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worksheets/sheet2.xml" ContentType="application/vnd.openxmlformats-officedocument.spreadsheetml.worksheet+xml"/>
  <Override PartName="/xl/chartsheets/sheet7.xml" ContentType="application/vnd.openxmlformats-officedocument.spreadsheetml.chartsheet+xml"/>
  <Override PartName="/xl/worksheets/sheet3.xml" ContentType="application/vnd.openxmlformats-officedocument.spreadsheetml.worksheet+xml"/>
  <Override PartName="/xl/chartsheets/sheet8.xml" ContentType="application/vnd.openxmlformats-officedocument.spreadsheetml.chartsheet+xml"/>
  <Override PartName="/xl/worksheets/sheet4.xml" ContentType="application/vnd.openxmlformats-officedocument.spreadsheetml.worksheet+xml"/>
  <Override PartName="/xl/chartsheets/sheet9.xml" ContentType="application/vnd.openxmlformats-officedocument.spreadsheetml.chartsheet+xml"/>
  <Override PartName="/xl/chartsheets/sheet10.xml" ContentType="application/vnd.openxmlformats-officedocument.spreadsheetml.chartsheet+xml"/>
  <Override PartName="/xl/worksheets/sheet5.xml" ContentType="application/vnd.openxmlformats-officedocument.spreadsheetml.worksheet+xml"/>
  <Override PartName="/xl/chartsheets/sheet11.xml" ContentType="application/vnd.openxmlformats-officedocument.spreadsheetml.chartsheet+xml"/>
  <Override PartName="/xl/chartsheets/sheet12.xml" ContentType="application/vnd.openxmlformats-officedocument.spreadsheetml.chartsheet+xml"/>
  <Override PartName="/xl/chartsheets/sheet13.xml" ContentType="application/vnd.openxmlformats-officedocument.spreadsheetml.chartsheet+xml"/>
  <Override PartName="/xl/chartsheets/sheet14.xml" ContentType="application/vnd.openxmlformats-officedocument.spreadsheetml.chartsheet+xml"/>
  <Override PartName="/xl/chartsheets/sheet15.xml" ContentType="application/vnd.openxmlformats-officedocument.spreadsheetml.chartsheet+xml"/>
  <Override PartName="/xl/chartsheets/sheet16.xml" ContentType="application/vnd.openxmlformats-officedocument.spreadsheetml.chartsheet+xml"/>
  <Override PartName="/xl/chartsheets/sheet17.xml" ContentType="application/vnd.openxmlformats-officedocument.spreadsheetml.chartsheet+xml"/>
  <Override PartName="/xl/chartsheets/sheet18.xml" ContentType="application/vnd.openxmlformats-officedocument.spreadsheetml.chartsheet+xml"/>
  <Override PartName="/xl/chartsheets/sheet19.xml" ContentType="application/vnd.openxmlformats-officedocument.spreadsheetml.chartsheet+xml"/>
  <Override PartName="/xl/worksheets/sheet6.xml" ContentType="application/vnd.openxmlformats-officedocument.spreadsheetml.worksheet+xml"/>
  <Override PartName="/xl/chartsheets/sheet20.xml" ContentType="application/vnd.openxmlformats-officedocument.spreadsheetml.chartsheet+xml"/>
  <Override PartName="/xl/worksheets/sheet7.xml" ContentType="application/vnd.openxmlformats-officedocument.spreadsheetml.worksheet+xml"/>
  <Override PartName="/xl/chartsheets/sheet21.xml" ContentType="application/vnd.openxmlformats-officedocument.spreadsheetml.chartsheet+xml"/>
  <Override PartName="/xl/chartsheets/sheet22.xml" ContentType="application/vnd.openxmlformats-officedocument.spreadsheetml.chartsheet+xml"/>
  <Override PartName="/xl/chartsheets/sheet23.xml" ContentType="application/vnd.openxmlformats-officedocument.spreadsheetml.chartsheet+xml"/>
  <Override PartName="/xl/worksheets/sheet8.xml" ContentType="application/vnd.openxmlformats-officedocument.spreadsheetml.worksheet+xml"/>
  <Override PartName="/xl/chartsheets/sheet24.xml" ContentType="application/vnd.openxmlformats-officedocument.spreadsheetml.chartsheet+xml"/>
  <Override PartName="/xl/chartsheets/sheet25.xml" ContentType="application/vnd.openxmlformats-officedocument.spreadsheetml.chartsheet+xml"/>
  <Override PartName="/xl/chartsheets/sheet26.xml" ContentType="application/vnd.openxmlformats-officedocument.spreadsheetml.chartsheet+xml"/>
  <Override PartName="/xl/chartsheets/sheet27.xml" ContentType="application/vnd.openxmlformats-officedocument.spreadsheetml.chartsheet+xml"/>
  <Override PartName="/xl/worksheets/sheet9.xml" ContentType="application/vnd.openxmlformats-officedocument.spreadsheetml.worksheet+xml"/>
  <Override PartName="/xl/chartsheets/sheet28.xml" ContentType="application/vnd.openxmlformats-officedocument.spreadsheetml.chartsheet+xml"/>
  <Override PartName="/xl/worksheets/sheet10.xml" ContentType="application/vnd.openxmlformats-officedocument.spreadsheetml.worksheet+xml"/>
  <Override PartName="/xl/chartsheets/sheet29.xml" ContentType="application/vnd.openxmlformats-officedocument.spreadsheetml.chartsheet+xml"/>
  <Override PartName="/xl/worksheets/sheet11.xml" ContentType="application/vnd.openxmlformats-officedocument.spreadsheetml.worksheet+xml"/>
  <Override PartName="/xl/chartsheets/sheet30.xml" ContentType="application/vnd.openxmlformats-officedocument.spreadsheetml.chartsheet+xml"/>
  <Override PartName="/xl/chartsheets/sheet31.xml" ContentType="application/vnd.openxmlformats-officedocument.spreadsheetml.chartsheet+xml"/>
  <Override PartName="/xl/worksheets/sheet12.xml" ContentType="application/vnd.openxmlformats-officedocument.spreadsheetml.worksheet+xml"/>
  <Override PartName="/xl/chartsheets/sheet32.xml" ContentType="application/vnd.openxmlformats-officedocument.spreadsheetml.chartsheet+xml"/>
  <Override PartName="/xl/chartsheets/sheet33.xml" ContentType="application/vnd.openxmlformats-officedocument.spreadsheetml.chartsheet+xml"/>
  <Override PartName="/xl/worksheets/sheet13.xml" ContentType="application/vnd.openxmlformats-officedocument.spreadsheetml.worksheet+xml"/>
  <Override PartName="/xl/chartsheets/sheet34.xml" ContentType="application/vnd.openxmlformats-officedocument.spreadsheetml.chartsheet+xml"/>
  <Override PartName="/xl/chartsheets/sheet35.xml" ContentType="application/vnd.openxmlformats-officedocument.spreadsheetml.chartsheet+xml"/>
  <Override PartName="/xl/chartsheets/sheet36.xml" ContentType="application/vnd.openxmlformats-officedocument.spreadsheetml.chartsheet+xml"/>
  <Override PartName="/xl/chartsheets/sheet37.xml" ContentType="application/vnd.openxmlformats-officedocument.spreadsheetml.chartsheet+xml"/>
  <Override PartName="/xl/chartsheets/sheet38.xml" ContentType="application/vnd.openxmlformats-officedocument.spreadsheetml.chartsheet+xml"/>
  <Override PartName="/xl/chartsheets/sheet39.xml" ContentType="application/vnd.openxmlformats-officedocument.spreadsheetml.chart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chartsheets/sheet40.xml" ContentType="application/vnd.openxmlformats-officedocument.spreadsheetml.chartsheet+xml"/>
  <Override PartName="/xl/chartsheets/sheet41.xml" ContentType="application/vnd.openxmlformats-officedocument.spreadsheetml.chartsheet+xml"/>
  <Override PartName="/xl/chartsheets/sheet42.xml" ContentType="application/vnd.openxmlformats-officedocument.spreadsheetml.chartsheet+xml"/>
  <Override PartName="/xl/chartsheets/sheet43.xml" ContentType="application/vnd.openxmlformats-officedocument.spreadsheetml.chartsheet+xml"/>
  <Override PartName="/xl/chartsheets/sheet44.xml" ContentType="application/vnd.openxmlformats-officedocument.spreadsheetml.chartsheet+xml"/>
  <Override PartName="/xl/chartsheets/sheet45.xml" ContentType="application/vnd.openxmlformats-officedocument.spreadsheetml.chartsheet+xml"/>
  <Override PartName="/xl/chartsheets/sheet46.xml" ContentType="application/vnd.openxmlformats-officedocument.spreadsheetml.chartsheet+xml"/>
  <Override PartName="/xl/worksheets/sheet16.xml" ContentType="application/vnd.openxmlformats-officedocument.spreadsheetml.worksheet+xml"/>
  <Override PartName="/xl/chartsheets/sheet47.xml" ContentType="application/vnd.openxmlformats-officedocument.spreadsheetml.chartsheet+xml"/>
  <Override PartName="/xl/chartsheets/sheet48.xml" ContentType="application/vnd.openxmlformats-officedocument.spreadsheetml.chartsheet+xml"/>
  <Override PartName="/xl/chartsheets/sheet49.xml" ContentType="application/vnd.openxmlformats-officedocument.spreadsheetml.chart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chartsheets/sheet50.xml" ContentType="application/vnd.openxmlformats-officedocument.spreadsheetml.chartsheet+xml"/>
  <Override PartName="/xl/chartsheets/sheet51.xml" ContentType="application/vnd.openxmlformats-officedocument.spreadsheetml.chartsheet+xml"/>
  <Override PartName="/xl/chartsheets/sheet52.xml" ContentType="application/vnd.openxmlformats-officedocument.spreadsheetml.chartsheet+xml"/>
  <Override PartName="/xl/chartsheets/sheet53.xml" ContentType="application/vnd.openxmlformats-officedocument.spreadsheetml.chartsheet+xml"/>
  <Override PartName="/xl/worksheets/sheet19.xml" ContentType="application/vnd.openxmlformats-officedocument.spreadsheetml.worksheet+xml"/>
  <Override PartName="/xl/chartsheets/sheet54.xml" ContentType="application/vnd.openxmlformats-officedocument.spreadsheetml.chartsheet+xml"/>
  <Override PartName="/xl/chartsheets/sheet55.xml" ContentType="application/vnd.openxmlformats-officedocument.spreadsheetml.chart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22.xml" ContentType="application/vnd.openxmlformats-officedocument.drawing+xml"/>
  <Override PartName="/xl/charts/chart22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23.xml" ContentType="application/vnd.openxmlformats-officedocument.drawing+xml"/>
  <Override PartName="/xl/charts/chart23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24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5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6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24.xml" ContentType="application/vnd.openxmlformats-officedocument.drawing+xml"/>
  <Override PartName="/xl/charts/chart27.xml" ContentType="application/vnd.openxmlformats-officedocument.drawingml.chart+xml"/>
  <Override PartName="/xl/drawings/drawing25.xml" ContentType="application/vnd.openxmlformats-officedocument.drawing+xml"/>
  <Override PartName="/xl/charts/chart28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drawings/drawing26.xml" ContentType="application/vnd.openxmlformats-officedocument.drawing+xml"/>
  <Override PartName="/xl/charts/chart29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drawings/drawing27.xml" ContentType="application/vnd.openxmlformats-officedocument.drawing+xml"/>
  <Override PartName="/xl/charts/chart30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drawings/drawing28.xml" ContentType="application/vnd.openxmlformats-officedocument.drawing+xml"/>
  <Override PartName="/xl/charts/chart31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29.xml" ContentType="application/vnd.openxmlformats-officedocument.drawing+xml"/>
  <Override PartName="/xl/charts/chart32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drawings/drawing30.xml" ContentType="application/vnd.openxmlformats-officedocument.drawing+xml"/>
  <Override PartName="/xl/charts/chart33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drawings/drawing31.xml" ContentType="application/vnd.openxmlformats-officedocument.drawing+xml"/>
  <Override PartName="/xl/charts/chart34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drawings/drawing32.xml" ContentType="application/vnd.openxmlformats-officedocument.drawing+xml"/>
  <Override PartName="/xl/charts/chart35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drawings/drawing33.xml" ContentType="application/vnd.openxmlformats-officedocument.drawing+xml"/>
  <Override PartName="/xl/charts/chart36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34.xml" ContentType="application/vnd.openxmlformats-officedocument.drawing+xml"/>
  <Override PartName="/xl/charts/chart37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drawings/drawing35.xml" ContentType="application/vnd.openxmlformats-officedocument.drawing+xml"/>
  <Override PartName="/xl/charts/chart38.xml" ContentType="application/vnd.openxmlformats-officedocument.drawingml.chart+xml"/>
  <Override PartName="/xl/drawings/drawing36.xml" ContentType="application/vnd.openxmlformats-officedocument.drawing+xml"/>
  <Override PartName="/xl/charts/chart39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drawings/drawing37.xml" ContentType="application/vnd.openxmlformats-officedocument.drawing+xml"/>
  <Override PartName="/xl/charts/chart40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drawings/drawing38.xml" ContentType="application/vnd.openxmlformats-officedocument.drawing+xml"/>
  <Override PartName="/xl/charts/chart41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42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drawings/drawing39.xml" ContentType="application/vnd.openxmlformats-officedocument.drawing+xml"/>
  <Override PartName="/xl/charts/chart43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drawings/drawing40.xml" ContentType="application/vnd.openxmlformats-officedocument.drawing+xml"/>
  <Override PartName="/xl/charts/chart44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drawings/drawing41.xml" ContentType="application/vnd.openxmlformats-officedocument.drawing+xml"/>
  <Override PartName="/xl/charts/chart45.xml" ContentType="application/vnd.openxmlformats-officedocument.drawingml.chart+xml"/>
  <Override PartName="/xl/drawings/drawing42.xml" ContentType="application/vnd.openxmlformats-officedocument.drawing+xml"/>
  <Override PartName="/xl/charts/chart46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drawings/drawing43.xml" ContentType="application/vnd.openxmlformats-officedocument.drawing+xml"/>
  <Override PartName="/xl/charts/chart47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drawings/drawing44.xml" ContentType="application/vnd.openxmlformats-officedocument.drawing+xml"/>
  <Override PartName="/xl/charts/chart48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drawings/drawing45.xml" ContentType="application/vnd.openxmlformats-officedocument.drawing+xml"/>
  <Override PartName="/xl/charts/chart49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drawings/drawing46.xml" ContentType="application/vnd.openxmlformats-officedocument.drawing+xml"/>
  <Override PartName="/xl/charts/chart50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drawings/drawing47.xml" ContentType="application/vnd.openxmlformats-officedocument.drawing+xml"/>
  <Override PartName="/xl/charts/chart51.xml" ContentType="application/vnd.openxmlformats-officedocument.drawingml.chart+xml"/>
  <Override PartName="/xl/drawings/drawing48.xml" ContentType="application/vnd.openxmlformats-officedocument.drawing+xml"/>
  <Override PartName="/xl/charts/chart52.xml" ContentType="application/vnd.openxmlformats-officedocument.drawingml.chart+xml"/>
  <Override PartName="/xl/drawings/drawing49.xml" ContentType="application/vnd.openxmlformats-officedocument.drawing+xml"/>
  <Override PartName="/xl/charts/chart53.xml" ContentType="application/vnd.openxmlformats-officedocument.drawingml.chart+xml"/>
  <Override PartName="/xl/drawings/drawing50.xml" ContentType="application/vnd.openxmlformats-officedocument.drawing+xml"/>
  <Override PartName="/xl/charts/chart54.xml" ContentType="application/vnd.openxmlformats-officedocument.drawingml.chart+xml"/>
  <Override PartName="/xl/drawings/drawing51.xml" ContentType="application/vnd.openxmlformats-officedocument.drawing+xml"/>
  <Override PartName="/xl/charts/chart55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drawings/drawing52.xml" ContentType="application/vnd.openxmlformats-officedocument.drawing+xml"/>
  <Override PartName="/xl/charts/chart56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drawings/drawing53.xml" ContentType="application/vnd.openxmlformats-officedocument.drawing+xml"/>
  <Override PartName="/xl/charts/chart57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drawings/drawing54.xml" ContentType="application/vnd.openxmlformats-officedocument.drawing+xml"/>
  <Override PartName="/xl/charts/chart58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drawings/drawing55.xml" ContentType="application/vnd.openxmlformats-officedocument.drawing+xml"/>
  <Override PartName="/xl/charts/chart59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drawings/drawing56.xml" ContentType="application/vnd.openxmlformats-officedocument.drawing+xml"/>
  <Override PartName="/xl/charts/chart60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drawings/drawing57.xml" ContentType="application/vnd.openxmlformats-officedocument.drawing+xml"/>
  <Override PartName="/xl/charts/chart61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drawings/drawing58.xml" ContentType="application/vnd.openxmlformats-officedocument.drawing+xml"/>
  <Override PartName="/xl/charts/chart62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drawings/drawing59.xml" ContentType="application/vnd.openxmlformats-officedocument.drawing+xml"/>
  <Override PartName="/xl/charts/chart63.xml" ContentType="application/vnd.openxmlformats-officedocument.drawingml.chart+xml"/>
  <Override PartName="/xl/charts/style51.xml" ContentType="application/vnd.ms-office.chartstyle+xml"/>
  <Override PartName="/xl/charts/colors51.xml" ContentType="application/vnd.ms-office.chartcolorstyle+xml"/>
  <Override PartName="/xl/drawings/drawing60.xml" ContentType="application/vnd.openxmlformats-officedocument.drawing+xml"/>
  <Override PartName="/xl/charts/chart64.xml" ContentType="application/vnd.openxmlformats-officedocument.drawingml.chart+xml"/>
  <Override PartName="/xl/charts/style52.xml" ContentType="application/vnd.ms-office.chartstyle+xml"/>
  <Override PartName="/xl/charts/colors52.xml" ContentType="application/vnd.ms-office.chartcolorstyle+xml"/>
  <Override PartName="/xl/drawings/drawing61.xml" ContentType="application/vnd.openxmlformats-officedocument.drawing+xml"/>
  <Override PartName="/xl/charts/chart65.xml" ContentType="application/vnd.openxmlformats-officedocument.drawingml.chart+xml"/>
  <Override PartName="/xl/charts/style53.xml" ContentType="application/vnd.ms-office.chartstyle+xml"/>
  <Override PartName="/xl/charts/colors53.xml" ContentType="application/vnd.ms-office.chartcolorstyle+xml"/>
  <Override PartName="/xl/drawings/drawing62.xml" ContentType="application/vnd.openxmlformats-officedocument.drawing+xml"/>
  <Override PartName="/xl/charts/chart66.xml" ContentType="application/vnd.openxmlformats-officedocument.drawingml.chart+xml"/>
  <Override PartName="/xl/charts/style54.xml" ContentType="application/vnd.ms-office.chartstyle+xml"/>
  <Override PartName="/xl/charts/colors54.xml" ContentType="application/vnd.ms-office.chartcolorstyle+xml"/>
  <Override PartName="/xl/drawings/drawing63.xml" ContentType="application/vnd.openxmlformats-officedocument.drawing+xml"/>
  <Override PartName="/xl/charts/chart67.xml" ContentType="application/vnd.openxmlformats-officedocument.drawingml.chart+xml"/>
  <Override PartName="/xl/charts/style55.xml" ContentType="application/vnd.ms-office.chartstyle+xml"/>
  <Override PartName="/xl/charts/colors55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https://outerbanksrealtors.sharepoint.com/sites/MLS/Shared Documents/Dan/MLS/Statistics/2025/03 March 2025/"/>
    </mc:Choice>
  </mc:AlternateContent>
  <xr:revisionPtr revIDLastSave="93" documentId="14_{0C96DE92-6321-44F9-B1EE-7C3068D80448}" xr6:coauthVersionLast="47" xr6:coauthVersionMax="47" xr10:uidLastSave="{354BE737-225F-4F9C-8EB6-69ACD3D77A19}"/>
  <bookViews>
    <workbookView xWindow="28680" yWindow="-120" windowWidth="29040" windowHeight="15720" firstSheet="2" activeTab="5" xr2:uid="{00000000-000D-0000-FFFF-FFFF00000000}"/>
  </bookViews>
  <sheets>
    <sheet name="New Listings Graph" sheetId="1" r:id="rId1"/>
    <sheet name="New Listings - Bar graph" sheetId="173" r:id="rId2"/>
    <sheet name="New Listings" sheetId="2" r:id="rId3"/>
    <sheet name="Inventory" sheetId="67" state="hidden" r:id="rId4"/>
    <sheet name="Active Distressed prop" sheetId="10" state="hidden" r:id="rId5"/>
    <sheet name="Sold History" sheetId="216" r:id="rId6"/>
    <sheet name="Year to Year Sales" sheetId="177" r:id="rId7"/>
    <sheet name="Total Year to Year Sales" sheetId="12" r:id="rId8"/>
    <sheet name=" Three Year Snapshot 23" sheetId="72" state="hidden" r:id="rId9"/>
    <sheet name="3 Yr Snapshot" sheetId="14" state="hidden" r:id="rId10"/>
    <sheet name="One Year Snapshot 23" sheetId="94" state="hidden" r:id="rId11"/>
    <sheet name="1 YR Snapshot" sheetId="17" state="hidden" r:id="rId12"/>
    <sheet name="Distressed Sales - 25" sheetId="209" r:id="rId13"/>
    <sheet name="Distressed Inventory - 25" sheetId="210" r:id="rId14"/>
    <sheet name="Distressed Data" sheetId="20" r:id="rId15"/>
    <sheet name="Median Sale Price SFD" sheetId="21" state="hidden" r:id="rId16"/>
    <sheet name="Month to Month Res Median Sale" sheetId="22" state="hidden" r:id="rId17"/>
    <sheet name="Y-O-Y Sales comparison" sheetId="24" state="hidden" r:id="rId18"/>
    <sheet name="Residential Sales 2025" sheetId="212" r:id="rId19"/>
    <sheet name="Res Median Sale Price 25" sheetId="187" r:id="rId20"/>
    <sheet name="SFD Sales 25" sheetId="214" r:id="rId21"/>
    <sheet name="SFD Median Sale Price 25" sheetId="189" r:id="rId22"/>
    <sheet name="Condo Median Sale Price 25" sheetId="190" r:id="rId23"/>
    <sheet name="Condo Sales 2025" sheetId="213" r:id="rId24"/>
    <sheet name="Residential" sheetId="31" r:id="rId25"/>
    <sheet name="Sold Listings by Town - Chart" sheetId="29" state="hidden" r:id="rId26"/>
    <sheet name="Sold Residential by Town" sheetId="30" state="hidden" r:id="rId27"/>
    <sheet name="Land by Type 23" sheetId="95" r:id="rId28"/>
    <sheet name="Lot Land Unit Sales 2025" sheetId="211" r:id="rId29"/>
    <sheet name="Lots Land Median Sale Price 25" sheetId="181" r:id="rId30"/>
    <sheet name="Land Data" sheetId="36" r:id="rId31"/>
    <sheet name="Lots Land Inventory Line" sheetId="90" state="hidden" r:id="rId32"/>
    <sheet name="Residential Inventory" sheetId="182" r:id="rId33"/>
    <sheet name="Lots Land Inventoy" sheetId="183" r:id="rId34"/>
    <sheet name="Total Inventory" sheetId="184" r:id="rId35"/>
    <sheet name="YOY Inventory" sheetId="40" r:id="rId36"/>
    <sheet name="Price Per SqFt" sheetId="185" r:id="rId37"/>
    <sheet name="Sold Price per SF data" sheetId="44" r:id="rId38"/>
    <sheet name="Absorption Rate" sheetId="45" r:id="rId39"/>
    <sheet name="Absorption Rate data" sheetId="46" r:id="rId40"/>
    <sheet name="Residential DOM 24" sheetId="192" r:id="rId41"/>
    <sheet name="Lots  Land DOM 24" sheetId="193" r:id="rId42"/>
    <sheet name="Avg DOM" sheetId="50" r:id="rId43"/>
    <sheet name="UCs - Line Graph" sheetId="101" r:id="rId44"/>
    <sheet name="Total Under Contract Bar" sheetId="186" r:id="rId45"/>
    <sheet name="Total Under Contract" sheetId="52" r:id="rId46"/>
    <sheet name="2020 Buliding Permits" sheetId="53" state="hidden" r:id="rId47"/>
    <sheet name="2021 DC Building Permits" sheetId="92" state="hidden" r:id="rId48"/>
    <sheet name="2022" sheetId="129" state="hidden" r:id="rId49"/>
    <sheet name="Building permits 23 vs 24" sheetId="194" state="hidden" r:id="rId50"/>
    <sheet name="BP Comparison 22 vs 23" sheetId="198" state="hidden" r:id="rId51"/>
    <sheet name="Building Permits 24 vs 25" sheetId="219" r:id="rId52"/>
    <sheet name="NC Numbers" sheetId="54" r:id="rId53"/>
    <sheet name="New Const Permits" sheetId="55" state="hidden" r:id="rId54"/>
    <sheet name="New Const Value Graph" sheetId="56" state="hidden" r:id="rId55"/>
    <sheet name="2019 Building Permit Value" sheetId="57" state="hidden" r:id="rId56"/>
    <sheet name="2020 Building Permit Value" sheetId="58" state="hidden" r:id="rId57"/>
    <sheet name="2021 DC  Building Permit Value" sheetId="86" state="hidden" r:id="rId58"/>
    <sheet name="DC Permit Value 2022" sheetId="130" state="hidden" r:id="rId59"/>
    <sheet name="DC BP Valuce 2022 vs 2023" sheetId="199" state="hidden" r:id="rId60"/>
    <sheet name="DC BP Value 2024 vs 2025" sheetId="204" r:id="rId61"/>
    <sheet name="DC New Const Value" sheetId="59" r:id="rId62"/>
    <sheet name="YOY DC Building Permit Value 21" sheetId="87" state="hidden" r:id="rId63"/>
    <sheet name="YOY DC Building Permit Value 20" sheetId="128" state="hidden" r:id="rId64"/>
    <sheet name="Y-O-Y Total Building Permit" sheetId="197" r:id="rId65"/>
    <sheet name="YOY DC Building Permit Value" sheetId="61" r:id="rId66"/>
    <sheet name="NC Building Permit Data" sheetId="62" state="hidden" r:id="rId67"/>
    <sheet name="Total CC Permit Value y-o y21-" sheetId="126" state="hidden" r:id="rId68"/>
    <sheet name="CC Permit Value 2022 vs 2023" sheetId="156" state="hidden" r:id="rId69"/>
    <sheet name="23 vs 24 Buliding permit value" sheetId="205" state="hidden" r:id="rId70"/>
    <sheet name="24 vs 25 CC Building Value" sheetId="218" r:id="rId71"/>
    <sheet name="Total CC Permit Value y-o-y" sheetId="100" r:id="rId72"/>
    <sheet name="Total CC Permits 23 vs 24" sheetId="206" state="hidden" r:id="rId73"/>
    <sheet name="Total CC Permits 24 vs 25" sheetId="215" r:id="rId74"/>
    <sheet name="Total CC Permits y-o-y" sheetId="98" r:id="rId75"/>
    <sheet name="Data Tables" sheetId="63" r:id="rId76"/>
    <sheet name="Raw Data" sheetId="64" r:id="rId77"/>
    <sheet name="Sheet1" sheetId="172" r:id="rId78"/>
  </sheets>
  <definedNames>
    <definedName name="OLE_LINK5" localSheetId="76">'Raw Data'!$A$27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I62" i="20" l="1"/>
  <c r="GI63" i="20"/>
  <c r="HE189" i="31"/>
  <c r="HE188" i="31"/>
  <c r="HE187" i="31"/>
  <c r="L41" i="40"/>
  <c r="L40" i="40"/>
  <c r="L39" i="40"/>
  <c r="W74" i="40"/>
  <c r="L38" i="40"/>
  <c r="EI25" i="50"/>
  <c r="HE179" i="31"/>
  <c r="HK154" i="31"/>
  <c r="HK153" i="31"/>
  <c r="HK152" i="31"/>
  <c r="W73" i="40"/>
  <c r="W71" i="40"/>
  <c r="H23" i="52"/>
  <c r="H22" i="52"/>
  <c r="H21" i="52"/>
  <c r="H20" i="52"/>
  <c r="EY49" i="50"/>
  <c r="EU53" i="50"/>
  <c r="EU52" i="50"/>
  <c r="EU51" i="50"/>
  <c r="EU50" i="50"/>
  <c r="EU49" i="50"/>
  <c r="EQ52" i="50"/>
  <c r="EQ51" i="50"/>
  <c r="EQ50" i="50"/>
  <c r="EQ49" i="50"/>
  <c r="EU31" i="50"/>
  <c r="EU30" i="50"/>
  <c r="EU29" i="50"/>
  <c r="EU28" i="50"/>
  <c r="EQ31" i="50"/>
  <c r="EQ30" i="50"/>
  <c r="EQ29" i="50"/>
  <c r="EQ28" i="50"/>
  <c r="L77" i="40"/>
  <c r="L76" i="40"/>
  <c r="L75" i="40"/>
  <c r="L74" i="40"/>
  <c r="H41" i="40"/>
  <c r="H40" i="40"/>
  <c r="H39" i="40"/>
  <c r="H38" i="40"/>
  <c r="L20" i="40"/>
  <c r="L19" i="40"/>
  <c r="L18" i="40"/>
  <c r="L17" i="40"/>
  <c r="DC80" i="36"/>
  <c r="DC79" i="36"/>
  <c r="DC78" i="36"/>
  <c r="DC77" i="36"/>
  <c r="CY80" i="36"/>
  <c r="CY79" i="36"/>
  <c r="CY78" i="36"/>
  <c r="CY77" i="36"/>
  <c r="CY59" i="36"/>
  <c r="CY58" i="36"/>
  <c r="CY57" i="36"/>
  <c r="CY56" i="36"/>
  <c r="DC35" i="36"/>
  <c r="DD35" i="36" s="1"/>
  <c r="CY38" i="36"/>
  <c r="CY37" i="36"/>
  <c r="CY36" i="36"/>
  <c r="CY35" i="36"/>
  <c r="CU38" i="36"/>
  <c r="CU37" i="36"/>
  <c r="CU36" i="36"/>
  <c r="CU35" i="36"/>
  <c r="HH173" i="31"/>
  <c r="HD179" i="31"/>
  <c r="HH174" i="31"/>
  <c r="HD171" i="31"/>
  <c r="GZ171" i="31"/>
  <c r="HD174" i="31"/>
  <c r="HD173" i="31"/>
  <c r="HD172" i="31"/>
  <c r="GZ174" i="31"/>
  <c r="GZ173" i="31"/>
  <c r="GZ172" i="31"/>
  <c r="HP137" i="31"/>
  <c r="HP138" i="31"/>
  <c r="HP139" i="31"/>
  <c r="F68" i="12"/>
  <c r="F51" i="12"/>
  <c r="J50" i="12"/>
  <c r="J52" i="12"/>
  <c r="J51" i="12"/>
  <c r="F52" i="12"/>
  <c r="F50" i="12"/>
  <c r="II37" i="2"/>
  <c r="II38" i="2"/>
  <c r="BJ3" i="172"/>
  <c r="BK3" i="172"/>
  <c r="BL3" i="172"/>
  <c r="BM3" i="172"/>
  <c r="BI3" i="172"/>
  <c r="AX3" i="172"/>
  <c r="AY3" i="172"/>
  <c r="AZ3" i="172"/>
  <c r="BA3" i="172"/>
  <c r="BB3" i="172"/>
  <c r="BC3" i="172"/>
  <c r="BD3" i="172"/>
  <c r="BE3" i="172"/>
  <c r="BF3" i="172"/>
  <c r="BG3" i="172"/>
  <c r="BH3" i="172"/>
  <c r="AW3" i="172"/>
  <c r="AL3" i="172"/>
  <c r="AM3" i="172"/>
  <c r="AN3" i="172"/>
  <c r="AO3" i="172"/>
  <c r="AP3" i="172"/>
  <c r="AQ3" i="172"/>
  <c r="AR3" i="172"/>
  <c r="AS3" i="172"/>
  <c r="AT3" i="172"/>
  <c r="AU3" i="172"/>
  <c r="AV3" i="172"/>
  <c r="AK3" i="172"/>
  <c r="Z3" i="172"/>
  <c r="AA3" i="172"/>
  <c r="AB3" i="172"/>
  <c r="AC3" i="172"/>
  <c r="AD3" i="172"/>
  <c r="AE3" i="172"/>
  <c r="AF3" i="172"/>
  <c r="AG3" i="172"/>
  <c r="AH3" i="172"/>
  <c r="AI3" i="172"/>
  <c r="AJ3" i="172"/>
  <c r="Y3" i="172"/>
  <c r="N3" i="172"/>
  <c r="O3" i="172"/>
  <c r="P3" i="172"/>
  <c r="Q3" i="172"/>
  <c r="R3" i="172"/>
  <c r="S3" i="172"/>
  <c r="T3" i="172"/>
  <c r="U3" i="172"/>
  <c r="V3" i="172"/>
  <c r="W3" i="172"/>
  <c r="X3" i="172"/>
  <c r="M3" i="172"/>
  <c r="B3" i="172"/>
  <c r="C3" i="172"/>
  <c r="D3" i="172"/>
  <c r="E3" i="172"/>
  <c r="F3" i="172"/>
  <c r="G3" i="172"/>
  <c r="H3" i="172"/>
  <c r="I3" i="172"/>
  <c r="J3" i="172"/>
  <c r="K3" i="172"/>
  <c r="L3" i="172"/>
  <c r="A3" i="172"/>
  <c r="B128" i="100"/>
  <c r="B129" i="100"/>
  <c r="B130" i="100"/>
  <c r="B131" i="100"/>
  <c r="B132" i="100"/>
  <c r="B133" i="100"/>
  <c r="B134" i="100"/>
  <c r="B135" i="100"/>
  <c r="B136" i="100"/>
  <c r="B137" i="100"/>
  <c r="B138" i="100"/>
  <c r="B139" i="100"/>
  <c r="B140" i="100"/>
  <c r="B141" i="100"/>
  <c r="B142" i="100"/>
  <c r="C128" i="100"/>
  <c r="C129" i="100"/>
  <c r="C130" i="100"/>
  <c r="C131" i="100"/>
  <c r="C132" i="100"/>
  <c r="C133" i="100"/>
  <c r="C134" i="100"/>
  <c r="C135" i="100"/>
  <c r="C136" i="100"/>
  <c r="C137" i="100"/>
  <c r="C138" i="100"/>
  <c r="C139" i="100"/>
  <c r="C140" i="100"/>
  <c r="C141" i="100"/>
  <c r="C142" i="100"/>
  <c r="C127" i="100"/>
  <c r="B127" i="100"/>
  <c r="N3" i="61"/>
  <c r="B33" i="61" s="1"/>
  <c r="N4" i="61"/>
  <c r="N5" i="61"/>
  <c r="B35" i="61" s="1"/>
  <c r="N6" i="61"/>
  <c r="B36" i="61" s="1"/>
  <c r="N7" i="61"/>
  <c r="B37" i="61" s="1"/>
  <c r="N8" i="61"/>
  <c r="B38" i="61" s="1"/>
  <c r="N9" i="61"/>
  <c r="B39" i="61" s="1"/>
  <c r="N10" i="61"/>
  <c r="B40" i="61" s="1"/>
  <c r="N11" i="61"/>
  <c r="B41" i="61" s="1"/>
  <c r="N12" i="61"/>
  <c r="B42" i="61" s="1"/>
  <c r="N13" i="61"/>
  <c r="N14" i="61"/>
  <c r="B44" i="61" s="1"/>
  <c r="N15" i="61"/>
  <c r="N16" i="61"/>
  <c r="B46" i="61" s="1"/>
  <c r="N2" i="61"/>
  <c r="B32" i="61" s="1"/>
  <c r="B34" i="61"/>
  <c r="B43" i="61"/>
  <c r="B45" i="61"/>
  <c r="N15" i="59"/>
  <c r="N16" i="59"/>
  <c r="N17" i="59"/>
  <c r="N18" i="59"/>
  <c r="N19" i="59"/>
  <c r="N20" i="59"/>
  <c r="N21" i="59"/>
  <c r="N22" i="59"/>
  <c r="N14" i="59"/>
  <c r="ES29" i="52"/>
  <c r="ET29" i="52"/>
  <c r="EU29" i="52"/>
  <c r="EV29" i="52"/>
  <c r="EW29" i="52"/>
  <c r="EX29" i="52"/>
  <c r="EY29" i="52"/>
  <c r="EZ29" i="52"/>
  <c r="FA29" i="52"/>
  <c r="EP29" i="52"/>
  <c r="IO18" i="31"/>
  <c r="IP18" i="31"/>
  <c r="IQ18" i="31"/>
  <c r="IR18" i="31"/>
  <c r="IS18" i="31"/>
  <c r="IT18" i="31"/>
  <c r="IU18" i="31"/>
  <c r="IV18" i="31"/>
  <c r="IW18" i="31"/>
  <c r="IX18" i="31"/>
  <c r="IO19" i="31"/>
  <c r="IP19" i="31"/>
  <c r="IQ19" i="31"/>
  <c r="IR19" i="31"/>
  <c r="IS19" i="31"/>
  <c r="IT19" i="31"/>
  <c r="IU19" i="31"/>
  <c r="IV19" i="31"/>
  <c r="IW19" i="31"/>
  <c r="IX19" i="31"/>
  <c r="IN18" i="31"/>
  <c r="GZ79" i="31" s="1"/>
  <c r="IN19" i="31"/>
  <c r="IN29" i="2"/>
  <c r="IN30" i="2"/>
  <c r="DM28" i="64"/>
  <c r="DC38" i="36"/>
  <c r="DC37" i="36"/>
  <c r="C13" i="40"/>
  <c r="D13" i="40"/>
  <c r="E13" i="40"/>
  <c r="F13" i="40"/>
  <c r="G13" i="40"/>
  <c r="H13" i="40"/>
  <c r="I13" i="40"/>
  <c r="J13" i="40"/>
  <c r="K13" i="40"/>
  <c r="L13" i="40"/>
  <c r="M13" i="40"/>
  <c r="H290" i="54"/>
  <c r="H286" i="54"/>
  <c r="I289" i="54"/>
  <c r="H288" i="54"/>
  <c r="H285" i="54"/>
  <c r="D158" i="59"/>
  <c r="P2" i="59"/>
  <c r="P10" i="59"/>
  <c r="N10" i="59"/>
  <c r="D161" i="59" s="1"/>
  <c r="P9" i="59"/>
  <c r="N9" i="59"/>
  <c r="D160" i="59" s="1"/>
  <c r="P8" i="59"/>
  <c r="N8" i="59"/>
  <c r="D159" i="59" s="1"/>
  <c r="P7" i="59"/>
  <c r="N7" i="59"/>
  <c r="P6" i="59"/>
  <c r="N6" i="59"/>
  <c r="D157" i="59" s="1"/>
  <c r="P5" i="59"/>
  <c r="N5" i="59"/>
  <c r="D156" i="59" s="1"/>
  <c r="P4" i="59"/>
  <c r="N4" i="59"/>
  <c r="D155" i="59" s="1"/>
  <c r="P3" i="59"/>
  <c r="N3" i="59"/>
  <c r="D154" i="59" s="1"/>
  <c r="N2" i="59"/>
  <c r="D153" i="59" s="1"/>
  <c r="E294" i="54"/>
  <c r="E300" i="54"/>
  <c r="D291" i="54"/>
  <c r="D292" i="54"/>
  <c r="D293" i="54"/>
  <c r="D294" i="54"/>
  <c r="D295" i="54"/>
  <c r="D296" i="54"/>
  <c r="D297" i="54"/>
  <c r="D298" i="54"/>
  <c r="D299" i="54"/>
  <c r="D300" i="54"/>
  <c r="D301" i="54"/>
  <c r="D302" i="54"/>
  <c r="D303" i="54"/>
  <c r="D304" i="54"/>
  <c r="M21" i="54"/>
  <c r="L21" i="54"/>
  <c r="K21" i="54"/>
  <c r="J21" i="54"/>
  <c r="I21" i="54"/>
  <c r="H21" i="54"/>
  <c r="G21" i="54"/>
  <c r="F21" i="54"/>
  <c r="E21" i="54"/>
  <c r="D21" i="54"/>
  <c r="C21" i="54"/>
  <c r="B21" i="54"/>
  <c r="M20" i="54"/>
  <c r="L20" i="54"/>
  <c r="K20" i="54"/>
  <c r="J20" i="54"/>
  <c r="I20" i="54"/>
  <c r="H20" i="54"/>
  <c r="G20" i="54"/>
  <c r="F20" i="54"/>
  <c r="E20" i="54"/>
  <c r="D20" i="54"/>
  <c r="C20" i="54"/>
  <c r="B20" i="54"/>
  <c r="N19" i="54"/>
  <c r="E302" i="54" s="1"/>
  <c r="N18" i="54"/>
  <c r="I292" i="54" s="1"/>
  <c r="N17" i="54"/>
  <c r="H291" i="54" s="1"/>
  <c r="N16" i="54"/>
  <c r="I291" i="54" s="1"/>
  <c r="N15" i="54"/>
  <c r="E298" i="54" s="1"/>
  <c r="N14" i="54"/>
  <c r="E297" i="54" s="1"/>
  <c r="N13" i="54"/>
  <c r="H289" i="54" s="1"/>
  <c r="N12" i="54"/>
  <c r="E295" i="54" s="1"/>
  <c r="N11" i="54"/>
  <c r="N10" i="54"/>
  <c r="E293" i="54" s="1"/>
  <c r="N9" i="54"/>
  <c r="E292" i="54" s="1"/>
  <c r="N8" i="54"/>
  <c r="E291" i="54" s="1"/>
  <c r="N7" i="54"/>
  <c r="N6" i="54"/>
  <c r="I286" i="54" s="1"/>
  <c r="N5" i="54"/>
  <c r="N4" i="54"/>
  <c r="I285" i="54" s="1"/>
  <c r="N3" i="54"/>
  <c r="N2" i="54"/>
  <c r="I284" i="54" s="1"/>
  <c r="N26" i="54"/>
  <c r="N27" i="54"/>
  <c r="N28" i="54"/>
  <c r="N29" i="54"/>
  <c r="N30" i="54"/>
  <c r="N31" i="54"/>
  <c r="N32" i="54"/>
  <c r="N33" i="54"/>
  <c r="N34" i="54"/>
  <c r="N35" i="54"/>
  <c r="N36" i="54"/>
  <c r="N37" i="54"/>
  <c r="N38" i="54"/>
  <c r="N39" i="54"/>
  <c r="N40" i="54"/>
  <c r="N41" i="54"/>
  <c r="N42" i="54"/>
  <c r="II2" i="12"/>
  <c r="IJ2" i="12"/>
  <c r="IK2" i="12"/>
  <c r="IL2" i="12"/>
  <c r="IM2" i="12"/>
  <c r="IN2" i="12"/>
  <c r="IO2" i="12"/>
  <c r="IP2" i="12"/>
  <c r="IQ2" i="12"/>
  <c r="IR2" i="12"/>
  <c r="IS2" i="12"/>
  <c r="IT2" i="12"/>
  <c r="II3" i="12"/>
  <c r="IJ3" i="12"/>
  <c r="IK3" i="12"/>
  <c r="IL3" i="12"/>
  <c r="IM3" i="12"/>
  <c r="IN3" i="12"/>
  <c r="IO3" i="12"/>
  <c r="IP3" i="12"/>
  <c r="IQ3" i="12"/>
  <c r="IR3" i="12"/>
  <c r="IS3" i="12"/>
  <c r="IT3" i="12"/>
  <c r="II4" i="12"/>
  <c r="IJ4" i="12"/>
  <c r="IK4" i="12"/>
  <c r="IL4" i="12"/>
  <c r="IM4" i="12"/>
  <c r="IN4" i="12"/>
  <c r="IO4" i="12"/>
  <c r="IP4" i="12"/>
  <c r="IQ4" i="12"/>
  <c r="IR4" i="12"/>
  <c r="IS4" i="12"/>
  <c r="IT4" i="12"/>
  <c r="IK5" i="12"/>
  <c r="IL5" i="12"/>
  <c r="IM5" i="12"/>
  <c r="IN5" i="12"/>
  <c r="IO5" i="12"/>
  <c r="IP5" i="12"/>
  <c r="IQ5" i="12"/>
  <c r="IR5" i="12"/>
  <c r="IS5" i="12"/>
  <c r="IT5" i="12"/>
  <c r="M40" i="40" l="1"/>
  <c r="M39" i="40"/>
  <c r="M38" i="40"/>
  <c r="I40" i="40"/>
  <c r="C143" i="100"/>
  <c r="N23" i="59"/>
  <c r="E301" i="54"/>
  <c r="E299" i="54"/>
  <c r="I290" i="54"/>
  <c r="H287" i="54"/>
  <c r="I287" i="54"/>
  <c r="E296" i="54"/>
  <c r="I288" i="54"/>
  <c r="N21" i="54"/>
  <c r="E304" i="54" s="1"/>
  <c r="H284" i="54"/>
  <c r="H292" i="54"/>
  <c r="H293" i="54"/>
  <c r="N11" i="59"/>
  <c r="D162" i="59" s="1"/>
  <c r="B143" i="100"/>
  <c r="N20" i="54"/>
  <c r="E303" i="54" s="1"/>
  <c r="W152" i="64"/>
  <c r="W129" i="64"/>
  <c r="JN103" i="64"/>
  <c r="JM103" i="64"/>
  <c r="JL103" i="64"/>
  <c r="JK103" i="64"/>
  <c r="JJ103" i="64"/>
  <c r="JI103" i="64"/>
  <c r="JH103" i="64"/>
  <c r="JG103" i="64"/>
  <c r="JF103" i="64"/>
  <c r="JE103" i="64"/>
  <c r="JD103" i="64"/>
  <c r="JC103" i="64"/>
  <c r="FP12" i="36" s="1"/>
  <c r="FP15" i="36" s="1"/>
  <c r="JB103" i="64"/>
  <c r="JA103" i="64"/>
  <c r="IZ103" i="64"/>
  <c r="IY103" i="64"/>
  <c r="IX103" i="64"/>
  <c r="IW103" i="64"/>
  <c r="IV103" i="64"/>
  <c r="IU103" i="64"/>
  <c r="IT103" i="64"/>
  <c r="IS103" i="64"/>
  <c r="IR103" i="64"/>
  <c r="IQ103" i="64"/>
  <c r="IP103" i="64"/>
  <c r="IO103" i="64"/>
  <c r="IN103" i="64"/>
  <c r="IM103" i="64"/>
  <c r="IL103" i="64"/>
  <c r="IK103" i="64"/>
  <c r="IJ103" i="64"/>
  <c r="II103" i="64"/>
  <c r="IH103" i="64"/>
  <c r="IG103" i="64"/>
  <c r="IF103" i="64"/>
  <c r="IE103" i="64"/>
  <c r="ID103" i="64"/>
  <c r="IC103" i="64"/>
  <c r="IB103" i="64"/>
  <c r="IA103" i="64"/>
  <c r="HZ103" i="64"/>
  <c r="HY103" i="64"/>
  <c r="HX103" i="64"/>
  <c r="HW103" i="64"/>
  <c r="HV103" i="64"/>
  <c r="HU103" i="64"/>
  <c r="HT103" i="64"/>
  <c r="HS103" i="64"/>
  <c r="HR103" i="64"/>
  <c r="HQ103" i="64"/>
  <c r="HP103" i="64"/>
  <c r="HO103" i="64"/>
  <c r="HN103" i="64"/>
  <c r="HM103" i="64"/>
  <c r="HL103" i="64"/>
  <c r="HK103" i="64"/>
  <c r="HJ103" i="64"/>
  <c r="HI103" i="64"/>
  <c r="HH103" i="64"/>
  <c r="HG103" i="64"/>
  <c r="HF103" i="64"/>
  <c r="HE103" i="64"/>
  <c r="HD103" i="64"/>
  <c r="HC103" i="64"/>
  <c r="HB103" i="64"/>
  <c r="HA103" i="64"/>
  <c r="GZ103" i="64"/>
  <c r="GY103" i="64"/>
  <c r="GX103" i="64"/>
  <c r="GW103" i="64"/>
  <c r="GV103" i="64"/>
  <c r="GU103" i="64"/>
  <c r="GT103" i="64"/>
  <c r="GS103" i="64"/>
  <c r="GR103" i="64"/>
  <c r="GQ103" i="64"/>
  <c r="GP103" i="64"/>
  <c r="GO103" i="64"/>
  <c r="GN103" i="64"/>
  <c r="GM103" i="64"/>
  <c r="GL103" i="64"/>
  <c r="GK103" i="64"/>
  <c r="GJ103" i="64"/>
  <c r="GI103" i="64"/>
  <c r="GH103" i="64"/>
  <c r="GG103" i="64"/>
  <c r="GF103" i="64"/>
  <c r="GE103" i="64"/>
  <c r="GD103" i="64"/>
  <c r="GC103" i="64"/>
  <c r="GB103" i="64"/>
  <c r="GA103" i="64"/>
  <c r="FZ103" i="64"/>
  <c r="FY103" i="64"/>
  <c r="FX103" i="64"/>
  <c r="FW103" i="64"/>
  <c r="FV103" i="64"/>
  <c r="FU103" i="64"/>
  <c r="FT103" i="64"/>
  <c r="FS103" i="64"/>
  <c r="FR103" i="64"/>
  <c r="FQ103" i="64"/>
  <c r="FP103" i="64"/>
  <c r="FO103" i="64"/>
  <c r="FN103" i="64"/>
  <c r="FM103" i="64"/>
  <c r="FL103" i="64"/>
  <c r="FK103" i="64"/>
  <c r="FJ103" i="64"/>
  <c r="FI103" i="64"/>
  <c r="FH103" i="64"/>
  <c r="FG103" i="64"/>
  <c r="FF103" i="64"/>
  <c r="FE103" i="64"/>
  <c r="FD103" i="64"/>
  <c r="FC103" i="64"/>
  <c r="FB103" i="64"/>
  <c r="FA103" i="64"/>
  <c r="EZ103" i="64"/>
  <c r="EY103" i="64"/>
  <c r="EX103" i="64"/>
  <c r="EW103" i="64"/>
  <c r="EV103" i="64"/>
  <c r="EU103" i="64"/>
  <c r="ET103" i="64"/>
  <c r="ES103" i="64"/>
  <c r="ER103" i="64"/>
  <c r="EQ103" i="64"/>
  <c r="EP103" i="64"/>
  <c r="EO103" i="64"/>
  <c r="EN103" i="64"/>
  <c r="EM103" i="64"/>
  <c r="EL103" i="64"/>
  <c r="EK103" i="64"/>
  <c r="EJ103" i="64"/>
  <c r="EI103" i="64"/>
  <c r="EH103" i="64"/>
  <c r="EG103" i="64"/>
  <c r="EF103" i="64"/>
  <c r="EE103" i="64"/>
  <c r="ED103" i="64"/>
  <c r="EC103" i="64"/>
  <c r="EB103" i="64"/>
  <c r="EA103" i="64"/>
  <c r="DZ103" i="64"/>
  <c r="DY103" i="64"/>
  <c r="DX103" i="64"/>
  <c r="DW103" i="64"/>
  <c r="DV103" i="64"/>
  <c r="DU103" i="64"/>
  <c r="DT103" i="64"/>
  <c r="DS103" i="64"/>
  <c r="DR103" i="64"/>
  <c r="DQ103" i="64"/>
  <c r="DP103" i="64"/>
  <c r="DO103" i="64"/>
  <c r="DN103" i="64"/>
  <c r="DM103" i="64"/>
  <c r="DL103" i="64"/>
  <c r="DK103" i="64"/>
  <c r="DJ103" i="64"/>
  <c r="DI103" i="64"/>
  <c r="DH103" i="64"/>
  <c r="DG103" i="64"/>
  <c r="DF103" i="64"/>
  <c r="DE103" i="64"/>
  <c r="DD103" i="64"/>
  <c r="DC103" i="64"/>
  <c r="DB103" i="64"/>
  <c r="DA103" i="64"/>
  <c r="CZ103" i="64"/>
  <c r="CY103" i="64"/>
  <c r="CX103" i="64"/>
  <c r="CW103" i="64"/>
  <c r="CV103" i="64"/>
  <c r="CU103" i="64"/>
  <c r="CT103" i="64"/>
  <c r="CS103" i="64"/>
  <c r="CR103" i="64"/>
  <c r="CQ103" i="64"/>
  <c r="CP103" i="64"/>
  <c r="CO103" i="64"/>
  <c r="CN103" i="64"/>
  <c r="CM103" i="64"/>
  <c r="CL103" i="64"/>
  <c r="CK103" i="64"/>
  <c r="CJ103" i="64"/>
  <c r="CI103" i="64"/>
  <c r="CH103" i="64"/>
  <c r="CG103" i="64"/>
  <c r="CF103" i="64"/>
  <c r="CE103" i="64"/>
  <c r="CD103" i="64"/>
  <c r="CC103" i="64"/>
  <c r="CB103" i="64"/>
  <c r="CA103" i="64"/>
  <c r="BZ103" i="64"/>
  <c r="BY103" i="64"/>
  <c r="BX103" i="64"/>
  <c r="BW103" i="64"/>
  <c r="BV103" i="64"/>
  <c r="BU103" i="64"/>
  <c r="BT103" i="64"/>
  <c r="BS103" i="64"/>
  <c r="BR103" i="64"/>
  <c r="BQ103" i="64"/>
  <c r="BP103" i="64"/>
  <c r="BO103" i="64"/>
  <c r="BN103" i="64"/>
  <c r="BM103" i="64"/>
  <c r="BL103" i="64"/>
  <c r="BK103" i="64"/>
  <c r="BJ103" i="64"/>
  <c r="BI103" i="64"/>
  <c r="BH103" i="64"/>
  <c r="BG103" i="64"/>
  <c r="BF103" i="64"/>
  <c r="BE103" i="64"/>
  <c r="JM90" i="64"/>
  <c r="JL90" i="64"/>
  <c r="JK90" i="64"/>
  <c r="JJ90" i="64"/>
  <c r="JI90" i="64"/>
  <c r="JH90" i="64"/>
  <c r="JG90" i="64"/>
  <c r="JF90" i="64"/>
  <c r="JE90" i="64"/>
  <c r="JD90" i="64"/>
  <c r="JA90" i="64"/>
  <c r="IZ90" i="64"/>
  <c r="IY90" i="64"/>
  <c r="IX90" i="64"/>
  <c r="IW90" i="64"/>
  <c r="IV90" i="64"/>
  <c r="IU90" i="64"/>
  <c r="IT90" i="64"/>
  <c r="IS90" i="64"/>
  <c r="IR90" i="64"/>
  <c r="IO90" i="64"/>
  <c r="IN90" i="64"/>
  <c r="IM90" i="64"/>
  <c r="IL90" i="64"/>
  <c r="IK90" i="64"/>
  <c r="IJ90" i="64"/>
  <c r="II90" i="64"/>
  <c r="IH90" i="64"/>
  <c r="IG90" i="64"/>
  <c r="IF90" i="64"/>
  <c r="IE90" i="64"/>
  <c r="ID90" i="64"/>
  <c r="IC90" i="64"/>
  <c r="IB90" i="64"/>
  <c r="IA90" i="64"/>
  <c r="HZ90" i="64"/>
  <c r="HY90" i="64"/>
  <c r="HX90" i="64"/>
  <c r="HW90" i="64"/>
  <c r="HV90" i="64"/>
  <c r="HU90" i="64"/>
  <c r="HT90" i="64"/>
  <c r="HS90" i="64"/>
  <c r="HR90" i="64"/>
  <c r="HQ90" i="64"/>
  <c r="HP90" i="64"/>
  <c r="HO90" i="64"/>
  <c r="HN90" i="64"/>
  <c r="HM90" i="64"/>
  <c r="HL90" i="64"/>
  <c r="HK90" i="64"/>
  <c r="HJ90" i="64"/>
  <c r="HI90" i="64"/>
  <c r="HH90" i="64"/>
  <c r="HG90" i="64"/>
  <c r="HF90" i="64"/>
  <c r="HE90" i="64"/>
  <c r="HD90" i="64"/>
  <c r="HC90" i="64"/>
  <c r="HB90" i="64"/>
  <c r="HA90" i="64"/>
  <c r="GZ90" i="64"/>
  <c r="GY90" i="64"/>
  <c r="GX90" i="64"/>
  <c r="GW90" i="64"/>
  <c r="GV90" i="64"/>
  <c r="GU90" i="64"/>
  <c r="GT90" i="64"/>
  <c r="GS90" i="64"/>
  <c r="GR90" i="64"/>
  <c r="GQ90" i="64"/>
  <c r="GP90" i="64"/>
  <c r="GO90" i="64"/>
  <c r="GN90" i="64"/>
  <c r="GM90" i="64"/>
  <c r="GL90" i="64"/>
  <c r="GK90" i="64"/>
  <c r="GJ90" i="64"/>
  <c r="GI90" i="64"/>
  <c r="GH90" i="64"/>
  <c r="GG90" i="64"/>
  <c r="GF90" i="64"/>
  <c r="GE90" i="64"/>
  <c r="GD90" i="64"/>
  <c r="GC90" i="64"/>
  <c r="GB90" i="64"/>
  <c r="GA90" i="64"/>
  <c r="FZ90" i="64"/>
  <c r="FY90" i="64"/>
  <c r="FX90" i="64"/>
  <c r="FW90" i="64"/>
  <c r="FV90" i="64"/>
  <c r="FU90" i="64"/>
  <c r="FT90" i="64"/>
  <c r="FS90" i="64"/>
  <c r="FR90" i="64"/>
  <c r="FQ90" i="64"/>
  <c r="FP90" i="64"/>
  <c r="FO90" i="64"/>
  <c r="FN90" i="64"/>
  <c r="FM90" i="64"/>
  <c r="FL90" i="64"/>
  <c r="FK90" i="64"/>
  <c r="FJ90" i="64"/>
  <c r="FI90" i="64"/>
  <c r="FH90" i="64"/>
  <c r="FG90" i="64"/>
  <c r="FF90" i="64"/>
  <c r="FE90" i="64"/>
  <c r="FD90" i="64"/>
  <c r="FC90" i="64"/>
  <c r="FB90" i="64"/>
  <c r="FA90" i="64"/>
  <c r="EZ90" i="64"/>
  <c r="EY90" i="64"/>
  <c r="EX90" i="64"/>
  <c r="EW90" i="64"/>
  <c r="EV90" i="64"/>
  <c r="EU90" i="64"/>
  <c r="ET90" i="64"/>
  <c r="ES90" i="64"/>
  <c r="ER90" i="64"/>
  <c r="EQ90" i="64"/>
  <c r="EP90" i="64"/>
  <c r="EO90" i="64"/>
  <c r="EN90" i="64"/>
  <c r="EM90" i="64"/>
  <c r="EL90" i="64"/>
  <c r="EK90" i="64"/>
  <c r="EJ90" i="64"/>
  <c r="EI90" i="64"/>
  <c r="EH90" i="64"/>
  <c r="EG90" i="64"/>
  <c r="EF90" i="64"/>
  <c r="EE90" i="64"/>
  <c r="ED90" i="64"/>
  <c r="EC90" i="64"/>
  <c r="EB90" i="64"/>
  <c r="EA90" i="64"/>
  <c r="DZ90" i="64"/>
  <c r="DY90" i="64"/>
  <c r="DX90" i="64"/>
  <c r="DW90" i="64"/>
  <c r="DV90" i="64"/>
  <c r="DU90" i="64"/>
  <c r="DT90" i="64"/>
  <c r="DS90" i="64"/>
  <c r="DR90" i="64"/>
  <c r="DQ90" i="64"/>
  <c r="DP90" i="64"/>
  <c r="DO90" i="64"/>
  <c r="DN90" i="64"/>
  <c r="DM90" i="64"/>
  <c r="DL90" i="64"/>
  <c r="DK90" i="64"/>
  <c r="DJ90" i="64"/>
  <c r="DI90" i="64"/>
  <c r="DH90" i="64"/>
  <c r="DG90" i="64"/>
  <c r="DF90" i="64"/>
  <c r="DE90" i="64"/>
  <c r="DD90" i="64"/>
  <c r="DC90" i="64"/>
  <c r="DB90" i="64"/>
  <c r="DA90" i="64"/>
  <c r="CZ90" i="64"/>
  <c r="CY90" i="64"/>
  <c r="CX90" i="64"/>
  <c r="CW90" i="64"/>
  <c r="CV90" i="64"/>
  <c r="CU90" i="64"/>
  <c r="CT90" i="64"/>
  <c r="CS90" i="64"/>
  <c r="CR90" i="64"/>
  <c r="JM89" i="64"/>
  <c r="JL89" i="64"/>
  <c r="JK89" i="64"/>
  <c r="JJ89" i="64"/>
  <c r="JI89" i="64"/>
  <c r="JH89" i="64"/>
  <c r="JG89" i="64"/>
  <c r="JF89" i="64"/>
  <c r="JE89" i="64"/>
  <c r="JD89" i="64"/>
  <c r="JC89" i="64"/>
  <c r="JB89" i="64"/>
  <c r="JA89" i="64"/>
  <c r="IZ89" i="64"/>
  <c r="IY89" i="64"/>
  <c r="IX89" i="64"/>
  <c r="IW89" i="64"/>
  <c r="IV89" i="64"/>
  <c r="IU89" i="64"/>
  <c r="IT89" i="64"/>
  <c r="IS89" i="64"/>
  <c r="IR89" i="64"/>
  <c r="IQ89" i="64"/>
  <c r="IP89" i="64"/>
  <c r="IO89" i="64"/>
  <c r="IN89" i="64"/>
  <c r="IM89" i="64"/>
  <c r="IL89" i="64"/>
  <c r="IK89" i="64"/>
  <c r="IJ89" i="64"/>
  <c r="II89" i="64"/>
  <c r="IH89" i="64"/>
  <c r="IG89" i="64"/>
  <c r="IF89" i="64"/>
  <c r="IE89" i="64"/>
  <c r="ID89" i="64"/>
  <c r="IC89" i="64"/>
  <c r="IB89" i="64"/>
  <c r="IA89" i="64"/>
  <c r="HZ89" i="64"/>
  <c r="HY89" i="64"/>
  <c r="HX89" i="64"/>
  <c r="HW89" i="64"/>
  <c r="HV89" i="64"/>
  <c r="HU89" i="64"/>
  <c r="HT89" i="64"/>
  <c r="HS89" i="64"/>
  <c r="HR89" i="64"/>
  <c r="HQ89" i="64"/>
  <c r="HP89" i="64"/>
  <c r="HO89" i="64"/>
  <c r="HN89" i="64"/>
  <c r="HM89" i="64"/>
  <c r="HL89" i="64"/>
  <c r="HK89" i="64"/>
  <c r="HJ89" i="64"/>
  <c r="HI89" i="64"/>
  <c r="HH89" i="64"/>
  <c r="HG89" i="64"/>
  <c r="HF89" i="64"/>
  <c r="HE89" i="64"/>
  <c r="HD89" i="64"/>
  <c r="HC89" i="64"/>
  <c r="HB89" i="64"/>
  <c r="HA89" i="64"/>
  <c r="GZ89" i="64"/>
  <c r="GY89" i="64"/>
  <c r="GX89" i="64"/>
  <c r="GW89" i="64"/>
  <c r="GV89" i="64"/>
  <c r="GU89" i="64"/>
  <c r="GT89" i="64"/>
  <c r="GS89" i="64"/>
  <c r="GR89" i="64"/>
  <c r="GQ89" i="64"/>
  <c r="GP89" i="64"/>
  <c r="GO89" i="64"/>
  <c r="GN89" i="64"/>
  <c r="GM89" i="64"/>
  <c r="GL89" i="64"/>
  <c r="GK89" i="64"/>
  <c r="GJ89" i="64"/>
  <c r="GI89" i="64"/>
  <c r="GH89" i="64"/>
  <c r="GG89" i="64"/>
  <c r="GF89" i="64"/>
  <c r="GE89" i="64"/>
  <c r="GD89" i="64"/>
  <c r="GC89" i="64"/>
  <c r="GB89" i="64"/>
  <c r="GA89" i="64"/>
  <c r="FZ89" i="64"/>
  <c r="FY89" i="64"/>
  <c r="FX89" i="64"/>
  <c r="FW89" i="64"/>
  <c r="FV89" i="64"/>
  <c r="FU89" i="64"/>
  <c r="FT89" i="64"/>
  <c r="FS89" i="64"/>
  <c r="FR89" i="64"/>
  <c r="FQ89" i="64"/>
  <c r="FP89" i="64"/>
  <c r="FO89" i="64"/>
  <c r="FN89" i="64"/>
  <c r="FM89" i="64"/>
  <c r="FL89" i="64"/>
  <c r="FK89" i="64"/>
  <c r="FJ89" i="64"/>
  <c r="FI89" i="64"/>
  <c r="FH89" i="64"/>
  <c r="FG89" i="64"/>
  <c r="FF89" i="64"/>
  <c r="FE89" i="64"/>
  <c r="FD89" i="64"/>
  <c r="FC89" i="64"/>
  <c r="FB89" i="64"/>
  <c r="FA89" i="64"/>
  <c r="EZ89" i="64"/>
  <c r="EY89" i="64"/>
  <c r="EX89" i="64"/>
  <c r="EW89" i="64"/>
  <c r="EV89" i="64"/>
  <c r="EU89" i="64"/>
  <c r="ET89" i="64"/>
  <c r="ES89" i="64"/>
  <c r="ER89" i="64"/>
  <c r="EQ89" i="64"/>
  <c r="EP89" i="64"/>
  <c r="EO89" i="64"/>
  <c r="EN89" i="64"/>
  <c r="EM89" i="64"/>
  <c r="EL89" i="64"/>
  <c r="EK89" i="64"/>
  <c r="EJ89" i="64"/>
  <c r="EI89" i="64"/>
  <c r="EH89" i="64"/>
  <c r="EG89" i="64"/>
  <c r="EF89" i="64"/>
  <c r="EE89" i="64"/>
  <c r="ED89" i="64"/>
  <c r="EC89" i="64"/>
  <c r="EB89" i="64"/>
  <c r="EA89" i="64"/>
  <c r="DZ89" i="64"/>
  <c r="DY89" i="64"/>
  <c r="DX89" i="64"/>
  <c r="DW89" i="64"/>
  <c r="DV89" i="64"/>
  <c r="DU89" i="64"/>
  <c r="DT89" i="64"/>
  <c r="DS89" i="64"/>
  <c r="DR89" i="64"/>
  <c r="DQ89" i="64"/>
  <c r="DP89" i="64"/>
  <c r="DO89" i="64"/>
  <c r="DN89" i="64"/>
  <c r="DM89" i="64"/>
  <c r="DL89" i="64"/>
  <c r="DK89" i="64"/>
  <c r="DJ89" i="64"/>
  <c r="DI89" i="64"/>
  <c r="DH89" i="64"/>
  <c r="DG89" i="64"/>
  <c r="DF89" i="64"/>
  <c r="DE89" i="64"/>
  <c r="DD89" i="64"/>
  <c r="DC89" i="64"/>
  <c r="DB89" i="64"/>
  <c r="DA89" i="64"/>
  <c r="CZ89" i="64"/>
  <c r="CY89" i="64"/>
  <c r="CX89" i="64"/>
  <c r="CW89" i="64"/>
  <c r="CV89" i="64"/>
  <c r="CU89" i="64"/>
  <c r="CT89" i="64"/>
  <c r="CS89" i="64"/>
  <c r="CR89" i="64"/>
  <c r="JM88" i="64"/>
  <c r="JL88" i="64"/>
  <c r="JK88" i="64"/>
  <c r="JJ88" i="64"/>
  <c r="JI88" i="64"/>
  <c r="JH88" i="64"/>
  <c r="JG88" i="64"/>
  <c r="JF88" i="64"/>
  <c r="JE88" i="64"/>
  <c r="JD88" i="64"/>
  <c r="JC88" i="64"/>
  <c r="JB88" i="64"/>
  <c r="GO15" i="20" s="1"/>
  <c r="JA88" i="64"/>
  <c r="IZ88" i="64"/>
  <c r="IY88" i="64"/>
  <c r="IX88" i="64"/>
  <c r="IW88" i="64"/>
  <c r="IV88" i="64"/>
  <c r="IU88" i="64"/>
  <c r="IT88" i="64"/>
  <c r="IS88" i="64"/>
  <c r="IR88" i="64"/>
  <c r="IQ88" i="64"/>
  <c r="IQ90" i="64" s="1"/>
  <c r="IP88" i="64"/>
  <c r="IP90" i="64" s="1"/>
  <c r="IO88" i="64"/>
  <c r="IN88" i="64"/>
  <c r="IM88" i="64"/>
  <c r="IL88" i="64"/>
  <c r="IK88" i="64"/>
  <c r="IJ88" i="64"/>
  <c r="II88" i="64"/>
  <c r="IH88" i="64"/>
  <c r="IG88" i="64"/>
  <c r="IF88" i="64"/>
  <c r="IE88" i="64"/>
  <c r="ID88" i="64"/>
  <c r="IC88" i="64"/>
  <c r="IB88" i="64"/>
  <c r="IA88" i="64"/>
  <c r="HZ88" i="64"/>
  <c r="HY88" i="64"/>
  <c r="HX88" i="64"/>
  <c r="HW88" i="64"/>
  <c r="HV88" i="64"/>
  <c r="HU88" i="64"/>
  <c r="HT88" i="64"/>
  <c r="HS88" i="64"/>
  <c r="HR88" i="64"/>
  <c r="HQ88" i="64"/>
  <c r="HP88" i="64"/>
  <c r="HO88" i="64"/>
  <c r="HN88" i="64"/>
  <c r="HM88" i="64"/>
  <c r="HL88" i="64"/>
  <c r="HK88" i="64"/>
  <c r="HJ88" i="64"/>
  <c r="HI88" i="64"/>
  <c r="HH88" i="64"/>
  <c r="HG88" i="64"/>
  <c r="HF88" i="64"/>
  <c r="HE88" i="64"/>
  <c r="HD88" i="64"/>
  <c r="HC88" i="64"/>
  <c r="HB88" i="64"/>
  <c r="HA88" i="64"/>
  <c r="GZ88" i="64"/>
  <c r="GY88" i="64"/>
  <c r="GX88" i="64"/>
  <c r="GW88" i="64"/>
  <c r="GV88" i="64"/>
  <c r="GU88" i="64"/>
  <c r="GT88" i="64"/>
  <c r="GS88" i="64"/>
  <c r="GR88" i="64"/>
  <c r="GQ88" i="64"/>
  <c r="GP88" i="64"/>
  <c r="GO88" i="64"/>
  <c r="GN88" i="64"/>
  <c r="GM88" i="64"/>
  <c r="GL88" i="64"/>
  <c r="GK88" i="64"/>
  <c r="GJ88" i="64"/>
  <c r="GI88" i="64"/>
  <c r="GH88" i="64"/>
  <c r="GG88" i="64"/>
  <c r="GF88" i="64"/>
  <c r="GE88" i="64"/>
  <c r="GD88" i="64"/>
  <c r="GC88" i="64"/>
  <c r="GB88" i="64"/>
  <c r="GA88" i="64"/>
  <c r="FZ88" i="64"/>
  <c r="FY88" i="64"/>
  <c r="FX88" i="64"/>
  <c r="FW88" i="64"/>
  <c r="FV88" i="64"/>
  <c r="FU88" i="64"/>
  <c r="FT88" i="64"/>
  <c r="FS88" i="64"/>
  <c r="FR88" i="64"/>
  <c r="FQ88" i="64"/>
  <c r="FP88" i="64"/>
  <c r="FO88" i="64"/>
  <c r="FN88" i="64"/>
  <c r="FM88" i="64"/>
  <c r="FL88" i="64"/>
  <c r="FK88" i="64"/>
  <c r="FJ88" i="64"/>
  <c r="FI88" i="64"/>
  <c r="FH88" i="64"/>
  <c r="FG88" i="64"/>
  <c r="FF88" i="64"/>
  <c r="FE88" i="64"/>
  <c r="FD88" i="64"/>
  <c r="FC88" i="64"/>
  <c r="FB88" i="64"/>
  <c r="FA88" i="64"/>
  <c r="EZ88" i="64"/>
  <c r="EY88" i="64"/>
  <c r="EX88" i="64"/>
  <c r="EW88" i="64"/>
  <c r="EV88" i="64"/>
  <c r="EU88" i="64"/>
  <c r="ET88" i="64"/>
  <c r="ES88" i="64"/>
  <c r="ER88" i="64"/>
  <c r="EQ88" i="64"/>
  <c r="EP88" i="64"/>
  <c r="EO88" i="64"/>
  <c r="EN88" i="64"/>
  <c r="EM88" i="64"/>
  <c r="EL88" i="64"/>
  <c r="EK88" i="64"/>
  <c r="EJ88" i="64"/>
  <c r="EI88" i="64"/>
  <c r="EH88" i="64"/>
  <c r="EG88" i="64"/>
  <c r="EF88" i="64"/>
  <c r="EE88" i="64"/>
  <c r="ED88" i="64"/>
  <c r="EC88" i="64"/>
  <c r="EB88" i="64"/>
  <c r="EA88" i="64"/>
  <c r="DZ88" i="64"/>
  <c r="DY88" i="64"/>
  <c r="DX88" i="64"/>
  <c r="DW88" i="64"/>
  <c r="DV88" i="64"/>
  <c r="DU88" i="64"/>
  <c r="DT88" i="64"/>
  <c r="DS88" i="64"/>
  <c r="DR88" i="64"/>
  <c r="DQ88" i="64"/>
  <c r="DP88" i="64"/>
  <c r="DO88" i="64"/>
  <c r="DN88" i="64"/>
  <c r="DM88" i="64"/>
  <c r="DL88" i="64"/>
  <c r="DK88" i="64"/>
  <c r="DJ88" i="64"/>
  <c r="DI88" i="64"/>
  <c r="DH88" i="64"/>
  <c r="DG88" i="64"/>
  <c r="DF88" i="64"/>
  <c r="DE88" i="64"/>
  <c r="DD88" i="64"/>
  <c r="DC88" i="64"/>
  <c r="DB88" i="64"/>
  <c r="DA88" i="64"/>
  <c r="CZ88" i="64"/>
  <c r="CY88" i="64"/>
  <c r="CX88" i="64"/>
  <c r="CW88" i="64"/>
  <c r="CV88" i="64"/>
  <c r="CU88" i="64"/>
  <c r="CT88" i="64"/>
  <c r="CS88" i="64"/>
  <c r="CR88" i="64"/>
  <c r="JM65" i="64"/>
  <c r="JL65" i="64"/>
  <c r="JK65" i="64"/>
  <c r="JJ65" i="64"/>
  <c r="JI65" i="64"/>
  <c r="JH65" i="64"/>
  <c r="JG65" i="64"/>
  <c r="JF65" i="64"/>
  <c r="JE65" i="64"/>
  <c r="JD65" i="64"/>
  <c r="JC65" i="64"/>
  <c r="JB65" i="64"/>
  <c r="JA65" i="64"/>
  <c r="IZ65" i="64"/>
  <c r="IY65" i="64"/>
  <c r="IX65" i="64"/>
  <c r="IW65" i="64"/>
  <c r="IV65" i="64"/>
  <c r="IU65" i="64"/>
  <c r="IT65" i="64"/>
  <c r="IS65" i="64"/>
  <c r="IR65" i="64"/>
  <c r="IQ65" i="64"/>
  <c r="IP65" i="64"/>
  <c r="IO65" i="64"/>
  <c r="IN65" i="64"/>
  <c r="IM65" i="64"/>
  <c r="IL65" i="64"/>
  <c r="IK65" i="64"/>
  <c r="IJ65" i="64"/>
  <c r="II65" i="64"/>
  <c r="IH65" i="64"/>
  <c r="IG65" i="64"/>
  <c r="IF65" i="64"/>
  <c r="IE65" i="64"/>
  <c r="ID65" i="64"/>
  <c r="IC65" i="64"/>
  <c r="IB65" i="64"/>
  <c r="IA65" i="64"/>
  <c r="HZ65" i="64"/>
  <c r="HY65" i="64"/>
  <c r="HX65" i="64"/>
  <c r="HW65" i="64"/>
  <c r="HV65" i="64"/>
  <c r="HU65" i="64"/>
  <c r="HT65" i="64"/>
  <c r="HS65" i="64"/>
  <c r="HR65" i="64"/>
  <c r="HQ65" i="64"/>
  <c r="HP65" i="64"/>
  <c r="HO65" i="64"/>
  <c r="HN65" i="64"/>
  <c r="HM65" i="64"/>
  <c r="HL65" i="64"/>
  <c r="HK65" i="64"/>
  <c r="HJ65" i="64"/>
  <c r="HI65" i="64"/>
  <c r="HH65" i="64"/>
  <c r="HG65" i="64"/>
  <c r="HF65" i="64"/>
  <c r="HE65" i="64"/>
  <c r="HD65" i="64"/>
  <c r="HC65" i="64"/>
  <c r="HB65" i="64"/>
  <c r="HA65" i="64"/>
  <c r="GZ65" i="64"/>
  <c r="GY65" i="64"/>
  <c r="GX65" i="64"/>
  <c r="GW65" i="64"/>
  <c r="GV65" i="64"/>
  <c r="GU65" i="64"/>
  <c r="GT65" i="64"/>
  <c r="GS65" i="64"/>
  <c r="GR65" i="64"/>
  <c r="GQ65" i="64"/>
  <c r="GP65" i="64"/>
  <c r="GO65" i="64"/>
  <c r="GN65" i="64"/>
  <c r="GM65" i="64"/>
  <c r="GL65" i="64"/>
  <c r="GK65" i="64"/>
  <c r="GJ65" i="64"/>
  <c r="GI65" i="64"/>
  <c r="GH65" i="64"/>
  <c r="GG65" i="64"/>
  <c r="GF65" i="64"/>
  <c r="GE65" i="64"/>
  <c r="GD65" i="64"/>
  <c r="GC65" i="64"/>
  <c r="GB65" i="64"/>
  <c r="GA65" i="64"/>
  <c r="FZ65" i="64"/>
  <c r="FY65" i="64"/>
  <c r="FX65" i="64"/>
  <c r="FW65" i="64"/>
  <c r="FV65" i="64"/>
  <c r="FU65" i="64"/>
  <c r="FT65" i="64"/>
  <c r="FS65" i="64"/>
  <c r="FR65" i="64"/>
  <c r="FQ65" i="64"/>
  <c r="FP65" i="64"/>
  <c r="FO65" i="64"/>
  <c r="FN65" i="64"/>
  <c r="FM65" i="64"/>
  <c r="FL65" i="64"/>
  <c r="FK65" i="64"/>
  <c r="FJ65" i="64"/>
  <c r="FI65" i="64"/>
  <c r="FH65" i="64"/>
  <c r="FG65" i="64"/>
  <c r="FF65" i="64"/>
  <c r="FE65" i="64"/>
  <c r="FD65" i="64"/>
  <c r="FC65" i="64"/>
  <c r="FB65" i="64"/>
  <c r="FA65" i="64"/>
  <c r="EZ65" i="64"/>
  <c r="EY65" i="64"/>
  <c r="EX65" i="64"/>
  <c r="EW65" i="64"/>
  <c r="EV65" i="64"/>
  <c r="EU65" i="64"/>
  <c r="ET65" i="64"/>
  <c r="ES65" i="64"/>
  <c r="ER65" i="64"/>
  <c r="EQ65" i="64"/>
  <c r="EP65" i="64"/>
  <c r="EO65" i="64"/>
  <c r="EN65" i="64"/>
  <c r="EM65" i="64"/>
  <c r="EL65" i="64"/>
  <c r="EK65" i="64"/>
  <c r="EJ65" i="64"/>
  <c r="EI65" i="64"/>
  <c r="EH65" i="64"/>
  <c r="EG65" i="64"/>
  <c r="EF65" i="64"/>
  <c r="EE65" i="64"/>
  <c r="ED65" i="64"/>
  <c r="EC65" i="64"/>
  <c r="EB65" i="64"/>
  <c r="EA65" i="64"/>
  <c r="DZ65" i="64"/>
  <c r="DY65" i="64"/>
  <c r="DX65" i="64"/>
  <c r="DW65" i="64"/>
  <c r="DV65" i="64"/>
  <c r="DU65" i="64"/>
  <c r="DT65" i="64"/>
  <c r="DS65" i="64"/>
  <c r="DR65" i="64"/>
  <c r="DQ65" i="64"/>
  <c r="DP65" i="64"/>
  <c r="DO65" i="64"/>
  <c r="DN65" i="64"/>
  <c r="DM65" i="64"/>
  <c r="DL65" i="64"/>
  <c r="DK65" i="64"/>
  <c r="DJ65" i="64"/>
  <c r="DI65" i="64"/>
  <c r="DH65" i="64"/>
  <c r="DG65" i="64"/>
  <c r="DF65" i="64"/>
  <c r="DE65" i="64"/>
  <c r="DD65" i="64"/>
  <c r="DC65" i="64"/>
  <c r="DB65" i="64"/>
  <c r="DA65" i="64"/>
  <c r="CZ65" i="64"/>
  <c r="CY65" i="64"/>
  <c r="CX65" i="64"/>
  <c r="CW65" i="64"/>
  <c r="CV65" i="64"/>
  <c r="CU65" i="64"/>
  <c r="CT65" i="64"/>
  <c r="CS65" i="64"/>
  <c r="CR65" i="64"/>
  <c r="CQ65" i="64"/>
  <c r="CP65" i="64"/>
  <c r="CO65" i="64"/>
  <c r="CN65" i="64"/>
  <c r="CM65" i="64"/>
  <c r="CL65" i="64"/>
  <c r="JM58" i="64"/>
  <c r="JL58" i="64"/>
  <c r="JK58" i="64"/>
  <c r="JJ58" i="64"/>
  <c r="JI58" i="64"/>
  <c r="JH58" i="64"/>
  <c r="JG58" i="64"/>
  <c r="JF58" i="64"/>
  <c r="JE58" i="64"/>
  <c r="JD58" i="64"/>
  <c r="JC58" i="64"/>
  <c r="JB58" i="64"/>
  <c r="JA58" i="64"/>
  <c r="IZ58" i="64"/>
  <c r="IY58" i="64"/>
  <c r="IX58" i="64"/>
  <c r="IW58" i="64"/>
  <c r="IV58" i="64"/>
  <c r="IU58" i="64"/>
  <c r="IT58" i="64"/>
  <c r="IS58" i="64"/>
  <c r="IR58" i="64"/>
  <c r="IQ58" i="64"/>
  <c r="IP58" i="64"/>
  <c r="IO58" i="64"/>
  <c r="IN58" i="64"/>
  <c r="IM58" i="64"/>
  <c r="IL58" i="64"/>
  <c r="IK58" i="64"/>
  <c r="IJ58" i="64"/>
  <c r="II58" i="64"/>
  <c r="IH58" i="64"/>
  <c r="IG58" i="64"/>
  <c r="IF58" i="64"/>
  <c r="IE58" i="64"/>
  <c r="ID58" i="64"/>
  <c r="IC58" i="64"/>
  <c r="IB58" i="64"/>
  <c r="IA58" i="64"/>
  <c r="HZ58" i="64"/>
  <c r="HY58" i="64"/>
  <c r="HX58" i="64"/>
  <c r="HW58" i="64"/>
  <c r="HV58" i="64"/>
  <c r="HU58" i="64"/>
  <c r="HT58" i="64"/>
  <c r="HS58" i="64"/>
  <c r="HR58" i="64"/>
  <c r="HQ58" i="64"/>
  <c r="HP58" i="64"/>
  <c r="HO58" i="64"/>
  <c r="HN58" i="64"/>
  <c r="HM58" i="64"/>
  <c r="HL58" i="64"/>
  <c r="HK58" i="64"/>
  <c r="HJ58" i="64"/>
  <c r="HI58" i="64"/>
  <c r="HH58" i="64"/>
  <c r="HG58" i="64"/>
  <c r="HF58" i="64"/>
  <c r="HE58" i="64"/>
  <c r="HD58" i="64"/>
  <c r="HC58" i="64"/>
  <c r="HB58" i="64"/>
  <c r="HA58" i="64"/>
  <c r="GZ58" i="64"/>
  <c r="GY58" i="64"/>
  <c r="GX58" i="64"/>
  <c r="GW58" i="64"/>
  <c r="GV58" i="64"/>
  <c r="GU58" i="64"/>
  <c r="GT58" i="64"/>
  <c r="GS58" i="64"/>
  <c r="GR58" i="64"/>
  <c r="GQ58" i="64"/>
  <c r="GP58" i="64"/>
  <c r="GO58" i="64"/>
  <c r="GN58" i="64"/>
  <c r="GM58" i="64"/>
  <c r="GL58" i="64"/>
  <c r="GK58" i="64"/>
  <c r="GJ58" i="64"/>
  <c r="GI58" i="64"/>
  <c r="GH58" i="64"/>
  <c r="GG58" i="64"/>
  <c r="GF58" i="64"/>
  <c r="GE58" i="64"/>
  <c r="GD58" i="64"/>
  <c r="GC58" i="64"/>
  <c r="GB58" i="64"/>
  <c r="GA58" i="64"/>
  <c r="FZ58" i="64"/>
  <c r="FY58" i="64"/>
  <c r="FX58" i="64"/>
  <c r="FW58" i="64"/>
  <c r="FV58" i="64"/>
  <c r="FU58" i="64"/>
  <c r="FT58" i="64"/>
  <c r="FS58" i="64"/>
  <c r="FR58" i="64"/>
  <c r="FQ58" i="64"/>
  <c r="FP58" i="64"/>
  <c r="FO58" i="64"/>
  <c r="FN58" i="64"/>
  <c r="FM58" i="64"/>
  <c r="FL58" i="64"/>
  <c r="FK58" i="64"/>
  <c r="FJ58" i="64"/>
  <c r="FI58" i="64"/>
  <c r="FH58" i="64"/>
  <c r="FG58" i="64"/>
  <c r="FF58" i="64"/>
  <c r="FE58" i="64"/>
  <c r="FD58" i="64"/>
  <c r="FC58" i="64"/>
  <c r="FB58" i="64"/>
  <c r="FA58" i="64"/>
  <c r="EZ58" i="64"/>
  <c r="EY58" i="64"/>
  <c r="EX58" i="64"/>
  <c r="EW58" i="64"/>
  <c r="EV58" i="64"/>
  <c r="EU58" i="64"/>
  <c r="ET58" i="64"/>
  <c r="ES58" i="64"/>
  <c r="ER58" i="64"/>
  <c r="EQ58" i="64"/>
  <c r="EP58" i="64"/>
  <c r="EO58" i="64"/>
  <c r="EN58" i="64"/>
  <c r="EM58" i="64"/>
  <c r="EL58" i="64"/>
  <c r="EK58" i="64"/>
  <c r="EJ58" i="64"/>
  <c r="EI58" i="64"/>
  <c r="EH58" i="64"/>
  <c r="EG58" i="64"/>
  <c r="EF58" i="64"/>
  <c r="EE58" i="64"/>
  <c r="ED58" i="64"/>
  <c r="EC58" i="64"/>
  <c r="EB58" i="64"/>
  <c r="EA58" i="64"/>
  <c r="DZ58" i="64"/>
  <c r="DY58" i="64"/>
  <c r="DX58" i="64"/>
  <c r="DW58" i="64"/>
  <c r="DV58" i="64"/>
  <c r="DU58" i="64"/>
  <c r="DT58" i="64"/>
  <c r="DS58" i="64"/>
  <c r="DR58" i="64"/>
  <c r="DQ58" i="64"/>
  <c r="DP58" i="64"/>
  <c r="DO58" i="64"/>
  <c r="DN58" i="64"/>
  <c r="DM58" i="64"/>
  <c r="DL58" i="64"/>
  <c r="DK58" i="64"/>
  <c r="DJ58" i="64"/>
  <c r="DI58" i="64"/>
  <c r="DH58" i="64"/>
  <c r="DG58" i="64"/>
  <c r="DF58" i="64"/>
  <c r="DE58" i="64"/>
  <c r="DD58" i="64"/>
  <c r="DC58" i="64"/>
  <c r="DB58" i="64"/>
  <c r="DA58" i="64"/>
  <c r="CZ58" i="64"/>
  <c r="CY58" i="64"/>
  <c r="CX58" i="64"/>
  <c r="CW58" i="64"/>
  <c r="CV58" i="64"/>
  <c r="CU58" i="64"/>
  <c r="CT58" i="64"/>
  <c r="CS58" i="64"/>
  <c r="CR58" i="64"/>
  <c r="CQ58" i="64"/>
  <c r="CP58" i="64"/>
  <c r="CO58" i="64"/>
  <c r="CN58" i="64"/>
  <c r="CM58" i="64"/>
  <c r="CL58" i="64"/>
  <c r="CK58" i="64"/>
  <c r="CJ58" i="64"/>
  <c r="CI58" i="64"/>
  <c r="CH58" i="64"/>
  <c r="CG58" i="64"/>
  <c r="CF58" i="64"/>
  <c r="CE58" i="64"/>
  <c r="CD58" i="64"/>
  <c r="CC58" i="64"/>
  <c r="CB58" i="64"/>
  <c r="CA58" i="64"/>
  <c r="BZ58" i="64"/>
  <c r="BY58" i="64"/>
  <c r="BX58" i="64"/>
  <c r="BW58" i="64"/>
  <c r="BV58" i="64"/>
  <c r="BU58" i="64"/>
  <c r="BT58" i="64"/>
  <c r="BS58" i="64"/>
  <c r="BR58" i="64"/>
  <c r="BQ58" i="64"/>
  <c r="BP58" i="64"/>
  <c r="BO58" i="64"/>
  <c r="BN58" i="64"/>
  <c r="BM58" i="64"/>
  <c r="BL58" i="64"/>
  <c r="BK58" i="64"/>
  <c r="BJ58" i="64"/>
  <c r="BI58" i="64"/>
  <c r="BH58" i="64"/>
  <c r="BG58" i="64"/>
  <c r="BF58" i="64"/>
  <c r="BE58" i="64"/>
  <c r="BD58" i="64"/>
  <c r="BC58" i="64"/>
  <c r="BB58" i="64"/>
  <c r="BA58" i="64"/>
  <c r="AZ58" i="64"/>
  <c r="AY58" i="64"/>
  <c r="JM48" i="64"/>
  <c r="JL48" i="64"/>
  <c r="JK48" i="64"/>
  <c r="JJ48" i="64"/>
  <c r="JI48" i="64"/>
  <c r="JH48" i="64"/>
  <c r="JG48" i="64"/>
  <c r="JF48" i="64"/>
  <c r="JE48" i="64"/>
  <c r="JD48" i="64"/>
  <c r="JC48" i="64"/>
  <c r="IJ5" i="12" s="1"/>
  <c r="JB48" i="64"/>
  <c r="II5" i="12" s="1"/>
  <c r="JA48" i="64"/>
  <c r="B41" i="12" s="1"/>
  <c r="IZ48" i="64"/>
  <c r="IY48" i="64"/>
  <c r="IX48" i="64"/>
  <c r="IW48" i="64"/>
  <c r="IV48" i="64"/>
  <c r="IU48" i="64"/>
  <c r="IT48" i="64"/>
  <c r="IS48" i="64"/>
  <c r="IR48" i="64"/>
  <c r="IQ48" i="64"/>
  <c r="IP48" i="64"/>
  <c r="IO48" i="64"/>
  <c r="IN48" i="64"/>
  <c r="IM48" i="64"/>
  <c r="IL48" i="64"/>
  <c r="IK48" i="64"/>
  <c r="IJ48" i="64"/>
  <c r="II48" i="64"/>
  <c r="IH48" i="64"/>
  <c r="IG48" i="64"/>
  <c r="IF48" i="64"/>
  <c r="IE48" i="64"/>
  <c r="ID48" i="64"/>
  <c r="IC48" i="64"/>
  <c r="IB48" i="64"/>
  <c r="IA48" i="64"/>
  <c r="HZ48" i="64"/>
  <c r="HY48" i="64"/>
  <c r="HX48" i="64"/>
  <c r="HW48" i="64"/>
  <c r="HV48" i="64"/>
  <c r="HU48" i="64"/>
  <c r="HT48" i="64"/>
  <c r="HS48" i="64"/>
  <c r="HR48" i="64"/>
  <c r="HQ48" i="64"/>
  <c r="HP48" i="64"/>
  <c r="HO48" i="64"/>
  <c r="HN48" i="64"/>
  <c r="HM48" i="64"/>
  <c r="HL48" i="64"/>
  <c r="HK48" i="64"/>
  <c r="HJ48" i="64"/>
  <c r="HI48" i="64"/>
  <c r="HH48" i="64"/>
  <c r="HG48" i="64"/>
  <c r="HF48" i="64"/>
  <c r="HE48" i="64"/>
  <c r="HD48" i="64"/>
  <c r="HC48" i="64"/>
  <c r="HB48" i="64"/>
  <c r="HA48" i="64"/>
  <c r="GZ48" i="64"/>
  <c r="GY48" i="64"/>
  <c r="GX48" i="64"/>
  <c r="GW48" i="64"/>
  <c r="GV48" i="64"/>
  <c r="GU48" i="64"/>
  <c r="GT48" i="64"/>
  <c r="GS48" i="64"/>
  <c r="GR48" i="64"/>
  <c r="GQ48" i="64"/>
  <c r="GP48" i="64"/>
  <c r="GO48" i="64"/>
  <c r="GN48" i="64"/>
  <c r="GM48" i="64"/>
  <c r="GL48" i="64"/>
  <c r="GK48" i="64"/>
  <c r="GJ48" i="64"/>
  <c r="GI48" i="64"/>
  <c r="GH48" i="64"/>
  <c r="GG48" i="64"/>
  <c r="GF48" i="64"/>
  <c r="GE48" i="64"/>
  <c r="GD48" i="64"/>
  <c r="GC48" i="64"/>
  <c r="GB48" i="64"/>
  <c r="GA48" i="64"/>
  <c r="FZ48" i="64"/>
  <c r="FY48" i="64"/>
  <c r="FX48" i="64"/>
  <c r="FW48" i="64"/>
  <c r="FV48" i="64"/>
  <c r="FU48" i="64"/>
  <c r="FT48" i="64"/>
  <c r="FS48" i="64"/>
  <c r="FR48" i="64"/>
  <c r="FQ48" i="64"/>
  <c r="FP48" i="64"/>
  <c r="FO48" i="64"/>
  <c r="FN48" i="64"/>
  <c r="FM48" i="64"/>
  <c r="FL48" i="64"/>
  <c r="FK48" i="64"/>
  <c r="FJ48" i="64"/>
  <c r="FI48" i="64"/>
  <c r="FH48" i="64"/>
  <c r="FG48" i="64"/>
  <c r="FF48" i="64"/>
  <c r="FE48" i="64"/>
  <c r="FD48" i="64"/>
  <c r="FC48" i="64"/>
  <c r="FB48" i="64"/>
  <c r="FA48" i="64"/>
  <c r="EZ48" i="64"/>
  <c r="EY48" i="64"/>
  <c r="EX48" i="64"/>
  <c r="EW48" i="64"/>
  <c r="EV48" i="64"/>
  <c r="EU48" i="64"/>
  <c r="ET48" i="64"/>
  <c r="ES48" i="64"/>
  <c r="ER48" i="64"/>
  <c r="EQ48" i="64"/>
  <c r="EP48" i="64"/>
  <c r="EO48" i="64"/>
  <c r="EN48" i="64"/>
  <c r="EM48" i="64"/>
  <c r="EL48" i="64"/>
  <c r="EK48" i="64"/>
  <c r="EJ48" i="64"/>
  <c r="EI48" i="64"/>
  <c r="EH48" i="64"/>
  <c r="EG48" i="64"/>
  <c r="EF48" i="64"/>
  <c r="EE48" i="64"/>
  <c r="ED48" i="64"/>
  <c r="EC48" i="64"/>
  <c r="EB48" i="64"/>
  <c r="EA48" i="64"/>
  <c r="DZ48" i="64"/>
  <c r="DY48" i="64"/>
  <c r="DX48" i="64"/>
  <c r="DW48" i="64"/>
  <c r="DV48" i="64"/>
  <c r="DU48" i="64"/>
  <c r="DT48" i="64"/>
  <c r="DS48" i="64"/>
  <c r="DR48" i="64"/>
  <c r="DQ48" i="64"/>
  <c r="DP48" i="64"/>
  <c r="DO48" i="64"/>
  <c r="DN48" i="64"/>
  <c r="DM48" i="64"/>
  <c r="DL48" i="64"/>
  <c r="DK48" i="64"/>
  <c r="DJ48" i="64"/>
  <c r="DI48" i="64"/>
  <c r="DH48" i="64"/>
  <c r="DG48" i="64"/>
  <c r="DF48" i="64"/>
  <c r="DE48" i="64"/>
  <c r="DD48" i="64"/>
  <c r="DC48" i="64"/>
  <c r="DB48" i="64"/>
  <c r="DA48" i="64"/>
  <c r="CZ48" i="64"/>
  <c r="CY48" i="64"/>
  <c r="CX48" i="64"/>
  <c r="CW48" i="64"/>
  <c r="CV48" i="64"/>
  <c r="CU48" i="64"/>
  <c r="CT48" i="64"/>
  <c r="CS48" i="64"/>
  <c r="CR48" i="64"/>
  <c r="CQ48" i="64"/>
  <c r="CP48" i="64"/>
  <c r="CO48" i="64"/>
  <c r="CN48" i="64"/>
  <c r="CM48" i="64"/>
  <c r="CL48" i="64"/>
  <c r="CK48" i="64"/>
  <c r="CJ48" i="64"/>
  <c r="CI48" i="64"/>
  <c r="CH48" i="64"/>
  <c r="CG48" i="64"/>
  <c r="CF48" i="64"/>
  <c r="CE48" i="64"/>
  <c r="CD48" i="64"/>
  <c r="CC48" i="64"/>
  <c r="CB48" i="64"/>
  <c r="CA48" i="64"/>
  <c r="BZ48" i="64"/>
  <c r="BY48" i="64"/>
  <c r="BX48" i="64"/>
  <c r="BW48" i="64"/>
  <c r="BV48" i="64"/>
  <c r="BU48" i="64"/>
  <c r="BT48" i="64"/>
  <c r="BS48" i="64"/>
  <c r="BR48" i="64"/>
  <c r="BQ48" i="64"/>
  <c r="BP48" i="64"/>
  <c r="BO48" i="64"/>
  <c r="BN48" i="64"/>
  <c r="BM48" i="64"/>
  <c r="BL48" i="64"/>
  <c r="BK48" i="64"/>
  <c r="BJ48" i="64"/>
  <c r="BI48" i="64"/>
  <c r="BH48" i="64"/>
  <c r="BG48" i="64"/>
  <c r="BF48" i="64"/>
  <c r="BE48" i="64"/>
  <c r="BD48" i="64"/>
  <c r="BC48" i="64"/>
  <c r="BB48" i="64"/>
  <c r="BA48" i="64"/>
  <c r="AZ48" i="64"/>
  <c r="AY48" i="64"/>
  <c r="AX48" i="64"/>
  <c r="AW48" i="64"/>
  <c r="AV48" i="64"/>
  <c r="AU48" i="64"/>
  <c r="AT48" i="64"/>
  <c r="AS48" i="64"/>
  <c r="AR48" i="64"/>
  <c r="AQ48" i="64"/>
  <c r="AP48" i="64"/>
  <c r="AO48" i="64"/>
  <c r="AN48" i="64"/>
  <c r="AM48" i="64"/>
  <c r="AL48" i="64"/>
  <c r="AK48" i="64"/>
  <c r="AJ48" i="64"/>
  <c r="AI48" i="64"/>
  <c r="AH48" i="64"/>
  <c r="AG48" i="64"/>
  <c r="AF48" i="64"/>
  <c r="AE48" i="64"/>
  <c r="AD48" i="64"/>
  <c r="AC48" i="64"/>
  <c r="AB48" i="64"/>
  <c r="AA48" i="64"/>
  <c r="Z48" i="64"/>
  <c r="Y48" i="64"/>
  <c r="X48" i="64"/>
  <c r="W48" i="64"/>
  <c r="V48" i="64"/>
  <c r="U48" i="64"/>
  <c r="JB42" i="64"/>
  <c r="JA42" i="64"/>
  <c r="IZ42" i="64"/>
  <c r="IY42" i="64"/>
  <c r="IX42" i="64"/>
  <c r="IW42" i="64"/>
  <c r="IV42" i="64"/>
  <c r="IU42" i="64"/>
  <c r="IT42" i="64"/>
  <c r="IS42" i="64"/>
  <c r="IR42" i="64"/>
  <c r="IQ42" i="64"/>
  <c r="IP42" i="64"/>
  <c r="IO42" i="64"/>
  <c r="IN42" i="64"/>
  <c r="IM42" i="64"/>
  <c r="IL42" i="64"/>
  <c r="IK42" i="64"/>
  <c r="IJ42" i="64"/>
  <c r="II42" i="64"/>
  <c r="IH42" i="64"/>
  <c r="IG42" i="64"/>
  <c r="IF42" i="64"/>
  <c r="IE42" i="64"/>
  <c r="ID42" i="64"/>
  <c r="IC42" i="64"/>
  <c r="IB42" i="64"/>
  <c r="IA42" i="64"/>
  <c r="HZ42" i="64"/>
  <c r="HY42" i="64"/>
  <c r="HX42" i="64"/>
  <c r="HW42" i="64"/>
  <c r="HV42" i="64"/>
  <c r="HU42" i="64"/>
  <c r="HT42" i="64"/>
  <c r="HS42" i="64"/>
  <c r="HR42" i="64"/>
  <c r="HQ42" i="64"/>
  <c r="HP42" i="64"/>
  <c r="HO42" i="64"/>
  <c r="HM42" i="64"/>
  <c r="HL42" i="64"/>
  <c r="HK42" i="64"/>
  <c r="HJ42" i="64"/>
  <c r="HI42" i="64"/>
  <c r="HH42" i="64"/>
  <c r="HG42" i="64"/>
  <c r="HF42" i="64"/>
  <c r="HE42" i="64"/>
  <c r="HD42" i="64"/>
  <c r="HC42" i="64"/>
  <c r="HB42" i="64"/>
  <c r="HA42" i="64"/>
  <c r="GZ42" i="64"/>
  <c r="GY42" i="64"/>
  <c r="GX42" i="64"/>
  <c r="GW42" i="64"/>
  <c r="GV42" i="64"/>
  <c r="GU42" i="64"/>
  <c r="GT42" i="64"/>
  <c r="GS42" i="64"/>
  <c r="GR42" i="64"/>
  <c r="GQ42" i="64"/>
  <c r="GP42" i="64"/>
  <c r="GO42" i="64"/>
  <c r="GN42" i="64"/>
  <c r="GM42" i="64"/>
  <c r="GL42" i="64"/>
  <c r="GK42" i="64"/>
  <c r="GJ42" i="64"/>
  <c r="GI42" i="64"/>
  <c r="GH42" i="64"/>
  <c r="GG42" i="64"/>
  <c r="GF42" i="64"/>
  <c r="GE42" i="64"/>
  <c r="GD42" i="64"/>
  <c r="GC42" i="64"/>
  <c r="GB42" i="64"/>
  <c r="GA42" i="64"/>
  <c r="FZ42" i="64"/>
  <c r="FY42" i="64"/>
  <c r="FX42" i="64"/>
  <c r="FW42" i="64"/>
  <c r="FV42" i="64"/>
  <c r="FU42" i="64"/>
  <c r="FT42" i="64"/>
  <c r="FS42" i="64"/>
  <c r="FR42" i="64"/>
  <c r="FQ42" i="64"/>
  <c r="FP42" i="64"/>
  <c r="FO42" i="64"/>
  <c r="FN42" i="64"/>
  <c r="FM42" i="64"/>
  <c r="FL42" i="64"/>
  <c r="FK42" i="64"/>
  <c r="FJ42" i="64"/>
  <c r="FI42" i="64"/>
  <c r="FH42" i="64"/>
  <c r="FG42" i="64"/>
  <c r="FF42" i="64"/>
  <c r="FE42" i="64"/>
  <c r="FD42" i="64"/>
  <c r="FC42" i="64"/>
  <c r="FB42" i="64"/>
  <c r="FA42" i="64"/>
  <c r="EZ42" i="64"/>
  <c r="EY42" i="64"/>
  <c r="EX42" i="64"/>
  <c r="EW42" i="64"/>
  <c r="EV42" i="64"/>
  <c r="EU42" i="64"/>
  <c r="ET42" i="64"/>
  <c r="ES42" i="64"/>
  <c r="ER42" i="64"/>
  <c r="EQ42" i="64"/>
  <c r="EP42" i="64"/>
  <c r="EO42" i="64"/>
  <c r="EN42" i="64"/>
  <c r="EM42" i="64"/>
  <c r="EL42" i="64"/>
  <c r="EK42" i="64"/>
  <c r="EJ42" i="64"/>
  <c r="EI42" i="64"/>
  <c r="EH42" i="64"/>
  <c r="EG42" i="64"/>
  <c r="EF42" i="64"/>
  <c r="EE42" i="64"/>
  <c r="ED42" i="64"/>
  <c r="EC42" i="64"/>
  <c r="EB42" i="64"/>
  <c r="EA42" i="64"/>
  <c r="DZ42" i="64"/>
  <c r="DY42" i="64"/>
  <c r="DX42" i="64"/>
  <c r="DW42" i="64"/>
  <c r="DV42" i="64"/>
  <c r="DU42" i="64"/>
  <c r="DT42" i="64"/>
  <c r="DS42" i="64"/>
  <c r="DR42" i="64"/>
  <c r="DQ42" i="64"/>
  <c r="DP42" i="64"/>
  <c r="DO42" i="64"/>
  <c r="DN42" i="64"/>
  <c r="DM42" i="64"/>
  <c r="DL42" i="64"/>
  <c r="DK42" i="64"/>
  <c r="DJ42" i="64"/>
  <c r="DI42" i="64"/>
  <c r="DH42" i="64"/>
  <c r="DG42" i="64"/>
  <c r="DF42" i="64"/>
  <c r="DE42" i="64"/>
  <c r="DD42" i="64"/>
  <c r="DC42" i="64"/>
  <c r="DB42" i="64"/>
  <c r="DA42" i="64"/>
  <c r="CZ42" i="64"/>
  <c r="CY42" i="64"/>
  <c r="CX42" i="64"/>
  <c r="CW42" i="64"/>
  <c r="CV42" i="64"/>
  <c r="CU42" i="64"/>
  <c r="CT42" i="64"/>
  <c r="CS42" i="64"/>
  <c r="CR42" i="64"/>
  <c r="CQ42" i="64"/>
  <c r="CP42" i="64"/>
  <c r="CO42" i="64"/>
  <c r="CN42" i="64"/>
  <c r="CM42" i="64"/>
  <c r="CL42" i="64"/>
  <c r="CK42" i="64"/>
  <c r="CJ42" i="64"/>
  <c r="CI42" i="64"/>
  <c r="CH42" i="64"/>
  <c r="CG42" i="64"/>
  <c r="CF42" i="64"/>
  <c r="CE42" i="64"/>
  <c r="CD42" i="64"/>
  <c r="CC42" i="64"/>
  <c r="CB42" i="64"/>
  <c r="CA42" i="64"/>
  <c r="BZ42" i="64"/>
  <c r="BY42" i="64"/>
  <c r="BX42" i="64"/>
  <c r="BW42" i="64"/>
  <c r="BV42" i="64"/>
  <c r="BU42" i="64"/>
  <c r="BT42" i="64"/>
  <c r="BS42" i="64"/>
  <c r="BR42" i="64"/>
  <c r="BQ42" i="64"/>
  <c r="BP42" i="64"/>
  <c r="BO42" i="64"/>
  <c r="BN42" i="64"/>
  <c r="BM42" i="64"/>
  <c r="BL42" i="64"/>
  <c r="BK42" i="64"/>
  <c r="BJ42" i="64"/>
  <c r="BI42" i="64"/>
  <c r="BH42" i="64"/>
  <c r="BG42" i="64"/>
  <c r="BF42" i="64"/>
  <c r="BE42" i="64"/>
  <c r="BD42" i="64"/>
  <c r="BC42" i="64"/>
  <c r="BB42" i="64"/>
  <c r="BA42" i="64"/>
  <c r="AZ42" i="64"/>
  <c r="AY42" i="64"/>
  <c r="AX42" i="64"/>
  <c r="AW42" i="64"/>
  <c r="AV42" i="64"/>
  <c r="AU42" i="64"/>
  <c r="AT42" i="64"/>
  <c r="AS42" i="64"/>
  <c r="AR42" i="64"/>
  <c r="AQ42" i="64"/>
  <c r="AP42" i="64"/>
  <c r="AO42" i="64"/>
  <c r="AN42" i="64"/>
  <c r="AM42" i="64"/>
  <c r="AL42" i="64"/>
  <c r="AK42" i="64"/>
  <c r="AJ42" i="64"/>
  <c r="AI42" i="64"/>
  <c r="AH42" i="64"/>
  <c r="AG42" i="64"/>
  <c r="AF42" i="64"/>
  <c r="AE42" i="64"/>
  <c r="AD42" i="64"/>
  <c r="AC42" i="64"/>
  <c r="AB42" i="64"/>
  <c r="AA42" i="64"/>
  <c r="Z42" i="64"/>
  <c r="Y42" i="64"/>
  <c r="X42" i="64"/>
  <c r="W42" i="64"/>
  <c r="V42" i="64"/>
  <c r="U42" i="64"/>
  <c r="T42" i="64"/>
  <c r="S42" i="64"/>
  <c r="R42" i="64"/>
  <c r="Q42" i="64"/>
  <c r="P42" i="64"/>
  <c r="IC36" i="64"/>
  <c r="IB36" i="64"/>
  <c r="IA36" i="64"/>
  <c r="HZ36" i="64"/>
  <c r="HY36" i="64"/>
  <c r="HX36" i="64"/>
  <c r="HW36" i="64"/>
  <c r="HV36" i="64"/>
  <c r="HU36" i="64"/>
  <c r="HT36" i="64"/>
  <c r="HS36" i="64"/>
  <c r="HR36" i="64"/>
  <c r="HQ36" i="64"/>
  <c r="HP36" i="64"/>
  <c r="HO36" i="64"/>
  <c r="HN36" i="64"/>
  <c r="HM36" i="64"/>
  <c r="HL36" i="64"/>
  <c r="HK36" i="64"/>
  <c r="HJ36" i="64"/>
  <c r="HI36" i="64"/>
  <c r="HH36" i="64"/>
  <c r="HG36" i="64"/>
  <c r="HF36" i="64"/>
  <c r="HE36" i="64"/>
  <c r="HD36" i="64"/>
  <c r="HC36" i="64"/>
  <c r="HB36" i="64"/>
  <c r="HA36" i="64"/>
  <c r="GZ36" i="64"/>
  <c r="GY36" i="64"/>
  <c r="GX36" i="64"/>
  <c r="GW36" i="64"/>
  <c r="GV36" i="64"/>
  <c r="GU36" i="64"/>
  <c r="GT36" i="64"/>
  <c r="GS36" i="64"/>
  <c r="GR36" i="64"/>
  <c r="GQ36" i="64"/>
  <c r="GP36" i="64"/>
  <c r="GO36" i="64"/>
  <c r="GN36" i="64"/>
  <c r="GM36" i="64"/>
  <c r="GL36" i="64"/>
  <c r="GK36" i="64"/>
  <c r="GJ36" i="64"/>
  <c r="GI36" i="64"/>
  <c r="GH36" i="64"/>
  <c r="GG36" i="64"/>
  <c r="GF36" i="64"/>
  <c r="GE36" i="64"/>
  <c r="GD36" i="64"/>
  <c r="GC36" i="64"/>
  <c r="GB36" i="64"/>
  <c r="GA36" i="64"/>
  <c r="FY36" i="64"/>
  <c r="FX36" i="64"/>
  <c r="FW36" i="64"/>
  <c r="FV36" i="64"/>
  <c r="FU36" i="64"/>
  <c r="FT36" i="64"/>
  <c r="FS36" i="64"/>
  <c r="FR36" i="64"/>
  <c r="FQ36" i="64"/>
  <c r="FP36" i="64"/>
  <c r="FO36" i="64"/>
  <c r="FN36" i="64"/>
  <c r="FM36" i="64"/>
  <c r="FL36" i="64"/>
  <c r="FK36" i="64"/>
  <c r="FJ36" i="64"/>
  <c r="FI36" i="64"/>
  <c r="FH36" i="64"/>
  <c r="FG36" i="64"/>
  <c r="FF36" i="64"/>
  <c r="FE36" i="64"/>
  <c r="FD36" i="64"/>
  <c r="FC36" i="64"/>
  <c r="FB36" i="64"/>
  <c r="FA36" i="64"/>
  <c r="EZ36" i="64"/>
  <c r="EY36" i="64"/>
  <c r="EX36" i="64"/>
  <c r="EW36" i="64"/>
  <c r="EV36" i="64"/>
  <c r="EU36" i="64"/>
  <c r="ET36" i="64"/>
  <c r="ES36" i="64"/>
  <c r="ER36" i="64"/>
  <c r="EQ36" i="64"/>
  <c r="EP36" i="64"/>
  <c r="EO36" i="64"/>
  <c r="EN36" i="64"/>
  <c r="EM36" i="64"/>
  <c r="EL36" i="64"/>
  <c r="EK36" i="64"/>
  <c r="EJ36" i="64"/>
  <c r="EI36" i="64"/>
  <c r="EH36" i="64"/>
  <c r="EG36" i="64"/>
  <c r="EF36" i="64"/>
  <c r="EE36" i="64"/>
  <c r="ED36" i="64"/>
  <c r="EC36" i="64"/>
  <c r="EB36" i="64"/>
  <c r="EA36" i="64"/>
  <c r="DZ36" i="64"/>
  <c r="DY36" i="64"/>
  <c r="DX36" i="64"/>
  <c r="DW36" i="64"/>
  <c r="DV36" i="64"/>
  <c r="DU36" i="64"/>
  <c r="DT36" i="64"/>
  <c r="DS36" i="64"/>
  <c r="DR36" i="64"/>
  <c r="DQ36" i="64"/>
  <c r="DP36" i="64"/>
  <c r="DO36" i="64"/>
  <c r="DN36" i="64"/>
  <c r="DM36" i="64"/>
  <c r="DL36" i="64"/>
  <c r="DK36" i="64"/>
  <c r="DJ36" i="64"/>
  <c r="DI36" i="64"/>
  <c r="DH36" i="64"/>
  <c r="DG36" i="64"/>
  <c r="DF36" i="64"/>
  <c r="DE36" i="64"/>
  <c r="DD36" i="64"/>
  <c r="DC36" i="64"/>
  <c r="DB36" i="64"/>
  <c r="DA36" i="64"/>
  <c r="CZ36" i="64"/>
  <c r="CY36" i="64"/>
  <c r="CX36" i="64"/>
  <c r="CW36" i="64"/>
  <c r="CV36" i="64"/>
  <c r="CU36" i="64"/>
  <c r="CT36" i="64"/>
  <c r="CS36" i="64"/>
  <c r="CR36" i="64"/>
  <c r="CQ36" i="64"/>
  <c r="CP36" i="64"/>
  <c r="CO36" i="64"/>
  <c r="CN36" i="64"/>
  <c r="CM36" i="64"/>
  <c r="CL36" i="64"/>
  <c r="CK36" i="64"/>
  <c r="CJ36" i="64"/>
  <c r="CI36" i="64"/>
  <c r="CH36" i="64"/>
  <c r="CG36" i="64"/>
  <c r="CF36" i="64"/>
  <c r="CE36" i="64"/>
  <c r="CD36" i="64"/>
  <c r="CC36" i="64"/>
  <c r="CB36" i="64"/>
  <c r="CA36" i="64"/>
  <c r="BZ36" i="64"/>
  <c r="BY36" i="64"/>
  <c r="BX36" i="64"/>
  <c r="BW36" i="64"/>
  <c r="BV36" i="64"/>
  <c r="BU36" i="64"/>
  <c r="BT36" i="64"/>
  <c r="BS36" i="64"/>
  <c r="BR36" i="64"/>
  <c r="BQ36" i="64"/>
  <c r="BP36" i="64"/>
  <c r="BO36" i="64"/>
  <c r="BN36" i="64"/>
  <c r="BM36" i="64"/>
  <c r="BL36" i="64"/>
  <c r="BK36" i="64"/>
  <c r="BJ36" i="64"/>
  <c r="BI36" i="64"/>
  <c r="BH36" i="64"/>
  <c r="BG36" i="64"/>
  <c r="BF36" i="64"/>
  <c r="BE36" i="64"/>
  <c r="BD36" i="64"/>
  <c r="BC36" i="64"/>
  <c r="BB36" i="64"/>
  <c r="BA36" i="64"/>
  <c r="AZ36" i="64"/>
  <c r="AY36" i="64"/>
  <c r="AX36" i="64"/>
  <c r="AW36" i="64"/>
  <c r="AV36" i="64"/>
  <c r="AU36" i="64"/>
  <c r="AT36" i="64"/>
  <c r="AS36" i="64"/>
  <c r="AR36" i="64"/>
  <c r="AQ36" i="64"/>
  <c r="AP36" i="64"/>
  <c r="AO36" i="64"/>
  <c r="AN36" i="64"/>
  <c r="AM36" i="64"/>
  <c r="AL36" i="64"/>
  <c r="AK36" i="64"/>
  <c r="AJ36" i="64"/>
  <c r="AI36" i="64"/>
  <c r="AH36" i="64"/>
  <c r="AG36" i="64"/>
  <c r="AF36" i="64"/>
  <c r="AE36" i="64"/>
  <c r="AD36" i="64"/>
  <c r="AC36" i="64"/>
  <c r="AB36" i="64"/>
  <c r="AA36" i="64"/>
  <c r="Z36" i="64"/>
  <c r="Y36" i="64"/>
  <c r="X36" i="64"/>
  <c r="W36" i="64"/>
  <c r="V36" i="64"/>
  <c r="U36" i="64"/>
  <c r="T36" i="64"/>
  <c r="S36" i="64"/>
  <c r="R36" i="64"/>
  <c r="Q36" i="64"/>
  <c r="P36" i="64"/>
  <c r="IU34" i="64"/>
  <c r="IT34" i="64"/>
  <c r="IS34" i="64"/>
  <c r="IR34" i="64"/>
  <c r="IO34" i="64"/>
  <c r="IN34" i="64"/>
  <c r="IM34" i="64"/>
  <c r="IL34" i="64"/>
  <c r="IK34" i="64"/>
  <c r="IJ34" i="64"/>
  <c r="II34" i="64"/>
  <c r="IH34" i="64"/>
  <c r="IG34" i="64"/>
  <c r="IF34" i="64"/>
  <c r="IE34" i="64"/>
  <c r="ID34" i="64"/>
  <c r="IC34" i="64"/>
  <c r="IB34" i="64"/>
  <c r="IA34" i="64"/>
  <c r="HZ34" i="64"/>
  <c r="HY34" i="64"/>
  <c r="HX34" i="64"/>
  <c r="HW34" i="64"/>
  <c r="HV34" i="64"/>
  <c r="HU34" i="64"/>
  <c r="HT34" i="64"/>
  <c r="HS34" i="64"/>
  <c r="HR34" i="64"/>
  <c r="HQ34" i="64"/>
  <c r="HP34" i="64"/>
  <c r="HO34" i="64"/>
  <c r="HN34" i="64"/>
  <c r="HM34" i="64"/>
  <c r="HL34" i="64"/>
  <c r="HK34" i="64"/>
  <c r="HJ34" i="64"/>
  <c r="HI34" i="64"/>
  <c r="HH34" i="64"/>
  <c r="HG34" i="64"/>
  <c r="HF34" i="64"/>
  <c r="HE34" i="64"/>
  <c r="HD34" i="64"/>
  <c r="HC34" i="64"/>
  <c r="HB34" i="64"/>
  <c r="HA34" i="64"/>
  <c r="GZ34" i="64"/>
  <c r="GY34" i="64"/>
  <c r="GX34" i="64"/>
  <c r="GW34" i="64"/>
  <c r="GV34" i="64"/>
  <c r="GU34" i="64"/>
  <c r="GT34" i="64"/>
  <c r="GS34" i="64"/>
  <c r="GR34" i="64"/>
  <c r="GQ34" i="64"/>
  <c r="GP34" i="64"/>
  <c r="GO34" i="64"/>
  <c r="GN34" i="64"/>
  <c r="GM34" i="64"/>
  <c r="GL34" i="64"/>
  <c r="GK34" i="64"/>
  <c r="GJ34" i="64"/>
  <c r="GI34" i="64"/>
  <c r="GH34" i="64"/>
  <c r="GG34" i="64"/>
  <c r="GF34" i="64"/>
  <c r="GE34" i="64"/>
  <c r="GD34" i="64"/>
  <c r="GC34" i="64"/>
  <c r="GB34" i="64"/>
  <c r="GA34" i="64"/>
  <c r="FZ34" i="64"/>
  <c r="FY34" i="64"/>
  <c r="FX34" i="64"/>
  <c r="FW34" i="64"/>
  <c r="FV34" i="64"/>
  <c r="FU34" i="64"/>
  <c r="FT34" i="64"/>
  <c r="FS34" i="64"/>
  <c r="FR34" i="64"/>
  <c r="FQ34" i="64"/>
  <c r="FP34" i="64"/>
  <c r="FO34" i="64"/>
  <c r="FN34" i="64"/>
  <c r="FM34" i="64"/>
  <c r="FL34" i="64"/>
  <c r="FK34" i="64"/>
  <c r="FJ34" i="64"/>
  <c r="FI34" i="64"/>
  <c r="FH34" i="64"/>
  <c r="FG34" i="64"/>
  <c r="FF34" i="64"/>
  <c r="FE34" i="64"/>
  <c r="FD34" i="64"/>
  <c r="FC34" i="64"/>
  <c r="FB34" i="64"/>
  <c r="FA34" i="64"/>
  <c r="EZ34" i="64"/>
  <c r="EY34" i="64"/>
  <c r="EX34" i="64"/>
  <c r="EW34" i="64"/>
  <c r="EV34" i="64"/>
  <c r="EU34" i="64"/>
  <c r="ET34" i="64"/>
  <c r="ES34" i="64"/>
  <c r="ER34" i="64"/>
  <c r="EQ34" i="64"/>
  <c r="EP34" i="64"/>
  <c r="EO34" i="64"/>
  <c r="EN34" i="64"/>
  <c r="EM34" i="64"/>
  <c r="EL34" i="64"/>
  <c r="EK34" i="64"/>
  <c r="EJ34" i="64"/>
  <c r="EI34" i="64"/>
  <c r="EH34" i="64"/>
  <c r="EG34" i="64"/>
  <c r="EF34" i="64"/>
  <c r="EE34" i="64"/>
  <c r="ED34" i="64"/>
  <c r="EC34" i="64"/>
  <c r="EB34" i="64"/>
  <c r="EA34" i="64"/>
  <c r="DZ34" i="64"/>
  <c r="DY34" i="64"/>
  <c r="DX34" i="64"/>
  <c r="DW34" i="64"/>
  <c r="DV34" i="64"/>
  <c r="DU34" i="64"/>
  <c r="DT34" i="64"/>
  <c r="DS34" i="64"/>
  <c r="DR34" i="64"/>
  <c r="DQ34" i="64"/>
  <c r="DP34" i="64"/>
  <c r="DO34" i="64"/>
  <c r="DN34" i="64"/>
  <c r="DM34" i="64"/>
  <c r="DL34" i="64"/>
  <c r="DK34" i="64"/>
  <c r="DJ34" i="64"/>
  <c r="DI34" i="64"/>
  <c r="DH34" i="64"/>
  <c r="DG34" i="64"/>
  <c r="DF34" i="64"/>
  <c r="DE34" i="64"/>
  <c r="DD34" i="64"/>
  <c r="DC34" i="64"/>
  <c r="DB34" i="64"/>
  <c r="DA34" i="64"/>
  <c r="CZ34" i="64"/>
  <c r="CY34" i="64"/>
  <c r="CX34" i="64"/>
  <c r="CW34" i="64"/>
  <c r="CV34" i="64"/>
  <c r="CU34" i="64"/>
  <c r="CT34" i="64"/>
  <c r="CS34" i="64"/>
  <c r="CR34" i="64"/>
  <c r="CQ34" i="64"/>
  <c r="CP34" i="64"/>
  <c r="CO34" i="64"/>
  <c r="CN34" i="64"/>
  <c r="CM34" i="64"/>
  <c r="CL34" i="64"/>
  <c r="CK34" i="64"/>
  <c r="CJ34" i="64"/>
  <c r="CI34" i="64"/>
  <c r="CH34" i="64"/>
  <c r="CG34" i="64"/>
  <c r="CF34" i="64"/>
  <c r="CE34" i="64"/>
  <c r="CD34" i="64"/>
  <c r="CC34" i="64"/>
  <c r="CB34" i="64"/>
  <c r="CA34" i="64"/>
  <c r="BZ34" i="64"/>
  <c r="BY34" i="64"/>
  <c r="BX34" i="64"/>
  <c r="BW34" i="64"/>
  <c r="BV34" i="64"/>
  <c r="BU34" i="64"/>
  <c r="BT34" i="64"/>
  <c r="BS34" i="64"/>
  <c r="BR34" i="64"/>
  <c r="BQ34" i="64"/>
  <c r="BP34" i="64"/>
  <c r="BO34" i="64"/>
  <c r="BN34" i="64"/>
  <c r="BM34" i="64"/>
  <c r="BL34" i="64"/>
  <c r="BK34" i="64"/>
  <c r="BJ34" i="64"/>
  <c r="BI34" i="64"/>
  <c r="BH34" i="64"/>
  <c r="BG34" i="64"/>
  <c r="BF34" i="64"/>
  <c r="BE34" i="64"/>
  <c r="BD34" i="64"/>
  <c r="BC34" i="64"/>
  <c r="BB34" i="64"/>
  <c r="BA34" i="64"/>
  <c r="AZ34" i="64"/>
  <c r="JM33" i="64"/>
  <c r="JL33" i="64"/>
  <c r="JK33" i="64"/>
  <c r="JJ33" i="64"/>
  <c r="JI33" i="64"/>
  <c r="JH33" i="64"/>
  <c r="JG33" i="64"/>
  <c r="JF33" i="64"/>
  <c r="JE33" i="64"/>
  <c r="JD33" i="64"/>
  <c r="JC33" i="64"/>
  <c r="JB33" i="64"/>
  <c r="JA33" i="64"/>
  <c r="IZ33" i="64"/>
  <c r="IY33" i="64"/>
  <c r="IX33" i="64"/>
  <c r="IW33" i="64"/>
  <c r="IV33" i="64"/>
  <c r="IU33" i="64"/>
  <c r="IT33" i="64"/>
  <c r="IS33" i="64"/>
  <c r="IR33" i="64"/>
  <c r="IQ33" i="64"/>
  <c r="IP33" i="64"/>
  <c r="IO33" i="64"/>
  <c r="IN33" i="64"/>
  <c r="IM33" i="64"/>
  <c r="IL33" i="64"/>
  <c r="IK33" i="64"/>
  <c r="IJ33" i="64"/>
  <c r="II33" i="64"/>
  <c r="IH33" i="64"/>
  <c r="IG33" i="64"/>
  <c r="IF33" i="64"/>
  <c r="IE33" i="64"/>
  <c r="ID33" i="64"/>
  <c r="IC33" i="64"/>
  <c r="IB33" i="64"/>
  <c r="IA33" i="64"/>
  <c r="HZ33" i="64"/>
  <c r="HY33" i="64"/>
  <c r="HX33" i="64"/>
  <c r="HW33" i="64"/>
  <c r="HV33" i="64"/>
  <c r="HU33" i="64"/>
  <c r="HT33" i="64"/>
  <c r="HS33" i="64"/>
  <c r="HQ33" i="64"/>
  <c r="HP33" i="64"/>
  <c r="HO33" i="64"/>
  <c r="HN33" i="64"/>
  <c r="HM33" i="64"/>
  <c r="HL33" i="64"/>
  <c r="HK33" i="64"/>
  <c r="HJ33" i="64"/>
  <c r="HI33" i="64"/>
  <c r="HH33" i="64"/>
  <c r="HF33" i="64"/>
  <c r="HE33" i="64"/>
  <c r="HD33" i="64"/>
  <c r="HC33" i="64"/>
  <c r="HB33" i="64"/>
  <c r="HA33" i="64"/>
  <c r="GZ33" i="64"/>
  <c r="GY33" i="64"/>
  <c r="GX33" i="64"/>
  <c r="GW33" i="64"/>
  <c r="GV33" i="64"/>
  <c r="GU33" i="64"/>
  <c r="GT33" i="64"/>
  <c r="GS33" i="64"/>
  <c r="GR33" i="64"/>
  <c r="GQ33" i="64"/>
  <c r="GP33" i="64"/>
  <c r="GO33" i="64"/>
  <c r="GN33" i="64"/>
  <c r="GM33" i="64"/>
  <c r="GL33" i="64"/>
  <c r="GK33" i="64"/>
  <c r="GJ33" i="64"/>
  <c r="GI33" i="64"/>
  <c r="GH33" i="64"/>
  <c r="GG33" i="64"/>
  <c r="GF33" i="64"/>
  <c r="GE33" i="64"/>
  <c r="GD33" i="64"/>
  <c r="GC33" i="64"/>
  <c r="GB33" i="64"/>
  <c r="GA33" i="64"/>
  <c r="FZ33" i="64"/>
  <c r="FY33" i="64"/>
  <c r="FX33" i="64"/>
  <c r="FW33" i="64"/>
  <c r="FV33" i="64"/>
  <c r="FU33" i="64"/>
  <c r="FT33" i="64"/>
  <c r="FS33" i="64"/>
  <c r="FR33" i="64"/>
  <c r="FQ33" i="64"/>
  <c r="FP33" i="64"/>
  <c r="FO33" i="64"/>
  <c r="FN33" i="64"/>
  <c r="FM33" i="64"/>
  <c r="FL33" i="64"/>
  <c r="FK33" i="64"/>
  <c r="FJ33" i="64"/>
  <c r="FI33" i="64"/>
  <c r="FH33" i="64"/>
  <c r="FG33" i="64"/>
  <c r="FF33" i="64"/>
  <c r="FE33" i="64"/>
  <c r="FD33" i="64"/>
  <c r="FC33" i="64"/>
  <c r="FB33" i="64"/>
  <c r="FA33" i="64"/>
  <c r="EZ33" i="64"/>
  <c r="EY33" i="64"/>
  <c r="EX33" i="64"/>
  <c r="EW33" i="64"/>
  <c r="EV33" i="64"/>
  <c r="EU33" i="64"/>
  <c r="ET33" i="64"/>
  <c r="ES33" i="64"/>
  <c r="ER33" i="64"/>
  <c r="EQ33" i="64"/>
  <c r="EP33" i="64"/>
  <c r="EO33" i="64"/>
  <c r="EN33" i="64"/>
  <c r="EM33" i="64"/>
  <c r="EL33" i="64"/>
  <c r="EK33" i="64"/>
  <c r="EJ33" i="64"/>
  <c r="EI33" i="64"/>
  <c r="EH33" i="64"/>
  <c r="EG33" i="64"/>
  <c r="EF33" i="64"/>
  <c r="EE33" i="64"/>
  <c r="ED33" i="64"/>
  <c r="EC33" i="64"/>
  <c r="EB33" i="64"/>
  <c r="EA33" i="64"/>
  <c r="DZ33" i="64"/>
  <c r="DY33" i="64"/>
  <c r="DX33" i="64"/>
  <c r="DW33" i="64"/>
  <c r="DV33" i="64"/>
  <c r="DU33" i="64"/>
  <c r="DT33" i="64"/>
  <c r="DS33" i="64"/>
  <c r="DR33" i="64"/>
  <c r="DQ33" i="64"/>
  <c r="DP33" i="64"/>
  <c r="DO33" i="64"/>
  <c r="DN33" i="64"/>
  <c r="DM33" i="64"/>
  <c r="DL33" i="64"/>
  <c r="DK33" i="64"/>
  <c r="DJ33" i="64"/>
  <c r="DI33" i="64"/>
  <c r="DH33" i="64"/>
  <c r="DG33" i="64"/>
  <c r="DF33" i="64"/>
  <c r="DE33" i="64"/>
  <c r="DD33" i="64"/>
  <c r="DC33" i="64"/>
  <c r="DB33" i="64"/>
  <c r="DA33" i="64"/>
  <c r="CZ33" i="64"/>
  <c r="CY33" i="64"/>
  <c r="CX33" i="64"/>
  <c r="CW33" i="64"/>
  <c r="CV33" i="64"/>
  <c r="CU33" i="64"/>
  <c r="CT33" i="64"/>
  <c r="CS33" i="64"/>
  <c r="CR33" i="64"/>
  <c r="CQ33" i="64"/>
  <c r="CP33" i="64"/>
  <c r="CO33" i="64"/>
  <c r="CN33" i="64"/>
  <c r="CM33" i="64"/>
  <c r="CL33" i="64"/>
  <c r="CK33" i="64"/>
  <c r="CJ33" i="64"/>
  <c r="CI33" i="64"/>
  <c r="CH33" i="64"/>
  <c r="CG33" i="64"/>
  <c r="CF33" i="64"/>
  <c r="CE33" i="64"/>
  <c r="CD33" i="64"/>
  <c r="CC33" i="64"/>
  <c r="CB33" i="64"/>
  <c r="CA33" i="64"/>
  <c r="BZ33" i="64"/>
  <c r="BY33" i="64"/>
  <c r="BX33" i="64"/>
  <c r="BW33" i="64"/>
  <c r="BV33" i="64"/>
  <c r="BU33" i="64"/>
  <c r="BT33" i="64"/>
  <c r="BS33" i="64"/>
  <c r="BR33" i="64"/>
  <c r="BQ33" i="64"/>
  <c r="BP33" i="64"/>
  <c r="BO33" i="64"/>
  <c r="BN33" i="64"/>
  <c r="BM33" i="64"/>
  <c r="BL33" i="64"/>
  <c r="BK33" i="64"/>
  <c r="BJ33" i="64"/>
  <c r="BI33" i="64"/>
  <c r="BH33" i="64"/>
  <c r="BG33" i="64"/>
  <c r="BF33" i="64"/>
  <c r="BE33" i="64"/>
  <c r="BD33" i="64"/>
  <c r="BC33" i="64"/>
  <c r="BB33" i="64"/>
  <c r="BA33" i="64"/>
  <c r="AZ33" i="64"/>
  <c r="JM32" i="64"/>
  <c r="JL32" i="64"/>
  <c r="JK32" i="64"/>
  <c r="JJ32" i="64"/>
  <c r="JI32" i="64"/>
  <c r="JH32" i="64"/>
  <c r="JG32" i="64"/>
  <c r="JF32" i="64"/>
  <c r="JE32" i="64"/>
  <c r="JD32" i="64"/>
  <c r="JC32" i="64"/>
  <c r="JB32" i="64"/>
  <c r="JA32" i="64"/>
  <c r="IZ32" i="64"/>
  <c r="IY32" i="64"/>
  <c r="IX32" i="64"/>
  <c r="IW32" i="64"/>
  <c r="IV32" i="64"/>
  <c r="IU32" i="64"/>
  <c r="IT32" i="64"/>
  <c r="IS32" i="64"/>
  <c r="IR32" i="64"/>
  <c r="IQ32" i="64"/>
  <c r="IP32" i="64"/>
  <c r="IO32" i="64"/>
  <c r="IN32" i="64"/>
  <c r="IM32" i="64"/>
  <c r="IL32" i="64"/>
  <c r="IK32" i="64"/>
  <c r="IJ32" i="64"/>
  <c r="II32" i="64"/>
  <c r="IH32" i="64"/>
  <c r="IG32" i="64"/>
  <c r="IF32" i="64"/>
  <c r="IE32" i="64"/>
  <c r="ID32" i="64"/>
  <c r="IC32" i="64"/>
  <c r="IB32" i="64"/>
  <c r="IA32" i="64"/>
  <c r="HZ32" i="64"/>
  <c r="HY32" i="64"/>
  <c r="HX32" i="64"/>
  <c r="HW32" i="64"/>
  <c r="HV32" i="64"/>
  <c r="HU32" i="64"/>
  <c r="HT32" i="64"/>
  <c r="HS32" i="64"/>
  <c r="HQ32" i="64"/>
  <c r="HP32" i="64"/>
  <c r="HO32" i="64"/>
  <c r="HN32" i="64"/>
  <c r="HL32" i="64"/>
  <c r="HK32" i="64"/>
  <c r="HJ32" i="64"/>
  <c r="HI32" i="64"/>
  <c r="HH32" i="64"/>
  <c r="HF32" i="64"/>
  <c r="HE32" i="64"/>
  <c r="HD32" i="64"/>
  <c r="HC32" i="64"/>
  <c r="HB32" i="64"/>
  <c r="HA32" i="64"/>
  <c r="GZ32" i="64"/>
  <c r="GY32" i="64"/>
  <c r="GX32" i="64"/>
  <c r="GW32" i="64"/>
  <c r="GV32" i="64"/>
  <c r="GU32" i="64"/>
  <c r="GT32" i="64"/>
  <c r="GS32" i="64"/>
  <c r="GR32" i="64"/>
  <c r="GQ32" i="64"/>
  <c r="GP32" i="64"/>
  <c r="GO32" i="64"/>
  <c r="GN32" i="64"/>
  <c r="GM32" i="64"/>
  <c r="GL32" i="64"/>
  <c r="GK32" i="64"/>
  <c r="GJ32" i="64"/>
  <c r="GI32" i="64"/>
  <c r="GH32" i="64"/>
  <c r="GG32" i="64"/>
  <c r="GF32" i="64"/>
  <c r="GE32" i="64"/>
  <c r="GD32" i="64"/>
  <c r="GC32" i="64"/>
  <c r="GB32" i="64"/>
  <c r="GA32" i="64"/>
  <c r="FZ32" i="64"/>
  <c r="FY32" i="64"/>
  <c r="FX32" i="64"/>
  <c r="FW32" i="64"/>
  <c r="FV32" i="64"/>
  <c r="FU32" i="64"/>
  <c r="FT32" i="64"/>
  <c r="FS32" i="64"/>
  <c r="FR32" i="64"/>
  <c r="FQ32" i="64"/>
  <c r="FP32" i="64"/>
  <c r="FO32" i="64"/>
  <c r="FN32" i="64"/>
  <c r="FM32" i="64"/>
  <c r="FL32" i="64"/>
  <c r="FK32" i="64"/>
  <c r="FJ32" i="64"/>
  <c r="FI32" i="64"/>
  <c r="FH32" i="64"/>
  <c r="FG32" i="64"/>
  <c r="FF32" i="64"/>
  <c r="FE32" i="64"/>
  <c r="FD32" i="64"/>
  <c r="FC32" i="64"/>
  <c r="FB32" i="64"/>
  <c r="FA32" i="64"/>
  <c r="EZ32" i="64"/>
  <c r="EY32" i="64"/>
  <c r="EX32" i="64"/>
  <c r="EW32" i="64"/>
  <c r="EV32" i="64"/>
  <c r="EU32" i="64"/>
  <c r="ET32" i="64"/>
  <c r="ES32" i="64"/>
  <c r="ER32" i="64"/>
  <c r="EQ32" i="64"/>
  <c r="EP32" i="64"/>
  <c r="EO32" i="64"/>
  <c r="EN32" i="64"/>
  <c r="EM32" i="64"/>
  <c r="EL32" i="64"/>
  <c r="EK32" i="64"/>
  <c r="EJ32" i="64"/>
  <c r="EI32" i="64"/>
  <c r="EH32" i="64"/>
  <c r="EG32" i="64"/>
  <c r="EF32" i="64"/>
  <c r="EE32" i="64"/>
  <c r="ED32" i="64"/>
  <c r="EC32" i="64"/>
  <c r="EB32" i="64"/>
  <c r="EA32" i="64"/>
  <c r="DZ32" i="64"/>
  <c r="DY32" i="64"/>
  <c r="DX32" i="64"/>
  <c r="DW32" i="64"/>
  <c r="DV32" i="64"/>
  <c r="DU32" i="64"/>
  <c r="DT32" i="64"/>
  <c r="DS32" i="64"/>
  <c r="DR32" i="64"/>
  <c r="DQ32" i="64"/>
  <c r="DP32" i="64"/>
  <c r="DO32" i="64"/>
  <c r="DN32" i="64"/>
  <c r="DM32" i="64"/>
  <c r="DL32" i="64"/>
  <c r="DK32" i="64"/>
  <c r="DJ32" i="64"/>
  <c r="DI32" i="64"/>
  <c r="DH32" i="64"/>
  <c r="DG32" i="64"/>
  <c r="DF32" i="64"/>
  <c r="DE32" i="64"/>
  <c r="DD32" i="64"/>
  <c r="DC32" i="64"/>
  <c r="DB32" i="64"/>
  <c r="DA32" i="64"/>
  <c r="CZ32" i="64"/>
  <c r="CY32" i="64"/>
  <c r="CX32" i="64"/>
  <c r="CW32" i="64"/>
  <c r="CV32" i="64"/>
  <c r="CU32" i="64"/>
  <c r="CT32" i="64"/>
  <c r="CS32" i="64"/>
  <c r="CR32" i="64"/>
  <c r="CQ32" i="64"/>
  <c r="CP32" i="64"/>
  <c r="CO32" i="64"/>
  <c r="CN32" i="64"/>
  <c r="CM32" i="64"/>
  <c r="CL32" i="64"/>
  <c r="CK32" i="64"/>
  <c r="CJ32" i="64"/>
  <c r="CI32" i="64"/>
  <c r="CH32" i="64"/>
  <c r="CG32" i="64"/>
  <c r="CF32" i="64"/>
  <c r="CE32" i="64"/>
  <c r="CD32" i="64"/>
  <c r="CC32" i="64"/>
  <c r="CB32" i="64"/>
  <c r="CA32" i="64"/>
  <c r="BZ32" i="64"/>
  <c r="BY32" i="64"/>
  <c r="BX32" i="64"/>
  <c r="BW32" i="64"/>
  <c r="BV32" i="64"/>
  <c r="BU32" i="64"/>
  <c r="BT32" i="64"/>
  <c r="BS32" i="64"/>
  <c r="BR32" i="64"/>
  <c r="BQ32" i="64"/>
  <c r="BP32" i="64"/>
  <c r="BO32" i="64"/>
  <c r="BN32" i="64"/>
  <c r="BM32" i="64"/>
  <c r="BL32" i="64"/>
  <c r="BK32" i="64"/>
  <c r="BJ32" i="64"/>
  <c r="BI32" i="64"/>
  <c r="BH32" i="64"/>
  <c r="BG32" i="64"/>
  <c r="BF32" i="64"/>
  <c r="BE32" i="64"/>
  <c r="BD32" i="64"/>
  <c r="BC32" i="64"/>
  <c r="BB32" i="64"/>
  <c r="BA32" i="64"/>
  <c r="AZ32" i="64"/>
  <c r="JM31" i="64"/>
  <c r="JL31" i="64"/>
  <c r="JK31" i="64"/>
  <c r="JJ31" i="64"/>
  <c r="JI31" i="64"/>
  <c r="JH31" i="64"/>
  <c r="JG31" i="64"/>
  <c r="JF31" i="64"/>
  <c r="JE31" i="64"/>
  <c r="JD31" i="64"/>
  <c r="JC31" i="64"/>
  <c r="JB31" i="64"/>
  <c r="JA31" i="64"/>
  <c r="IZ31" i="64"/>
  <c r="IY31" i="64"/>
  <c r="IX31" i="64"/>
  <c r="IW31" i="64"/>
  <c r="IV31" i="64"/>
  <c r="IU31" i="64"/>
  <c r="IT31" i="64"/>
  <c r="IS31" i="64"/>
  <c r="IR31" i="64"/>
  <c r="IQ31" i="64"/>
  <c r="IQ34" i="64" s="1"/>
  <c r="IP31" i="64"/>
  <c r="IP34" i="64" s="1"/>
  <c r="IO31" i="64"/>
  <c r="IN31" i="64"/>
  <c r="IM31" i="64"/>
  <c r="IL31" i="64"/>
  <c r="IK31" i="64"/>
  <c r="IJ31" i="64"/>
  <c r="II31" i="64"/>
  <c r="IH31" i="64"/>
  <c r="IG31" i="64"/>
  <c r="IF31" i="64"/>
  <c r="IE31" i="64"/>
  <c r="ID31" i="64"/>
  <c r="IC31" i="64"/>
  <c r="IB31" i="64"/>
  <c r="IA31" i="64"/>
  <c r="HZ31" i="64"/>
  <c r="HY31" i="64"/>
  <c r="HX31" i="64"/>
  <c r="HW31" i="64"/>
  <c r="HV31" i="64"/>
  <c r="HU31" i="64"/>
  <c r="HT31" i="64"/>
  <c r="HS31" i="64"/>
  <c r="HQ31" i="64"/>
  <c r="HP31" i="64"/>
  <c r="HO31" i="64"/>
  <c r="HN31" i="64"/>
  <c r="HL31" i="64"/>
  <c r="HK31" i="64"/>
  <c r="HJ31" i="64"/>
  <c r="HI31" i="64"/>
  <c r="HH31" i="64"/>
  <c r="HF31" i="64"/>
  <c r="HE31" i="64"/>
  <c r="HD31" i="64"/>
  <c r="HC31" i="64"/>
  <c r="HB31" i="64"/>
  <c r="HA31" i="64"/>
  <c r="GZ31" i="64"/>
  <c r="GY31" i="64"/>
  <c r="GX31" i="64"/>
  <c r="GW31" i="64"/>
  <c r="GV31" i="64"/>
  <c r="GU31" i="64"/>
  <c r="GT31" i="64"/>
  <c r="GS31" i="64"/>
  <c r="GR31" i="64"/>
  <c r="GQ31" i="64"/>
  <c r="GP31" i="64"/>
  <c r="GO31" i="64"/>
  <c r="GN31" i="64"/>
  <c r="GM31" i="64"/>
  <c r="GL31" i="64"/>
  <c r="GK31" i="64"/>
  <c r="GJ31" i="64"/>
  <c r="GI31" i="64"/>
  <c r="GH31" i="64"/>
  <c r="GG31" i="64"/>
  <c r="GF31" i="64"/>
  <c r="GE31" i="64"/>
  <c r="GD31" i="64"/>
  <c r="GC31" i="64"/>
  <c r="GB31" i="64"/>
  <c r="GA31" i="64"/>
  <c r="FZ31" i="64"/>
  <c r="FY31" i="64"/>
  <c r="FX31" i="64"/>
  <c r="FW31" i="64"/>
  <c r="FV31" i="64"/>
  <c r="FU31" i="64"/>
  <c r="FT31" i="64"/>
  <c r="FS31" i="64"/>
  <c r="FR31" i="64"/>
  <c r="FQ31" i="64"/>
  <c r="FP31" i="64"/>
  <c r="FO31" i="64"/>
  <c r="FN31" i="64"/>
  <c r="FM31" i="64"/>
  <c r="FL31" i="64"/>
  <c r="FK31" i="64"/>
  <c r="FJ31" i="64"/>
  <c r="FI31" i="64"/>
  <c r="FH31" i="64"/>
  <c r="FG31" i="64"/>
  <c r="FF31" i="64"/>
  <c r="FE31" i="64"/>
  <c r="FD31" i="64"/>
  <c r="FC31" i="64"/>
  <c r="FB31" i="64"/>
  <c r="FA31" i="64"/>
  <c r="EZ31" i="64"/>
  <c r="EY31" i="64"/>
  <c r="EX31" i="64"/>
  <c r="EW31" i="64"/>
  <c r="EV31" i="64"/>
  <c r="EU31" i="64"/>
  <c r="ET31" i="64"/>
  <c r="ES31" i="64"/>
  <c r="ER31" i="64"/>
  <c r="EQ31" i="64"/>
  <c r="EP31" i="64"/>
  <c r="EO31" i="64"/>
  <c r="EN31" i="64"/>
  <c r="EM31" i="64"/>
  <c r="EL31" i="64"/>
  <c r="EK31" i="64"/>
  <c r="EJ31" i="64"/>
  <c r="EI31" i="64"/>
  <c r="EH31" i="64"/>
  <c r="EG31" i="64"/>
  <c r="EF31" i="64"/>
  <c r="EE31" i="64"/>
  <c r="ED31" i="64"/>
  <c r="EC31" i="64"/>
  <c r="EB31" i="64"/>
  <c r="EA31" i="64"/>
  <c r="DZ31" i="64"/>
  <c r="DY31" i="64"/>
  <c r="DX31" i="64"/>
  <c r="DW31" i="64"/>
  <c r="DV31" i="64"/>
  <c r="DU31" i="64"/>
  <c r="DT31" i="64"/>
  <c r="DS31" i="64"/>
  <c r="DR31" i="64"/>
  <c r="DQ31" i="64"/>
  <c r="DP31" i="64"/>
  <c r="DO31" i="64"/>
  <c r="DN31" i="64"/>
  <c r="DM31" i="64"/>
  <c r="DL31" i="64"/>
  <c r="DK31" i="64"/>
  <c r="DJ31" i="64"/>
  <c r="DI31" i="64"/>
  <c r="DH31" i="64"/>
  <c r="DG31" i="64"/>
  <c r="DF31" i="64"/>
  <c r="DE31" i="64"/>
  <c r="DD31" i="64"/>
  <c r="DC31" i="64"/>
  <c r="DB31" i="64"/>
  <c r="DA31" i="64"/>
  <c r="CZ31" i="64"/>
  <c r="CY31" i="64"/>
  <c r="CX31" i="64"/>
  <c r="CW31" i="64"/>
  <c r="CV31" i="64"/>
  <c r="CU31" i="64"/>
  <c r="CT31" i="64"/>
  <c r="CS31" i="64"/>
  <c r="CR31" i="64"/>
  <c r="CQ31" i="64"/>
  <c r="CP31" i="64"/>
  <c r="CO31" i="64"/>
  <c r="CN31" i="64"/>
  <c r="CM31" i="64"/>
  <c r="CL31" i="64"/>
  <c r="CK31" i="64"/>
  <c r="CJ31" i="64"/>
  <c r="CI31" i="64"/>
  <c r="CH31" i="64"/>
  <c r="CG31" i="64"/>
  <c r="CF31" i="64"/>
  <c r="CE31" i="64"/>
  <c r="CD31" i="64"/>
  <c r="CC31" i="64"/>
  <c r="CB31" i="64"/>
  <c r="CA31" i="64"/>
  <c r="BZ31" i="64"/>
  <c r="BY31" i="64"/>
  <c r="BX31" i="64"/>
  <c r="BW31" i="64"/>
  <c r="BV31" i="64"/>
  <c r="BU31" i="64"/>
  <c r="BT31" i="64"/>
  <c r="BS31" i="64"/>
  <c r="BR31" i="64"/>
  <c r="BQ31" i="64"/>
  <c r="BP31" i="64"/>
  <c r="BO31" i="64"/>
  <c r="BN31" i="64"/>
  <c r="BM31" i="64"/>
  <c r="BL31" i="64"/>
  <c r="BK31" i="64"/>
  <c r="BJ31" i="64"/>
  <c r="BI31" i="64"/>
  <c r="BH31" i="64"/>
  <c r="BG31" i="64"/>
  <c r="BF31" i="64"/>
  <c r="BE31" i="64"/>
  <c r="BD31" i="64"/>
  <c r="BC31" i="64"/>
  <c r="BB31" i="64"/>
  <c r="BA31" i="64"/>
  <c r="AZ31" i="64"/>
  <c r="FQ30" i="64"/>
  <c r="FP30" i="64"/>
  <c r="FO30" i="64"/>
  <c r="FN30" i="64"/>
  <c r="FM30" i="64"/>
  <c r="FL30" i="64"/>
  <c r="FK30" i="64"/>
  <c r="FJ30" i="64"/>
  <c r="FI30" i="64"/>
  <c r="FH30" i="64"/>
  <c r="FG30" i="64"/>
  <c r="FF30" i="64"/>
  <c r="FE30" i="64"/>
  <c r="FD30" i="64"/>
  <c r="FC30" i="64"/>
  <c r="FB30" i="64"/>
  <c r="FA30" i="64"/>
  <c r="EZ30" i="64"/>
  <c r="EY30" i="64"/>
  <c r="EX30" i="64"/>
  <c r="EW30" i="64"/>
  <c r="EV30" i="64"/>
  <c r="EU30" i="64"/>
  <c r="ET30" i="64"/>
  <c r="ES30" i="64"/>
  <c r="ER30" i="64"/>
  <c r="EQ30" i="64"/>
  <c r="EP30" i="64"/>
  <c r="EO30" i="64"/>
  <c r="EN30" i="64"/>
  <c r="EM30" i="64"/>
  <c r="EL30" i="64"/>
  <c r="EK30" i="64"/>
  <c r="EJ30" i="64"/>
  <c r="EI30" i="64"/>
  <c r="EH30" i="64"/>
  <c r="EG30" i="64"/>
  <c r="EF30" i="64"/>
  <c r="EE30" i="64"/>
  <c r="ED30" i="64"/>
  <c r="EC30" i="64"/>
  <c r="EB30" i="64"/>
  <c r="EA30" i="64"/>
  <c r="DZ30" i="64"/>
  <c r="DY30" i="64"/>
  <c r="DX30" i="64"/>
  <c r="DW30" i="64"/>
  <c r="DV30" i="64"/>
  <c r="DU30" i="64"/>
  <c r="DT30" i="64"/>
  <c r="DS30" i="64"/>
  <c r="DR30" i="64"/>
  <c r="DQ30" i="64"/>
  <c r="DP30" i="64"/>
  <c r="DO30" i="64"/>
  <c r="DN30" i="64"/>
  <c r="DM30" i="64"/>
  <c r="DL30" i="64"/>
  <c r="DK30" i="64"/>
  <c r="DJ30" i="64"/>
  <c r="DI30" i="64"/>
  <c r="DH30" i="64"/>
  <c r="DG30" i="64"/>
  <c r="DF30" i="64"/>
  <c r="DE30" i="64"/>
  <c r="DD30" i="64"/>
  <c r="DC30" i="64"/>
  <c r="DB30" i="64"/>
  <c r="DA30" i="64"/>
  <c r="CZ30" i="64"/>
  <c r="CY30" i="64"/>
  <c r="CX30" i="64"/>
  <c r="CW30" i="64"/>
  <c r="CV30" i="64"/>
  <c r="CU30" i="64"/>
  <c r="CT30" i="64"/>
  <c r="CS30" i="64"/>
  <c r="CR30" i="64"/>
  <c r="CQ30" i="64"/>
  <c r="CP30" i="64"/>
  <c r="CO30" i="64"/>
  <c r="CN30" i="64"/>
  <c r="CM30" i="64"/>
  <c r="CL30" i="64"/>
  <c r="CK30" i="64"/>
  <c r="CJ30" i="64"/>
  <c r="CI30" i="64"/>
  <c r="CH30" i="64"/>
  <c r="CG30" i="64"/>
  <c r="CF30" i="64"/>
  <c r="CE30" i="64"/>
  <c r="CD30" i="64"/>
  <c r="CC30" i="64"/>
  <c r="CB30" i="64"/>
  <c r="CA30" i="64"/>
  <c r="BZ30" i="64"/>
  <c r="BY30" i="64"/>
  <c r="BX30" i="64"/>
  <c r="BW30" i="64"/>
  <c r="BV30" i="64"/>
  <c r="BU30" i="64"/>
  <c r="BT30" i="64"/>
  <c r="BS30" i="64"/>
  <c r="BR30" i="64"/>
  <c r="BQ30" i="64"/>
  <c r="BP30" i="64"/>
  <c r="BO30" i="64"/>
  <c r="BN30" i="64"/>
  <c r="BM30" i="64"/>
  <c r="BL30" i="64"/>
  <c r="BK30" i="64"/>
  <c r="BJ30" i="64"/>
  <c r="BI30" i="64"/>
  <c r="BH30" i="64"/>
  <c r="BG30" i="64"/>
  <c r="BF30" i="64"/>
  <c r="BE30" i="64"/>
  <c r="BD30" i="64"/>
  <c r="BC30" i="64"/>
  <c r="BB30" i="64"/>
  <c r="BA30" i="64"/>
  <c r="AZ30" i="64"/>
  <c r="JM29" i="64"/>
  <c r="JL29" i="64"/>
  <c r="JK29" i="64"/>
  <c r="JJ29" i="64"/>
  <c r="JI29" i="64"/>
  <c r="JH29" i="64"/>
  <c r="JG29" i="64"/>
  <c r="JF29" i="64"/>
  <c r="JE29" i="64"/>
  <c r="JD29" i="64"/>
  <c r="JC29" i="64"/>
  <c r="D15" i="52" s="1"/>
  <c r="ER29" i="52" s="1"/>
  <c r="JB29" i="64"/>
  <c r="C15" i="52" s="1"/>
  <c r="JA29" i="64"/>
  <c r="IZ29" i="64"/>
  <c r="IY29" i="64"/>
  <c r="IX29" i="64"/>
  <c r="IW29" i="64"/>
  <c r="IV29" i="64"/>
  <c r="IU29" i="64"/>
  <c r="IT29" i="64"/>
  <c r="IS29" i="64"/>
  <c r="IR29" i="64"/>
  <c r="IQ29" i="64"/>
  <c r="IP29" i="64"/>
  <c r="IO29" i="64"/>
  <c r="IN29" i="64"/>
  <c r="IM29" i="64"/>
  <c r="IL29" i="64"/>
  <c r="IK29" i="64"/>
  <c r="IJ29" i="64"/>
  <c r="II29" i="64"/>
  <c r="IH29" i="64"/>
  <c r="IG29" i="64"/>
  <c r="IF29" i="64"/>
  <c r="IE29" i="64"/>
  <c r="ID29" i="64"/>
  <c r="IC29" i="64"/>
  <c r="IB29" i="64"/>
  <c r="IA29" i="64"/>
  <c r="HZ29" i="64"/>
  <c r="HY29" i="64"/>
  <c r="HX29" i="64"/>
  <c r="HW29" i="64"/>
  <c r="HV29" i="64"/>
  <c r="HU29" i="64"/>
  <c r="HT29" i="64"/>
  <c r="HS29" i="64"/>
  <c r="HR29" i="64"/>
  <c r="HQ29" i="64"/>
  <c r="HP29" i="64"/>
  <c r="HO29" i="64"/>
  <c r="HN29" i="64"/>
  <c r="HM29" i="64"/>
  <c r="HL29" i="64"/>
  <c r="HK29" i="64"/>
  <c r="HJ29" i="64"/>
  <c r="HI29" i="64"/>
  <c r="HH29" i="64"/>
  <c r="HG29" i="64"/>
  <c r="HF29" i="64"/>
  <c r="HE29" i="64"/>
  <c r="HD29" i="64"/>
  <c r="HC29" i="64"/>
  <c r="HB29" i="64"/>
  <c r="HA29" i="64"/>
  <c r="GZ29" i="64"/>
  <c r="GY29" i="64"/>
  <c r="GX29" i="64"/>
  <c r="GW29" i="64"/>
  <c r="GV29" i="64"/>
  <c r="GU29" i="64"/>
  <c r="GT29" i="64"/>
  <c r="GS29" i="64"/>
  <c r="GR29" i="64"/>
  <c r="GQ29" i="64"/>
  <c r="GP29" i="64"/>
  <c r="GO29" i="64"/>
  <c r="GN29" i="64"/>
  <c r="GM29" i="64"/>
  <c r="GL29" i="64"/>
  <c r="GK29" i="64"/>
  <c r="GJ29" i="64"/>
  <c r="GI29" i="64"/>
  <c r="GH29" i="64"/>
  <c r="GG29" i="64"/>
  <c r="GF29" i="64"/>
  <c r="GE29" i="64"/>
  <c r="GD29" i="64"/>
  <c r="GC29" i="64"/>
  <c r="GB29" i="64"/>
  <c r="GA29" i="64"/>
  <c r="FZ29" i="64"/>
  <c r="FY29" i="64"/>
  <c r="FX29" i="64"/>
  <c r="FW29" i="64"/>
  <c r="FV29" i="64"/>
  <c r="FU29" i="64"/>
  <c r="FT29" i="64"/>
  <c r="FS29" i="64"/>
  <c r="FR29" i="64"/>
  <c r="FQ29" i="64"/>
  <c r="FP29" i="64"/>
  <c r="FO29" i="64"/>
  <c r="FN29" i="64"/>
  <c r="FM29" i="64"/>
  <c r="FL29" i="64"/>
  <c r="FK29" i="64"/>
  <c r="FJ29" i="64"/>
  <c r="FI29" i="64"/>
  <c r="FH29" i="64"/>
  <c r="FG29" i="64"/>
  <c r="FF29" i="64"/>
  <c r="FE29" i="64"/>
  <c r="FD29" i="64"/>
  <c r="FC29" i="64"/>
  <c r="FB29" i="64"/>
  <c r="FA29" i="64"/>
  <c r="EZ29" i="64"/>
  <c r="EY29" i="64"/>
  <c r="EX29" i="64"/>
  <c r="EW29" i="64"/>
  <c r="EV29" i="64"/>
  <c r="EU29" i="64"/>
  <c r="ET29" i="64"/>
  <c r="ES29" i="64"/>
  <c r="ER29" i="64"/>
  <c r="EQ29" i="64"/>
  <c r="EP29" i="64"/>
  <c r="EO29" i="64"/>
  <c r="EN29" i="64"/>
  <c r="EM29" i="64"/>
  <c r="EL29" i="64"/>
  <c r="EK29" i="64"/>
  <c r="EJ29" i="64"/>
  <c r="EI29" i="64"/>
  <c r="EH29" i="64"/>
  <c r="EG29" i="64"/>
  <c r="EF29" i="64"/>
  <c r="EE29" i="64"/>
  <c r="ED29" i="64"/>
  <c r="EC29" i="64"/>
  <c r="EB29" i="64"/>
  <c r="EA29" i="64"/>
  <c r="DZ29" i="64"/>
  <c r="DY29" i="64"/>
  <c r="DX29" i="64"/>
  <c r="DW29" i="64"/>
  <c r="DV29" i="64"/>
  <c r="DU29" i="64"/>
  <c r="JM28" i="64"/>
  <c r="JL28" i="64"/>
  <c r="JK28" i="64"/>
  <c r="JJ28" i="64"/>
  <c r="JI28" i="64"/>
  <c r="JH28" i="64"/>
  <c r="JG28" i="64"/>
  <c r="JF28" i="64"/>
  <c r="JE28" i="64"/>
  <c r="JD28" i="64"/>
  <c r="JC28" i="64"/>
  <c r="JB28" i="64"/>
  <c r="JA28" i="64"/>
  <c r="IZ28" i="64"/>
  <c r="IY28" i="64"/>
  <c r="IX28" i="64"/>
  <c r="IW28" i="64"/>
  <c r="IV28" i="64"/>
  <c r="IU28" i="64"/>
  <c r="IT28" i="64"/>
  <c r="IS28" i="64"/>
  <c r="IR28" i="64"/>
  <c r="IQ28" i="64"/>
  <c r="IP28" i="64"/>
  <c r="IO28" i="64"/>
  <c r="IN28" i="64"/>
  <c r="IM28" i="64"/>
  <c r="IL28" i="64"/>
  <c r="IK28" i="64"/>
  <c r="IJ28" i="64"/>
  <c r="II28" i="64"/>
  <c r="IH28" i="64"/>
  <c r="IG28" i="64"/>
  <c r="IF28" i="64"/>
  <c r="IE28" i="64"/>
  <c r="ID28" i="64"/>
  <c r="IC28" i="64"/>
  <c r="IB28" i="64"/>
  <c r="IA28" i="64"/>
  <c r="HZ28" i="64"/>
  <c r="HY28" i="64"/>
  <c r="HX28" i="64"/>
  <c r="HW28" i="64"/>
  <c r="HV28" i="64"/>
  <c r="HU28" i="64"/>
  <c r="HT28" i="64"/>
  <c r="HS28" i="64"/>
  <c r="HR28" i="64"/>
  <c r="HQ28" i="64"/>
  <c r="HP28" i="64"/>
  <c r="HO28" i="64"/>
  <c r="HN28" i="64"/>
  <c r="HM28" i="64"/>
  <c r="HL28" i="64"/>
  <c r="HK28" i="64"/>
  <c r="HJ28" i="64"/>
  <c r="HI28" i="64"/>
  <c r="HH28" i="64"/>
  <c r="HG28" i="64"/>
  <c r="HF28" i="64"/>
  <c r="HE28" i="64"/>
  <c r="HD28" i="64"/>
  <c r="HC28" i="64"/>
  <c r="HB28" i="64"/>
  <c r="HA28" i="64"/>
  <c r="GZ28" i="64"/>
  <c r="GY28" i="64"/>
  <c r="GX28" i="64"/>
  <c r="GW28" i="64"/>
  <c r="GV28" i="64"/>
  <c r="GU28" i="64"/>
  <c r="GT28" i="64"/>
  <c r="GS28" i="64"/>
  <c r="GR28" i="64"/>
  <c r="GQ28" i="64"/>
  <c r="GP28" i="64"/>
  <c r="GO28" i="64"/>
  <c r="GN28" i="64"/>
  <c r="GM28" i="64"/>
  <c r="GL28" i="64"/>
  <c r="GK28" i="64"/>
  <c r="GJ28" i="64"/>
  <c r="GI28" i="64"/>
  <c r="GH28" i="64"/>
  <c r="GG28" i="64"/>
  <c r="GF28" i="64"/>
  <c r="GE28" i="64"/>
  <c r="GD28" i="64"/>
  <c r="GC28" i="64"/>
  <c r="GB28" i="64"/>
  <c r="GA28" i="64"/>
  <c r="FZ28" i="64"/>
  <c r="FY28" i="64"/>
  <c r="FX28" i="64"/>
  <c r="FW28" i="64"/>
  <c r="FV28" i="64"/>
  <c r="FU28" i="64"/>
  <c r="FT28" i="64"/>
  <c r="FS28" i="64"/>
  <c r="FR28" i="64"/>
  <c r="FQ28" i="64"/>
  <c r="FP28" i="64"/>
  <c r="FO28" i="64"/>
  <c r="FN28" i="64"/>
  <c r="FM28" i="64"/>
  <c r="FL28" i="64"/>
  <c r="FK28" i="64"/>
  <c r="FJ28" i="64"/>
  <c r="FI28" i="64"/>
  <c r="FH28" i="64"/>
  <c r="FG28" i="64"/>
  <c r="FF28" i="64"/>
  <c r="FE28" i="64"/>
  <c r="FD28" i="64"/>
  <c r="FC28" i="64"/>
  <c r="FB28" i="64"/>
  <c r="FA28" i="64"/>
  <c r="EZ28" i="64"/>
  <c r="EY28" i="64"/>
  <c r="EX28" i="64"/>
  <c r="EW28" i="64"/>
  <c r="EV28" i="64"/>
  <c r="EU28" i="64"/>
  <c r="ET28" i="64"/>
  <c r="ES28" i="64"/>
  <c r="ER28" i="64"/>
  <c r="EQ28" i="64"/>
  <c r="EP28" i="64"/>
  <c r="EO28" i="64"/>
  <c r="EN28" i="64"/>
  <c r="EM28" i="64"/>
  <c r="EL28" i="64"/>
  <c r="EK28" i="64"/>
  <c r="EJ28" i="64"/>
  <c r="EI28" i="64"/>
  <c r="EH28" i="64"/>
  <c r="EG28" i="64"/>
  <c r="EF28" i="64"/>
  <c r="EE28" i="64"/>
  <c r="ED28" i="64"/>
  <c r="EC28" i="64"/>
  <c r="EB28" i="64"/>
  <c r="EA28" i="64"/>
  <c r="DZ28" i="64"/>
  <c r="DY28" i="64"/>
  <c r="DX28" i="64"/>
  <c r="DW28" i="64"/>
  <c r="DV28" i="64"/>
  <c r="DU28" i="64"/>
  <c r="DT28" i="64"/>
  <c r="DS28" i="64"/>
  <c r="DR28" i="64"/>
  <c r="DQ28" i="64"/>
  <c r="DP28" i="64"/>
  <c r="DO28" i="64"/>
  <c r="DN28" i="64"/>
  <c r="DL28" i="64"/>
  <c r="DK28" i="64"/>
  <c r="DJ28" i="64"/>
  <c r="DI28" i="64"/>
  <c r="DH28" i="64"/>
  <c r="DG28" i="64"/>
  <c r="DF28" i="64"/>
  <c r="DE28" i="64"/>
  <c r="DD28" i="64"/>
  <c r="DC28" i="64"/>
  <c r="DB28" i="64"/>
  <c r="DA28" i="64"/>
  <c r="CZ28" i="64"/>
  <c r="CY28" i="64"/>
  <c r="CX28" i="64"/>
  <c r="CW28" i="64"/>
  <c r="CV28" i="64"/>
  <c r="CU28" i="64"/>
  <c r="CT28" i="64"/>
  <c r="CS28" i="64"/>
  <c r="CR28" i="64"/>
  <c r="CQ28" i="64"/>
  <c r="CP28" i="64"/>
  <c r="CO28" i="64"/>
  <c r="CN28" i="64"/>
  <c r="CM28" i="64"/>
  <c r="CL28" i="64"/>
  <c r="CK28" i="64"/>
  <c r="CJ28" i="64"/>
  <c r="CI28" i="64"/>
  <c r="CH28" i="64"/>
  <c r="CG28" i="64"/>
  <c r="CF28" i="64"/>
  <c r="CE28" i="64"/>
  <c r="CD28" i="64"/>
  <c r="CC28" i="64"/>
  <c r="CB28" i="64"/>
  <c r="CA28" i="64"/>
  <c r="BZ28" i="64"/>
  <c r="BY28" i="64"/>
  <c r="BX28" i="64"/>
  <c r="BW28" i="64"/>
  <c r="BV28" i="64"/>
  <c r="BU28" i="64"/>
  <c r="BT28" i="64"/>
  <c r="BS28" i="64"/>
  <c r="BR28" i="64"/>
  <c r="BQ28" i="64"/>
  <c r="BP28" i="64"/>
  <c r="BO28" i="64"/>
  <c r="BN28" i="64"/>
  <c r="BM28" i="64"/>
  <c r="BL28" i="64"/>
  <c r="BK28" i="64"/>
  <c r="BJ28" i="64"/>
  <c r="BI28" i="64"/>
  <c r="BH28" i="64"/>
  <c r="BG28" i="64"/>
  <c r="BF28" i="64"/>
  <c r="BE28" i="64"/>
  <c r="BD28" i="64"/>
  <c r="BC28" i="64"/>
  <c r="BB28" i="64"/>
  <c r="BA28" i="64"/>
  <c r="AZ28" i="64"/>
  <c r="JM13" i="64"/>
  <c r="JL13" i="64"/>
  <c r="JK13" i="64"/>
  <c r="JJ13" i="64"/>
  <c r="JI13" i="64"/>
  <c r="JH13" i="64"/>
  <c r="JG13" i="64"/>
  <c r="JF13" i="64"/>
  <c r="JE13" i="64"/>
  <c r="JD13" i="64"/>
  <c r="JC13" i="64"/>
  <c r="JB13" i="64"/>
  <c r="JA13" i="64"/>
  <c r="IZ13" i="64"/>
  <c r="IY13" i="64"/>
  <c r="IX13" i="64"/>
  <c r="IW13" i="64"/>
  <c r="IV13" i="64"/>
  <c r="IU13" i="64"/>
  <c r="IT13" i="64"/>
  <c r="IS13" i="64"/>
  <c r="IR13" i="64"/>
  <c r="IQ13" i="64"/>
  <c r="IP13" i="64"/>
  <c r="IO13" i="64"/>
  <c r="IN13" i="64"/>
  <c r="IM13" i="64"/>
  <c r="IL13" i="64"/>
  <c r="IK13" i="64"/>
  <c r="IJ13" i="64"/>
  <c r="II13" i="64"/>
  <c r="IH13" i="64"/>
  <c r="IG13" i="64"/>
  <c r="IF13" i="64"/>
  <c r="IE13" i="64"/>
  <c r="ID13" i="64"/>
  <c r="IC13" i="64"/>
  <c r="IB13" i="64"/>
  <c r="IA13" i="64"/>
  <c r="HZ13" i="64"/>
  <c r="HY13" i="64"/>
  <c r="HX13" i="64"/>
  <c r="HW13" i="64"/>
  <c r="HV13" i="64"/>
  <c r="HU13" i="64"/>
  <c r="HT13" i="64"/>
  <c r="HS13" i="64"/>
  <c r="HR13" i="64"/>
  <c r="HQ13" i="64"/>
  <c r="HP13" i="64"/>
  <c r="HO13" i="64"/>
  <c r="HN13" i="64"/>
  <c r="HM13" i="64"/>
  <c r="HL13" i="64"/>
  <c r="HK13" i="64"/>
  <c r="HJ13" i="64"/>
  <c r="HI13" i="64"/>
  <c r="HH13" i="64"/>
  <c r="HG13" i="64"/>
  <c r="HF13" i="64"/>
  <c r="HE13" i="64"/>
  <c r="HD13" i="64"/>
  <c r="HC13" i="64"/>
  <c r="HB13" i="64"/>
  <c r="HA13" i="64"/>
  <c r="GZ13" i="64"/>
  <c r="GY13" i="64"/>
  <c r="GX13" i="64"/>
  <c r="GW13" i="64"/>
  <c r="GV13" i="64"/>
  <c r="GU13" i="64"/>
  <c r="GT13" i="64"/>
  <c r="GS13" i="64"/>
  <c r="GR13" i="64"/>
  <c r="GQ13" i="64"/>
  <c r="GP13" i="64"/>
  <c r="GO13" i="64"/>
  <c r="GN13" i="64"/>
  <c r="GM13" i="64"/>
  <c r="GL13" i="64"/>
  <c r="GK13" i="64"/>
  <c r="GJ13" i="64"/>
  <c r="GI13" i="64"/>
  <c r="GH13" i="64"/>
  <c r="GG13" i="64"/>
  <c r="GF13" i="64"/>
  <c r="GE13" i="64"/>
  <c r="GD13" i="64"/>
  <c r="GC13" i="64"/>
  <c r="GB13" i="64"/>
  <c r="GA13" i="64"/>
  <c r="FZ13" i="64"/>
  <c r="FY13" i="64"/>
  <c r="FX13" i="64"/>
  <c r="FW13" i="64"/>
  <c r="FV13" i="64"/>
  <c r="FU13" i="64"/>
  <c r="FT13" i="64"/>
  <c r="FS13" i="64"/>
  <c r="FR13" i="64"/>
  <c r="FQ13" i="64"/>
  <c r="FP13" i="64"/>
  <c r="FO13" i="64"/>
  <c r="FN13" i="64"/>
  <c r="FM13" i="64"/>
  <c r="FL13" i="64"/>
  <c r="FK13" i="64"/>
  <c r="FJ13" i="64"/>
  <c r="FI13" i="64"/>
  <c r="FH13" i="64"/>
  <c r="FG13" i="64"/>
  <c r="FF13" i="64"/>
  <c r="FE13" i="64"/>
  <c r="FD13" i="64"/>
  <c r="FC13" i="64"/>
  <c r="FB13" i="64"/>
  <c r="FA13" i="64"/>
  <c r="EZ13" i="64"/>
  <c r="EY13" i="64"/>
  <c r="EX13" i="64"/>
  <c r="EW13" i="64"/>
  <c r="EV13" i="64"/>
  <c r="EU13" i="64"/>
  <c r="ET13" i="64"/>
  <c r="ES13" i="64"/>
  <c r="ER13" i="64"/>
  <c r="EQ13" i="64"/>
  <c r="EP13" i="64"/>
  <c r="EO13" i="64"/>
  <c r="EN13" i="64"/>
  <c r="EM13" i="64"/>
  <c r="EL13" i="64"/>
  <c r="EK13" i="64"/>
  <c r="EJ13" i="64"/>
  <c r="EI13" i="64"/>
  <c r="EH13" i="64"/>
  <c r="EG13" i="64"/>
  <c r="EF13" i="64"/>
  <c r="EE13" i="64"/>
  <c r="ED13" i="64"/>
  <c r="EC13" i="64"/>
  <c r="EB13" i="64"/>
  <c r="EA13" i="64"/>
  <c r="DZ13" i="64"/>
  <c r="DY13" i="64"/>
  <c r="DX13" i="64"/>
  <c r="DW13" i="64"/>
  <c r="DV13" i="64"/>
  <c r="DU13" i="64"/>
  <c r="DT13" i="64"/>
  <c r="DS13" i="64"/>
  <c r="DR13" i="64"/>
  <c r="DQ13" i="64"/>
  <c r="DP13" i="64"/>
  <c r="DO13" i="64"/>
  <c r="DN13" i="64"/>
  <c r="DM13" i="64"/>
  <c r="DL13" i="64"/>
  <c r="DK13" i="64"/>
  <c r="DJ13" i="64"/>
  <c r="DI13" i="64"/>
  <c r="DH13" i="64"/>
  <c r="DG13" i="64"/>
  <c r="DF13" i="64"/>
  <c r="DE13" i="64"/>
  <c r="DD13" i="64"/>
  <c r="DC13" i="64"/>
  <c r="DB13" i="64"/>
  <c r="DA13" i="64"/>
  <c r="CZ13" i="64"/>
  <c r="CY13" i="64"/>
  <c r="CX13" i="64"/>
  <c r="CW13" i="64"/>
  <c r="CV13" i="64"/>
  <c r="CU13" i="64"/>
  <c r="CT13" i="64"/>
  <c r="CS13" i="64"/>
  <c r="CR13" i="64"/>
  <c r="CQ13" i="64"/>
  <c r="CP13" i="64"/>
  <c r="CO13" i="64"/>
  <c r="CN13" i="64"/>
  <c r="CM13" i="64"/>
  <c r="CL13" i="64"/>
  <c r="CK13" i="64"/>
  <c r="CJ13" i="64"/>
  <c r="CI13" i="64"/>
  <c r="CH13" i="64"/>
  <c r="CG13" i="64"/>
  <c r="CF13" i="64"/>
  <c r="CE13" i="64"/>
  <c r="CD13" i="64"/>
  <c r="CC13" i="64"/>
  <c r="CB13" i="64"/>
  <c r="CA13" i="64"/>
  <c r="BZ13" i="64"/>
  <c r="BY13" i="64"/>
  <c r="BX13" i="64"/>
  <c r="BW13" i="64"/>
  <c r="BV13" i="64"/>
  <c r="BU13" i="64"/>
  <c r="BT13" i="64"/>
  <c r="BS13" i="64"/>
  <c r="BR13" i="64"/>
  <c r="BQ13" i="64"/>
  <c r="BP13" i="64"/>
  <c r="BO13" i="64"/>
  <c r="BN13" i="64"/>
  <c r="BM13" i="64"/>
  <c r="BL13" i="64"/>
  <c r="BK13" i="64"/>
  <c r="BJ13" i="64"/>
  <c r="BI13" i="64"/>
  <c r="BH13" i="64"/>
  <c r="BG13" i="64"/>
  <c r="BF13" i="64"/>
  <c r="BE13" i="64"/>
  <c r="BD13" i="64"/>
  <c r="BC13" i="64"/>
  <c r="BB13" i="64"/>
  <c r="BA13" i="64"/>
  <c r="AZ13" i="64"/>
  <c r="AY13" i="64"/>
  <c r="AX13" i="64"/>
  <c r="AV13" i="64"/>
  <c r="AU13" i="64"/>
  <c r="AT13" i="64"/>
  <c r="AS13" i="64"/>
  <c r="AR13" i="64"/>
  <c r="AQ13" i="64"/>
  <c r="AP13" i="64"/>
  <c r="AO13" i="64"/>
  <c r="AN13" i="64"/>
  <c r="AM13" i="64"/>
  <c r="AL13" i="64"/>
  <c r="AK13" i="64"/>
  <c r="AJ13" i="64"/>
  <c r="AI13" i="64"/>
  <c r="AH13" i="64"/>
  <c r="AG13" i="64"/>
  <c r="AF13" i="64"/>
  <c r="AE13" i="64"/>
  <c r="AD13" i="64"/>
  <c r="AC13" i="64"/>
  <c r="AB13" i="64"/>
  <c r="AA13" i="64"/>
  <c r="Z13" i="64"/>
  <c r="Y13" i="64"/>
  <c r="X13" i="64"/>
  <c r="W13" i="64"/>
  <c r="V13" i="64"/>
  <c r="U13" i="64"/>
  <c r="T13" i="64"/>
  <c r="S13" i="64"/>
  <c r="R13" i="64"/>
  <c r="Q13" i="64"/>
  <c r="P13" i="64"/>
  <c r="J138" i="63"/>
  <c r="H138" i="63"/>
  <c r="F138" i="63"/>
  <c r="F139" i="63" s="1"/>
  <c r="G139" i="63" s="1"/>
  <c r="D138" i="63"/>
  <c r="J137" i="63"/>
  <c r="H137" i="63"/>
  <c r="F137" i="63"/>
  <c r="D137" i="63"/>
  <c r="J135" i="63"/>
  <c r="K135" i="63" s="1"/>
  <c r="H135" i="63"/>
  <c r="I135" i="63" s="1"/>
  <c r="F135" i="63"/>
  <c r="G135" i="63" s="1"/>
  <c r="D135" i="63"/>
  <c r="E135" i="63" s="1"/>
  <c r="K131" i="63"/>
  <c r="J131" i="63"/>
  <c r="I131" i="63"/>
  <c r="H131" i="63"/>
  <c r="F131" i="63"/>
  <c r="G131" i="63" s="1"/>
  <c r="D131" i="63"/>
  <c r="E131" i="63" s="1"/>
  <c r="J121" i="63"/>
  <c r="K121" i="63" s="1"/>
  <c r="J120" i="63"/>
  <c r="H120" i="63"/>
  <c r="D120" i="63"/>
  <c r="J119" i="63"/>
  <c r="H119" i="63"/>
  <c r="H121" i="63" s="1"/>
  <c r="I121" i="63" s="1"/>
  <c r="D119" i="63"/>
  <c r="D121" i="63" s="1"/>
  <c r="E121" i="63" s="1"/>
  <c r="J117" i="63"/>
  <c r="K117" i="63" s="1"/>
  <c r="H117" i="63"/>
  <c r="I117" i="63" s="1"/>
  <c r="F117" i="63"/>
  <c r="G117" i="63" s="1"/>
  <c r="D117" i="63"/>
  <c r="E117" i="63" s="1"/>
  <c r="J113" i="63"/>
  <c r="K113" i="63" s="1"/>
  <c r="I113" i="63"/>
  <c r="H113" i="63"/>
  <c r="E113" i="63"/>
  <c r="D113" i="63"/>
  <c r="F112" i="63"/>
  <c r="F120" i="63" s="1"/>
  <c r="D104" i="63"/>
  <c r="E104" i="63" s="1"/>
  <c r="J103" i="63"/>
  <c r="H103" i="63"/>
  <c r="F103" i="63"/>
  <c r="D103" i="63"/>
  <c r="J102" i="63"/>
  <c r="J104" i="63" s="1"/>
  <c r="K104" i="63" s="1"/>
  <c r="H102" i="63"/>
  <c r="F102" i="63"/>
  <c r="D102" i="63"/>
  <c r="J100" i="63"/>
  <c r="K100" i="63" s="1"/>
  <c r="H100" i="63"/>
  <c r="I100" i="63" s="1"/>
  <c r="F100" i="63"/>
  <c r="G100" i="63" s="1"/>
  <c r="D100" i="63"/>
  <c r="E100" i="63" s="1"/>
  <c r="J89" i="63"/>
  <c r="H89" i="63"/>
  <c r="F89" i="63"/>
  <c r="D89" i="63"/>
  <c r="J88" i="63"/>
  <c r="H88" i="63"/>
  <c r="F88" i="63"/>
  <c r="D88" i="63"/>
  <c r="J86" i="63"/>
  <c r="K86" i="63" s="1"/>
  <c r="H86" i="63"/>
  <c r="I86" i="63" s="1"/>
  <c r="F86" i="63"/>
  <c r="G86" i="63" s="1"/>
  <c r="D86" i="63"/>
  <c r="E86" i="63" s="1"/>
  <c r="J75" i="63"/>
  <c r="H75" i="63"/>
  <c r="F75" i="63"/>
  <c r="D75" i="63"/>
  <c r="J74" i="63"/>
  <c r="J76" i="63" s="1"/>
  <c r="K76" i="63" s="1"/>
  <c r="H74" i="63"/>
  <c r="F74" i="63"/>
  <c r="D74" i="63"/>
  <c r="J72" i="63"/>
  <c r="K72" i="63" s="1"/>
  <c r="H72" i="63"/>
  <c r="I72" i="63" s="1"/>
  <c r="F72" i="63"/>
  <c r="G72" i="63" s="1"/>
  <c r="D72" i="63"/>
  <c r="E72" i="63" s="1"/>
  <c r="J68" i="63"/>
  <c r="K68" i="63" s="1"/>
  <c r="H68" i="63"/>
  <c r="I68" i="63" s="1"/>
  <c r="F68" i="63"/>
  <c r="G68" i="63" s="1"/>
  <c r="D68" i="63"/>
  <c r="E68" i="63" s="1"/>
  <c r="J58" i="63"/>
  <c r="H58" i="63"/>
  <c r="F58" i="63"/>
  <c r="D58" i="63"/>
  <c r="J57" i="63"/>
  <c r="H57" i="63"/>
  <c r="F57" i="63"/>
  <c r="D57" i="63"/>
  <c r="J55" i="63"/>
  <c r="K55" i="63" s="1"/>
  <c r="H55" i="63"/>
  <c r="I55" i="63" s="1"/>
  <c r="F55" i="63"/>
  <c r="G55" i="63" s="1"/>
  <c r="D55" i="63"/>
  <c r="E55" i="63" s="1"/>
  <c r="J51" i="63"/>
  <c r="K51" i="63" s="1"/>
  <c r="H51" i="63"/>
  <c r="I51" i="63" s="1"/>
  <c r="F51" i="63"/>
  <c r="G51" i="63" s="1"/>
  <c r="D51" i="63"/>
  <c r="E51" i="63" s="1"/>
  <c r="J41" i="63"/>
  <c r="K41" i="63" s="1"/>
  <c r="H41" i="63"/>
  <c r="I41" i="63" s="1"/>
  <c r="F40" i="63"/>
  <c r="D40" i="63"/>
  <c r="F39" i="63"/>
  <c r="D39" i="63"/>
  <c r="J37" i="63"/>
  <c r="K37" i="63" s="1"/>
  <c r="H37" i="63"/>
  <c r="I37" i="63" s="1"/>
  <c r="F37" i="63"/>
  <c r="G37" i="63" s="1"/>
  <c r="D37" i="63"/>
  <c r="E37" i="63" s="1"/>
  <c r="J33" i="63"/>
  <c r="K33" i="63" s="1"/>
  <c r="H33" i="63"/>
  <c r="I33" i="63" s="1"/>
  <c r="F33" i="63"/>
  <c r="G33" i="63" s="1"/>
  <c r="D33" i="63"/>
  <c r="E33" i="63" s="1"/>
  <c r="J29" i="63"/>
  <c r="K29" i="63" s="1"/>
  <c r="H29" i="63"/>
  <c r="I29" i="63" s="1"/>
  <c r="F29" i="63"/>
  <c r="G29" i="63" s="1"/>
  <c r="D29" i="63"/>
  <c r="E29" i="63" s="1"/>
  <c r="J20" i="63"/>
  <c r="K20" i="63" s="1"/>
  <c r="H20" i="63"/>
  <c r="I20" i="63" s="1"/>
  <c r="L19" i="63"/>
  <c r="F19" i="63"/>
  <c r="D19" i="63"/>
  <c r="L18" i="63"/>
  <c r="F18" i="63"/>
  <c r="D18" i="63"/>
  <c r="L16" i="63"/>
  <c r="M16" i="63" s="1"/>
  <c r="J16" i="63"/>
  <c r="K16" i="63" s="1"/>
  <c r="H16" i="63"/>
  <c r="I16" i="63" s="1"/>
  <c r="F16" i="63"/>
  <c r="G16" i="63" s="1"/>
  <c r="D16" i="63"/>
  <c r="E16" i="63" s="1"/>
  <c r="L12" i="63"/>
  <c r="M12" i="63" s="1"/>
  <c r="J12" i="63"/>
  <c r="K12" i="63" s="1"/>
  <c r="H12" i="63"/>
  <c r="I12" i="63" s="1"/>
  <c r="F12" i="63"/>
  <c r="G12" i="63" s="1"/>
  <c r="D12" i="63"/>
  <c r="E12" i="63" s="1"/>
  <c r="L8" i="63"/>
  <c r="M8" i="63" s="1"/>
  <c r="J8" i="63"/>
  <c r="K8" i="63" s="1"/>
  <c r="H8" i="63"/>
  <c r="I8" i="63" s="1"/>
  <c r="F8" i="63"/>
  <c r="G8" i="63" s="1"/>
  <c r="D8" i="63"/>
  <c r="E8" i="63" s="1"/>
  <c r="C161" i="98"/>
  <c r="B161" i="98"/>
  <c r="C160" i="98"/>
  <c r="B160" i="98"/>
  <c r="C159" i="98"/>
  <c r="B159" i="98"/>
  <c r="C158" i="98"/>
  <c r="B158" i="98"/>
  <c r="C157" i="98"/>
  <c r="B157" i="98"/>
  <c r="C156" i="98"/>
  <c r="B156" i="98"/>
  <c r="C155" i="98"/>
  <c r="B155" i="98"/>
  <c r="C154" i="98"/>
  <c r="B154" i="98"/>
  <c r="C153" i="98"/>
  <c r="B153" i="98"/>
  <c r="C152" i="98"/>
  <c r="B152" i="98"/>
  <c r="C151" i="98"/>
  <c r="B151" i="98"/>
  <c r="C150" i="98"/>
  <c r="B150" i="98"/>
  <c r="C149" i="98"/>
  <c r="B149" i="98"/>
  <c r="C148" i="98"/>
  <c r="B148" i="98"/>
  <c r="C147" i="98"/>
  <c r="B147" i="98"/>
  <c r="C146" i="98"/>
  <c r="B146" i="98"/>
  <c r="C145" i="98"/>
  <c r="B145" i="98"/>
  <c r="D141" i="98"/>
  <c r="C141" i="98"/>
  <c r="B141" i="98"/>
  <c r="D140" i="98"/>
  <c r="C140" i="98"/>
  <c r="B140" i="98"/>
  <c r="D139" i="98"/>
  <c r="C139" i="98"/>
  <c r="B139" i="98"/>
  <c r="D138" i="98"/>
  <c r="C138" i="98"/>
  <c r="B138" i="98"/>
  <c r="D137" i="98"/>
  <c r="C137" i="98"/>
  <c r="B137" i="98"/>
  <c r="D136" i="98"/>
  <c r="C136" i="98"/>
  <c r="B136" i="98"/>
  <c r="D135" i="98"/>
  <c r="C135" i="98"/>
  <c r="B135" i="98"/>
  <c r="D134" i="98"/>
  <c r="C134" i="98"/>
  <c r="B134" i="98"/>
  <c r="D133" i="98"/>
  <c r="C133" i="98"/>
  <c r="B133" i="98"/>
  <c r="D132" i="98"/>
  <c r="C132" i="98"/>
  <c r="B132" i="98"/>
  <c r="D131" i="98"/>
  <c r="C131" i="98"/>
  <c r="B131" i="98"/>
  <c r="D130" i="98"/>
  <c r="C130" i="98"/>
  <c r="B130" i="98"/>
  <c r="D129" i="98"/>
  <c r="C129" i="98"/>
  <c r="B129" i="98"/>
  <c r="D128" i="98"/>
  <c r="C128" i="98"/>
  <c r="B128" i="98"/>
  <c r="D127" i="98"/>
  <c r="C127" i="98"/>
  <c r="B127" i="98"/>
  <c r="D126" i="98"/>
  <c r="C126" i="98"/>
  <c r="B126" i="98"/>
  <c r="D125" i="98"/>
  <c r="C125" i="98"/>
  <c r="B125" i="98"/>
  <c r="N122" i="98"/>
  <c r="M122" i="98"/>
  <c r="L122" i="98"/>
  <c r="K122" i="98"/>
  <c r="J122" i="98"/>
  <c r="I122" i="98"/>
  <c r="H122" i="98"/>
  <c r="G122" i="98"/>
  <c r="F122" i="98"/>
  <c r="E122" i="98"/>
  <c r="D122" i="98"/>
  <c r="C122" i="98"/>
  <c r="B122" i="98"/>
  <c r="N121" i="98"/>
  <c r="N120" i="98"/>
  <c r="N119" i="98"/>
  <c r="N118" i="98"/>
  <c r="N117" i="98"/>
  <c r="N116" i="98"/>
  <c r="N115" i="98"/>
  <c r="N114" i="98"/>
  <c r="N113" i="98"/>
  <c r="N112" i="98"/>
  <c r="N111" i="98"/>
  <c r="N110" i="98"/>
  <c r="N109" i="98"/>
  <c r="N108" i="98"/>
  <c r="N107" i="98"/>
  <c r="N106" i="98"/>
  <c r="N102" i="98"/>
  <c r="M102" i="98"/>
  <c r="L102" i="98"/>
  <c r="K102" i="98"/>
  <c r="J102" i="98"/>
  <c r="I102" i="98"/>
  <c r="H102" i="98"/>
  <c r="G102" i="98"/>
  <c r="F102" i="98"/>
  <c r="E102" i="98"/>
  <c r="D102" i="98"/>
  <c r="C102" i="98"/>
  <c r="B102" i="98"/>
  <c r="N101" i="98"/>
  <c r="N100" i="98"/>
  <c r="N99" i="98"/>
  <c r="N98" i="98"/>
  <c r="N97" i="98"/>
  <c r="N96" i="98"/>
  <c r="N95" i="98"/>
  <c r="N94" i="98"/>
  <c r="N93" i="98"/>
  <c r="N92" i="98"/>
  <c r="N91" i="98"/>
  <c r="N90" i="98"/>
  <c r="N89" i="98"/>
  <c r="N88" i="98"/>
  <c r="N87" i="98"/>
  <c r="N86" i="98"/>
  <c r="N80" i="98"/>
  <c r="M80" i="98"/>
  <c r="L80" i="98"/>
  <c r="K80" i="98"/>
  <c r="J80" i="98"/>
  <c r="I80" i="98"/>
  <c r="H80" i="98"/>
  <c r="G80" i="98"/>
  <c r="F80" i="98"/>
  <c r="E80" i="98"/>
  <c r="D80" i="98"/>
  <c r="C80" i="98"/>
  <c r="B80" i="98"/>
  <c r="N79" i="98"/>
  <c r="N78" i="98"/>
  <c r="N77" i="98"/>
  <c r="N76" i="98"/>
  <c r="N75" i="98"/>
  <c r="N74" i="98"/>
  <c r="N73" i="98"/>
  <c r="N72" i="98"/>
  <c r="N71" i="98"/>
  <c r="N70" i="98"/>
  <c r="N69" i="98"/>
  <c r="N68" i="98"/>
  <c r="N67" i="98"/>
  <c r="N66" i="98"/>
  <c r="N65" i="98"/>
  <c r="N64" i="98"/>
  <c r="N59" i="98"/>
  <c r="M59" i="98"/>
  <c r="L59" i="98"/>
  <c r="K59" i="98"/>
  <c r="J59" i="98"/>
  <c r="I59" i="98"/>
  <c r="H59" i="98"/>
  <c r="G59" i="98"/>
  <c r="F59" i="98"/>
  <c r="E59" i="98"/>
  <c r="D59" i="98"/>
  <c r="C59" i="98"/>
  <c r="B59" i="98"/>
  <c r="N58" i="98"/>
  <c r="N57" i="98"/>
  <c r="N56" i="98"/>
  <c r="N55" i="98"/>
  <c r="N54" i="98"/>
  <c r="N53" i="98"/>
  <c r="N52" i="98"/>
  <c r="N51" i="98"/>
  <c r="N50" i="98"/>
  <c r="N49" i="98"/>
  <c r="N48" i="98"/>
  <c r="N47" i="98"/>
  <c r="N46" i="98"/>
  <c r="N45" i="98"/>
  <c r="N44" i="98"/>
  <c r="N43" i="98"/>
  <c r="R38" i="98"/>
  <c r="Q38" i="98"/>
  <c r="N38" i="98"/>
  <c r="M38" i="98"/>
  <c r="L38" i="98"/>
  <c r="K38" i="98"/>
  <c r="J38" i="98"/>
  <c r="I38" i="98"/>
  <c r="H38" i="98"/>
  <c r="G38" i="98"/>
  <c r="F38" i="98"/>
  <c r="E38" i="98"/>
  <c r="D38" i="98"/>
  <c r="C38" i="98"/>
  <c r="B38" i="98"/>
  <c r="R37" i="98"/>
  <c r="Q37" i="98"/>
  <c r="N37" i="98"/>
  <c r="R36" i="98"/>
  <c r="Q36" i="98"/>
  <c r="N36" i="98"/>
  <c r="R35" i="98"/>
  <c r="Q35" i="98"/>
  <c r="N35" i="98"/>
  <c r="R34" i="98"/>
  <c r="Q34" i="98"/>
  <c r="N34" i="98"/>
  <c r="R33" i="98"/>
  <c r="Q33" i="98"/>
  <c r="N33" i="98"/>
  <c r="R32" i="98"/>
  <c r="Q32" i="98"/>
  <c r="N32" i="98"/>
  <c r="R31" i="98"/>
  <c r="Q31" i="98"/>
  <c r="N31" i="98"/>
  <c r="R30" i="98"/>
  <c r="Q30" i="98"/>
  <c r="N30" i="98"/>
  <c r="R29" i="98"/>
  <c r="Q29" i="98"/>
  <c r="N29" i="98"/>
  <c r="R28" i="98"/>
  <c r="Q28" i="98"/>
  <c r="N28" i="98"/>
  <c r="R27" i="98"/>
  <c r="Q27" i="98"/>
  <c r="N27" i="98"/>
  <c r="R26" i="98"/>
  <c r="Q26" i="98"/>
  <c r="N26" i="98"/>
  <c r="R25" i="98"/>
  <c r="Q25" i="98"/>
  <c r="N25" i="98"/>
  <c r="R24" i="98"/>
  <c r="Q24" i="98"/>
  <c r="N24" i="98"/>
  <c r="R23" i="98"/>
  <c r="Q23" i="98"/>
  <c r="N23" i="98"/>
  <c r="R22" i="98"/>
  <c r="Q22" i="98"/>
  <c r="N22" i="98"/>
  <c r="Q19" i="98"/>
  <c r="M19" i="98"/>
  <c r="L19" i="98"/>
  <c r="K19" i="98"/>
  <c r="J19" i="98"/>
  <c r="I19" i="98"/>
  <c r="H19" i="98"/>
  <c r="G19" i="98"/>
  <c r="F19" i="98"/>
  <c r="E19" i="98"/>
  <c r="D19" i="98"/>
  <c r="C19" i="98"/>
  <c r="N19" i="98" s="1"/>
  <c r="R19" i="98" s="1"/>
  <c r="B19" i="98"/>
  <c r="Q18" i="98"/>
  <c r="N18" i="98"/>
  <c r="R18" i="98" s="1"/>
  <c r="R17" i="98"/>
  <c r="Q17" i="98"/>
  <c r="N17" i="98"/>
  <c r="Q16" i="98"/>
  <c r="N16" i="98"/>
  <c r="R16" i="98" s="1"/>
  <c r="Q15" i="98"/>
  <c r="N15" i="98"/>
  <c r="R15" i="98" s="1"/>
  <c r="Q14" i="98"/>
  <c r="N14" i="98"/>
  <c r="R14" i="98" s="1"/>
  <c r="R13" i="98"/>
  <c r="Q13" i="98"/>
  <c r="N13" i="98"/>
  <c r="R12" i="98"/>
  <c r="Q12" i="98"/>
  <c r="N12" i="98"/>
  <c r="Q11" i="98"/>
  <c r="N11" i="98"/>
  <c r="R11" i="98" s="1"/>
  <c r="Q10" i="98"/>
  <c r="N10" i="98"/>
  <c r="R10" i="98" s="1"/>
  <c r="R9" i="98"/>
  <c r="Q9" i="98"/>
  <c r="N9" i="98"/>
  <c r="R8" i="98"/>
  <c r="Q8" i="98"/>
  <c r="N8" i="98"/>
  <c r="Q7" i="98"/>
  <c r="N7" i="98"/>
  <c r="R7" i="98" s="1"/>
  <c r="Q6" i="98"/>
  <c r="N6" i="98"/>
  <c r="R6" i="98" s="1"/>
  <c r="Q5" i="98"/>
  <c r="N5" i="98"/>
  <c r="R5" i="98" s="1"/>
  <c r="R4" i="98"/>
  <c r="Q4" i="98"/>
  <c r="N4" i="98"/>
  <c r="Q3" i="98"/>
  <c r="N3" i="98"/>
  <c r="R3" i="98" s="1"/>
  <c r="B200" i="100"/>
  <c r="B199" i="100"/>
  <c r="B198" i="100"/>
  <c r="B197" i="100"/>
  <c r="B196" i="100"/>
  <c r="B195" i="100"/>
  <c r="B194" i="100"/>
  <c r="B193" i="100"/>
  <c r="B192" i="100"/>
  <c r="B191" i="100"/>
  <c r="B190" i="100"/>
  <c r="B189" i="100"/>
  <c r="B188" i="100"/>
  <c r="B187" i="100"/>
  <c r="B186" i="100"/>
  <c r="B185" i="100"/>
  <c r="B184" i="100"/>
  <c r="E180" i="100"/>
  <c r="D180" i="100"/>
  <c r="C180" i="100"/>
  <c r="B180" i="100"/>
  <c r="E179" i="100"/>
  <c r="D179" i="100"/>
  <c r="C179" i="100"/>
  <c r="B179" i="100"/>
  <c r="E178" i="100"/>
  <c r="D178" i="100"/>
  <c r="C178" i="100"/>
  <c r="B178" i="100"/>
  <c r="E177" i="100"/>
  <c r="D177" i="100"/>
  <c r="C177" i="100"/>
  <c r="B177" i="100"/>
  <c r="E176" i="100"/>
  <c r="D176" i="100"/>
  <c r="C176" i="100"/>
  <c r="B176" i="100"/>
  <c r="F175" i="100"/>
  <c r="E175" i="100"/>
  <c r="D175" i="100"/>
  <c r="C175" i="100"/>
  <c r="B175" i="100"/>
  <c r="E174" i="100"/>
  <c r="D174" i="100"/>
  <c r="C174" i="100"/>
  <c r="B174" i="100"/>
  <c r="E173" i="100"/>
  <c r="D173" i="100"/>
  <c r="C173" i="100"/>
  <c r="B173" i="100"/>
  <c r="F172" i="100"/>
  <c r="E172" i="100"/>
  <c r="D172" i="100"/>
  <c r="C172" i="100"/>
  <c r="B172" i="100"/>
  <c r="F171" i="100"/>
  <c r="E171" i="100"/>
  <c r="D171" i="100"/>
  <c r="C171" i="100"/>
  <c r="B171" i="100"/>
  <c r="F170" i="100"/>
  <c r="E170" i="100"/>
  <c r="D170" i="100"/>
  <c r="C170" i="100"/>
  <c r="B170" i="100"/>
  <c r="E169" i="100"/>
  <c r="D169" i="100"/>
  <c r="C169" i="100"/>
  <c r="B169" i="100"/>
  <c r="E168" i="100"/>
  <c r="D168" i="100"/>
  <c r="C168" i="100"/>
  <c r="B168" i="100"/>
  <c r="F167" i="100"/>
  <c r="E167" i="100"/>
  <c r="D167" i="100"/>
  <c r="C167" i="100"/>
  <c r="B167" i="100"/>
  <c r="E166" i="100"/>
  <c r="D166" i="100"/>
  <c r="C166" i="100"/>
  <c r="B166" i="100"/>
  <c r="E165" i="100"/>
  <c r="D165" i="100"/>
  <c r="C165" i="100"/>
  <c r="B165" i="100"/>
  <c r="F164" i="100"/>
  <c r="E164" i="100"/>
  <c r="D164" i="100"/>
  <c r="C164" i="100"/>
  <c r="B164" i="100"/>
  <c r="N122" i="100"/>
  <c r="M122" i="100"/>
  <c r="L122" i="100"/>
  <c r="K122" i="100"/>
  <c r="J122" i="100"/>
  <c r="I122" i="100"/>
  <c r="H122" i="100"/>
  <c r="G122" i="100"/>
  <c r="F122" i="100"/>
  <c r="E122" i="100"/>
  <c r="D122" i="100"/>
  <c r="C122" i="100"/>
  <c r="B122" i="100"/>
  <c r="N121" i="100"/>
  <c r="N120" i="100"/>
  <c r="N119" i="100"/>
  <c r="N118" i="100"/>
  <c r="N117" i="100"/>
  <c r="N116" i="100"/>
  <c r="N115" i="100"/>
  <c r="N114" i="100"/>
  <c r="N113" i="100"/>
  <c r="N112" i="100"/>
  <c r="N111" i="100"/>
  <c r="N110" i="100"/>
  <c r="N109" i="100"/>
  <c r="N108" i="100"/>
  <c r="N107" i="100"/>
  <c r="N106" i="100"/>
  <c r="N102" i="100"/>
  <c r="M102" i="100"/>
  <c r="L102" i="100"/>
  <c r="K102" i="100"/>
  <c r="J102" i="100"/>
  <c r="I102" i="100"/>
  <c r="H102" i="100"/>
  <c r="G102" i="100"/>
  <c r="F102" i="100"/>
  <c r="E102" i="100"/>
  <c r="D102" i="100"/>
  <c r="C102" i="100"/>
  <c r="B102" i="100"/>
  <c r="N101" i="100"/>
  <c r="N100" i="100"/>
  <c r="N99" i="100"/>
  <c r="N98" i="100"/>
  <c r="N97" i="100"/>
  <c r="N96" i="100"/>
  <c r="N95" i="100"/>
  <c r="N94" i="100"/>
  <c r="N93" i="100"/>
  <c r="N92" i="100"/>
  <c r="N91" i="100"/>
  <c r="N90" i="100"/>
  <c r="N89" i="100"/>
  <c r="N88" i="100"/>
  <c r="N87" i="100"/>
  <c r="N86" i="100"/>
  <c r="N81" i="100"/>
  <c r="M81" i="100"/>
  <c r="L81" i="100"/>
  <c r="K81" i="100"/>
  <c r="J81" i="100"/>
  <c r="I81" i="100"/>
  <c r="H81" i="100"/>
  <c r="G81" i="100"/>
  <c r="F81" i="100"/>
  <c r="E81" i="100"/>
  <c r="D81" i="100"/>
  <c r="C81" i="100"/>
  <c r="B81" i="100"/>
  <c r="N80" i="100"/>
  <c r="N79" i="100"/>
  <c r="N78" i="100"/>
  <c r="N77" i="100"/>
  <c r="N76" i="100"/>
  <c r="N75" i="100"/>
  <c r="N74" i="100"/>
  <c r="N73" i="100"/>
  <c r="N72" i="100"/>
  <c r="N71" i="100"/>
  <c r="N70" i="100"/>
  <c r="N69" i="100"/>
  <c r="N68" i="100"/>
  <c r="N67" i="100"/>
  <c r="N66" i="100"/>
  <c r="N65" i="100"/>
  <c r="N60" i="100"/>
  <c r="M60" i="100"/>
  <c r="L60" i="100"/>
  <c r="K60" i="100"/>
  <c r="J60" i="100"/>
  <c r="I60" i="100"/>
  <c r="H60" i="100"/>
  <c r="G60" i="100"/>
  <c r="F60" i="100"/>
  <c r="E60" i="100"/>
  <c r="D60" i="100"/>
  <c r="C60" i="100"/>
  <c r="B60" i="100"/>
  <c r="N59" i="100"/>
  <c r="N58" i="100"/>
  <c r="N57" i="100"/>
  <c r="N56" i="100"/>
  <c r="N55" i="100"/>
  <c r="N54" i="100"/>
  <c r="N53" i="100"/>
  <c r="N52" i="100"/>
  <c r="N51" i="100"/>
  <c r="N50" i="100"/>
  <c r="N49" i="100"/>
  <c r="N48" i="100"/>
  <c r="N47" i="100"/>
  <c r="N46" i="100"/>
  <c r="N45" i="100"/>
  <c r="N44" i="100"/>
  <c r="N39" i="100"/>
  <c r="M39" i="100"/>
  <c r="L39" i="100"/>
  <c r="K39" i="100"/>
  <c r="J39" i="100"/>
  <c r="I39" i="100"/>
  <c r="H39" i="100"/>
  <c r="G39" i="100"/>
  <c r="F39" i="100"/>
  <c r="E39" i="100"/>
  <c r="D39" i="100"/>
  <c r="C39" i="100"/>
  <c r="B39" i="100"/>
  <c r="N38" i="100"/>
  <c r="N37" i="100"/>
  <c r="N36" i="100"/>
  <c r="N35" i="100"/>
  <c r="N34" i="100"/>
  <c r="N33" i="100"/>
  <c r="N32" i="100"/>
  <c r="N31" i="100"/>
  <c r="N30" i="100"/>
  <c r="N29" i="100"/>
  <c r="N28" i="100"/>
  <c r="N27" i="100"/>
  <c r="N26" i="100"/>
  <c r="N25" i="100"/>
  <c r="N24" i="100"/>
  <c r="N23" i="100"/>
  <c r="M19" i="100"/>
  <c r="L19" i="100"/>
  <c r="K19" i="100"/>
  <c r="J19" i="100"/>
  <c r="I19" i="100"/>
  <c r="H19" i="100"/>
  <c r="G19" i="100"/>
  <c r="F19" i="100"/>
  <c r="E19" i="100"/>
  <c r="D19" i="100"/>
  <c r="C19" i="100"/>
  <c r="N19" i="100" s="1"/>
  <c r="F180" i="100" s="1"/>
  <c r="B19" i="100"/>
  <c r="N18" i="100"/>
  <c r="F179" i="100" s="1"/>
  <c r="N17" i="100"/>
  <c r="F178" i="100" s="1"/>
  <c r="N16" i="100"/>
  <c r="F177" i="100" s="1"/>
  <c r="N15" i="100"/>
  <c r="F176" i="100" s="1"/>
  <c r="N14" i="100"/>
  <c r="N13" i="100"/>
  <c r="F174" i="100" s="1"/>
  <c r="N12" i="100"/>
  <c r="F173" i="100" s="1"/>
  <c r="N11" i="100"/>
  <c r="N10" i="100"/>
  <c r="N9" i="100"/>
  <c r="N8" i="100"/>
  <c r="F169" i="100" s="1"/>
  <c r="N7" i="100"/>
  <c r="F168" i="100" s="1"/>
  <c r="N6" i="100"/>
  <c r="N5" i="100"/>
  <c r="F166" i="100" s="1"/>
  <c r="N4" i="100"/>
  <c r="F165" i="100" s="1"/>
  <c r="N3" i="100"/>
  <c r="B27" i="62"/>
  <c r="B25" i="62"/>
  <c r="B19" i="62"/>
  <c r="B8" i="62"/>
  <c r="B7" i="62"/>
  <c r="B6" i="62"/>
  <c r="B5" i="62"/>
  <c r="F4" i="62"/>
  <c r="B4" i="62"/>
  <c r="F3" i="62"/>
  <c r="B3" i="62"/>
  <c r="F2" i="62"/>
  <c r="B2" i="62"/>
  <c r="N29" i="61"/>
  <c r="N28" i="61"/>
  <c r="N27" i="61"/>
  <c r="N26" i="61"/>
  <c r="N25" i="61"/>
  <c r="N24" i="61"/>
  <c r="N23" i="61"/>
  <c r="N22" i="61"/>
  <c r="N21" i="61"/>
  <c r="N20" i="61"/>
  <c r="N19" i="61"/>
  <c r="N18" i="61"/>
  <c r="B161" i="59"/>
  <c r="B160" i="59"/>
  <c r="B159" i="59"/>
  <c r="B158" i="59"/>
  <c r="B157" i="59"/>
  <c r="B156" i="59"/>
  <c r="B155" i="59"/>
  <c r="C154" i="59"/>
  <c r="B154" i="59"/>
  <c r="B153" i="59"/>
  <c r="B148" i="59"/>
  <c r="B147" i="59"/>
  <c r="B146" i="59"/>
  <c r="B145" i="59"/>
  <c r="B144" i="59"/>
  <c r="B143" i="59"/>
  <c r="B142" i="59"/>
  <c r="B141" i="59"/>
  <c r="C140" i="59"/>
  <c r="B140" i="59"/>
  <c r="F136" i="59"/>
  <c r="L135" i="59"/>
  <c r="B135" i="59"/>
  <c r="M132" i="59"/>
  <c r="M135" i="59" s="1"/>
  <c r="L132" i="59"/>
  <c r="K132" i="59"/>
  <c r="K135" i="59" s="1"/>
  <c r="J132" i="59"/>
  <c r="J135" i="59" s="1"/>
  <c r="I132" i="59"/>
  <c r="I135" i="59" s="1"/>
  <c r="H132" i="59"/>
  <c r="H135" i="59" s="1"/>
  <c r="G132" i="59"/>
  <c r="G135" i="59" s="1"/>
  <c r="F132" i="59"/>
  <c r="F135" i="59" s="1"/>
  <c r="E132" i="59"/>
  <c r="E135" i="59" s="1"/>
  <c r="D132" i="59"/>
  <c r="D135" i="59" s="1"/>
  <c r="C132" i="59"/>
  <c r="C135" i="59" s="1"/>
  <c r="B132" i="59"/>
  <c r="N131" i="59"/>
  <c r="B28" i="62" s="1"/>
  <c r="N130" i="59"/>
  <c r="B31" i="62" s="1"/>
  <c r="N129" i="59"/>
  <c r="B26" i="62" s="1"/>
  <c r="N128" i="59"/>
  <c r="B32" i="62" s="1"/>
  <c r="N127" i="59"/>
  <c r="B30" i="62" s="1"/>
  <c r="N126" i="59"/>
  <c r="B24" i="62" s="1"/>
  <c r="N125" i="59"/>
  <c r="N124" i="59"/>
  <c r="N123" i="59"/>
  <c r="B29" i="62" s="1"/>
  <c r="M120" i="59"/>
  <c r="M136" i="59" s="1"/>
  <c r="L120" i="59"/>
  <c r="L136" i="59" s="1"/>
  <c r="K120" i="59"/>
  <c r="K136" i="59" s="1"/>
  <c r="J120" i="59"/>
  <c r="J136" i="59" s="1"/>
  <c r="I120" i="59"/>
  <c r="I136" i="59" s="1"/>
  <c r="H120" i="59"/>
  <c r="H136" i="59" s="1"/>
  <c r="G120" i="59"/>
  <c r="G136" i="59" s="1"/>
  <c r="F120" i="59"/>
  <c r="E120" i="59"/>
  <c r="E136" i="59" s="1"/>
  <c r="D120" i="59"/>
  <c r="D136" i="59" s="1"/>
  <c r="C120" i="59"/>
  <c r="C136" i="59" s="1"/>
  <c r="B120" i="59"/>
  <c r="B136" i="59" s="1"/>
  <c r="Q119" i="59"/>
  <c r="P119" i="59"/>
  <c r="N119" i="59"/>
  <c r="B14" i="62" s="1"/>
  <c r="Q118" i="59"/>
  <c r="P118" i="59"/>
  <c r="N118" i="59"/>
  <c r="B15" i="62" s="1"/>
  <c r="Q117" i="59"/>
  <c r="P117" i="59"/>
  <c r="N117" i="59"/>
  <c r="B13" i="62" s="1"/>
  <c r="Q116" i="59"/>
  <c r="P116" i="59"/>
  <c r="N116" i="59"/>
  <c r="B17" i="62" s="1"/>
  <c r="Q115" i="59"/>
  <c r="P115" i="59"/>
  <c r="N115" i="59"/>
  <c r="B18" i="62" s="1"/>
  <c r="Q114" i="59"/>
  <c r="P114" i="59"/>
  <c r="N114" i="59"/>
  <c r="B11" i="62" s="1"/>
  <c r="Q113" i="59"/>
  <c r="P113" i="59"/>
  <c r="N113" i="59"/>
  <c r="B16" i="62" s="1"/>
  <c r="Q112" i="59"/>
  <c r="P112" i="59"/>
  <c r="N112" i="59"/>
  <c r="B12" i="62" s="1"/>
  <c r="Q111" i="59"/>
  <c r="P111" i="59"/>
  <c r="N111" i="59"/>
  <c r="M108" i="59"/>
  <c r="L108" i="59"/>
  <c r="K108" i="59"/>
  <c r="J108" i="59"/>
  <c r="I108" i="59"/>
  <c r="H108" i="59"/>
  <c r="G108" i="59"/>
  <c r="F108" i="59"/>
  <c r="E108" i="59"/>
  <c r="D108" i="59"/>
  <c r="C108" i="59"/>
  <c r="B108" i="59"/>
  <c r="P107" i="59"/>
  <c r="N107" i="59"/>
  <c r="Q107" i="59" s="1"/>
  <c r="P106" i="59"/>
  <c r="N106" i="59"/>
  <c r="Q106" i="59" s="1"/>
  <c r="P105" i="59"/>
  <c r="N105" i="59"/>
  <c r="Q105" i="59" s="1"/>
  <c r="P104" i="59"/>
  <c r="N104" i="59"/>
  <c r="Q104" i="59" s="1"/>
  <c r="P103" i="59"/>
  <c r="N103" i="59"/>
  <c r="Q103" i="59" s="1"/>
  <c r="P102" i="59"/>
  <c r="N102" i="59"/>
  <c r="Q102" i="59" s="1"/>
  <c r="P101" i="59"/>
  <c r="N101" i="59"/>
  <c r="Q100" i="59"/>
  <c r="P100" i="59"/>
  <c r="N100" i="59"/>
  <c r="P99" i="59"/>
  <c r="N99" i="59"/>
  <c r="Q99" i="59" s="1"/>
  <c r="M96" i="59"/>
  <c r="L96" i="59"/>
  <c r="K96" i="59"/>
  <c r="J96" i="59"/>
  <c r="I96" i="59"/>
  <c r="H96" i="59"/>
  <c r="G96" i="59"/>
  <c r="F96" i="59"/>
  <c r="E96" i="59"/>
  <c r="D96" i="59"/>
  <c r="C96" i="59"/>
  <c r="B96" i="59"/>
  <c r="Q95" i="59"/>
  <c r="P95" i="59"/>
  <c r="N95" i="59"/>
  <c r="P94" i="59"/>
  <c r="N94" i="59"/>
  <c r="Q94" i="59" s="1"/>
  <c r="P93" i="59"/>
  <c r="N93" i="59"/>
  <c r="Q93" i="59" s="1"/>
  <c r="P92" i="59"/>
  <c r="N92" i="59"/>
  <c r="Q92" i="59" s="1"/>
  <c r="Q91" i="59"/>
  <c r="P91" i="59"/>
  <c r="N91" i="59"/>
  <c r="P90" i="59"/>
  <c r="N90" i="59"/>
  <c r="Q90" i="59" s="1"/>
  <c r="P89" i="59"/>
  <c r="N89" i="59"/>
  <c r="Q89" i="59" s="1"/>
  <c r="P88" i="59"/>
  <c r="N88" i="59"/>
  <c r="Q88" i="59" s="1"/>
  <c r="P87" i="59"/>
  <c r="N87" i="59"/>
  <c r="Q87" i="59" s="1"/>
  <c r="M84" i="59"/>
  <c r="L84" i="59"/>
  <c r="K84" i="59"/>
  <c r="J84" i="59"/>
  <c r="I84" i="59"/>
  <c r="H84" i="59"/>
  <c r="G84" i="59"/>
  <c r="F84" i="59"/>
  <c r="E84" i="59"/>
  <c r="D84" i="59"/>
  <c r="C84" i="59"/>
  <c r="B84" i="59"/>
  <c r="P83" i="59"/>
  <c r="N83" i="59"/>
  <c r="Q83" i="59" s="1"/>
  <c r="P82" i="59"/>
  <c r="N82" i="59"/>
  <c r="Q82" i="59" s="1"/>
  <c r="P81" i="59"/>
  <c r="N81" i="59"/>
  <c r="Q81" i="59" s="1"/>
  <c r="Q80" i="59"/>
  <c r="P80" i="59"/>
  <c r="N80" i="59"/>
  <c r="Q79" i="59"/>
  <c r="P79" i="59"/>
  <c r="N79" i="59"/>
  <c r="P78" i="59"/>
  <c r="N78" i="59"/>
  <c r="Q78" i="59" s="1"/>
  <c r="P77" i="59"/>
  <c r="N77" i="59"/>
  <c r="P76" i="59"/>
  <c r="N76" i="59"/>
  <c r="Q76" i="59" s="1"/>
  <c r="P75" i="59"/>
  <c r="N75" i="59"/>
  <c r="Q75" i="59" s="1"/>
  <c r="Q71" i="59"/>
  <c r="P71" i="59"/>
  <c r="N71" i="59"/>
  <c r="P70" i="59"/>
  <c r="N70" i="59"/>
  <c r="Q70" i="59" s="1"/>
  <c r="P69" i="59"/>
  <c r="N69" i="59"/>
  <c r="Q69" i="59" s="1"/>
  <c r="P68" i="59"/>
  <c r="N68" i="59"/>
  <c r="Q68" i="59" s="1"/>
  <c r="P67" i="59"/>
  <c r="N67" i="59"/>
  <c r="Q67" i="59" s="1"/>
  <c r="P66" i="59"/>
  <c r="N66" i="59"/>
  <c r="Q66" i="59" s="1"/>
  <c r="P65" i="59"/>
  <c r="N65" i="59"/>
  <c r="Q65" i="59" s="1"/>
  <c r="P64" i="59"/>
  <c r="N64" i="59"/>
  <c r="Q63" i="59"/>
  <c r="P63" i="59"/>
  <c r="N63" i="59"/>
  <c r="P58" i="59"/>
  <c r="N58" i="59"/>
  <c r="Q58" i="59" s="1"/>
  <c r="P57" i="59"/>
  <c r="N57" i="59"/>
  <c r="Q57" i="59" s="1"/>
  <c r="P56" i="59"/>
  <c r="N56" i="59"/>
  <c r="Q56" i="59" s="1"/>
  <c r="P55" i="59"/>
  <c r="N55" i="59"/>
  <c r="Q55" i="59" s="1"/>
  <c r="P54" i="59"/>
  <c r="N54" i="59"/>
  <c r="Q54" i="59" s="1"/>
  <c r="P53" i="59"/>
  <c r="N53" i="59"/>
  <c r="Q53" i="59" s="1"/>
  <c r="P52" i="59"/>
  <c r="N52" i="59"/>
  <c r="Q52" i="59" s="1"/>
  <c r="P51" i="59"/>
  <c r="N51" i="59"/>
  <c r="Q51" i="59" s="1"/>
  <c r="P50" i="59"/>
  <c r="N50" i="59"/>
  <c r="Q50" i="59" s="1"/>
  <c r="R46" i="59"/>
  <c r="P46" i="59"/>
  <c r="N46" i="59"/>
  <c r="Q46" i="59" s="1"/>
  <c r="R58" i="59" s="1"/>
  <c r="R45" i="59"/>
  <c r="P45" i="59"/>
  <c r="N45" i="59"/>
  <c r="Q45" i="59" s="1"/>
  <c r="R57" i="59" s="1"/>
  <c r="R44" i="59"/>
  <c r="P44" i="59"/>
  <c r="N44" i="59"/>
  <c r="Q44" i="59" s="1"/>
  <c r="R56" i="59" s="1"/>
  <c r="R43" i="59"/>
  <c r="P43" i="59"/>
  <c r="N43" i="59"/>
  <c r="Q43" i="59" s="1"/>
  <c r="R55" i="59" s="1"/>
  <c r="R42" i="59"/>
  <c r="P42" i="59"/>
  <c r="N42" i="59"/>
  <c r="Q42" i="59" s="1"/>
  <c r="R54" i="59" s="1"/>
  <c r="R41" i="59"/>
  <c r="P41" i="59"/>
  <c r="N41" i="59"/>
  <c r="Q41" i="59" s="1"/>
  <c r="R53" i="59" s="1"/>
  <c r="R40" i="59"/>
  <c r="P40" i="59"/>
  <c r="N40" i="59"/>
  <c r="Q40" i="59" s="1"/>
  <c r="R52" i="59" s="1"/>
  <c r="R39" i="59"/>
  <c r="Q39" i="59"/>
  <c r="R51" i="59" s="1"/>
  <c r="P39" i="59"/>
  <c r="N39" i="59"/>
  <c r="R38" i="59"/>
  <c r="P38" i="59"/>
  <c r="N38" i="59"/>
  <c r="P34" i="59"/>
  <c r="N34" i="59"/>
  <c r="C148" i="59" s="1"/>
  <c r="P33" i="59"/>
  <c r="N33" i="59"/>
  <c r="C147" i="59" s="1"/>
  <c r="P32" i="59"/>
  <c r="N32" i="59"/>
  <c r="C146" i="59" s="1"/>
  <c r="P31" i="59"/>
  <c r="N31" i="59"/>
  <c r="C145" i="59" s="1"/>
  <c r="P30" i="59"/>
  <c r="N30" i="59"/>
  <c r="C144" i="59" s="1"/>
  <c r="P29" i="59"/>
  <c r="N29" i="59"/>
  <c r="C143" i="59" s="1"/>
  <c r="P28" i="59"/>
  <c r="N28" i="59"/>
  <c r="C142" i="59" s="1"/>
  <c r="P27" i="59"/>
  <c r="N27" i="59"/>
  <c r="C141" i="59" s="1"/>
  <c r="P26" i="59"/>
  <c r="N26" i="59"/>
  <c r="P22" i="59"/>
  <c r="C161" i="59"/>
  <c r="P21" i="59"/>
  <c r="C160" i="59"/>
  <c r="P20" i="59"/>
  <c r="C159" i="59"/>
  <c r="P19" i="59"/>
  <c r="C158" i="59"/>
  <c r="P18" i="59"/>
  <c r="C157" i="59"/>
  <c r="P17" i="59"/>
  <c r="C156" i="59"/>
  <c r="P16" i="59"/>
  <c r="C155" i="59"/>
  <c r="P15" i="59"/>
  <c r="P14" i="59"/>
  <c r="U41" i="55"/>
  <c r="T41" i="55"/>
  <c r="S41" i="55"/>
  <c r="R41" i="55"/>
  <c r="Q41" i="55"/>
  <c r="P41" i="55"/>
  <c r="N41" i="55"/>
  <c r="M41" i="55"/>
  <c r="L41" i="55"/>
  <c r="K41" i="55"/>
  <c r="J41" i="55"/>
  <c r="I41" i="55"/>
  <c r="H41" i="55"/>
  <c r="G41" i="55"/>
  <c r="F41" i="55"/>
  <c r="E41" i="55"/>
  <c r="D41" i="55"/>
  <c r="C41" i="55"/>
  <c r="B41" i="55"/>
  <c r="N38" i="55"/>
  <c r="M38" i="55"/>
  <c r="L38" i="55"/>
  <c r="K38" i="55"/>
  <c r="J38" i="55"/>
  <c r="I38" i="55"/>
  <c r="H38" i="55"/>
  <c r="G38" i="55"/>
  <c r="F38" i="55"/>
  <c r="E38" i="55"/>
  <c r="D38" i="55"/>
  <c r="C38" i="55"/>
  <c r="B38" i="55"/>
  <c r="N37" i="55"/>
  <c r="N36" i="55"/>
  <c r="N35" i="55"/>
  <c r="P32" i="55"/>
  <c r="N32" i="55"/>
  <c r="M32" i="55"/>
  <c r="L32" i="55"/>
  <c r="K32" i="55"/>
  <c r="J32" i="55"/>
  <c r="I32" i="55"/>
  <c r="H32" i="55"/>
  <c r="G32" i="55"/>
  <c r="F32" i="55"/>
  <c r="E32" i="55"/>
  <c r="D32" i="55"/>
  <c r="C32" i="55"/>
  <c r="B32" i="55"/>
  <c r="N31" i="55"/>
  <c r="N30" i="55"/>
  <c r="N29" i="55"/>
  <c r="N28" i="55"/>
  <c r="N27" i="55"/>
  <c r="N26" i="55"/>
  <c r="P23" i="55"/>
  <c r="N23" i="55"/>
  <c r="M23" i="55"/>
  <c r="L23" i="55"/>
  <c r="K23" i="55"/>
  <c r="J23" i="55"/>
  <c r="I23" i="55"/>
  <c r="H23" i="55"/>
  <c r="G23" i="55"/>
  <c r="F23" i="55"/>
  <c r="E23" i="55"/>
  <c r="D23" i="55"/>
  <c r="C23" i="55"/>
  <c r="B23" i="55"/>
  <c r="N22" i="55"/>
  <c r="N21" i="55"/>
  <c r="N20" i="55"/>
  <c r="N19" i="55"/>
  <c r="N18" i="55"/>
  <c r="N17" i="55"/>
  <c r="N16" i="55"/>
  <c r="N15" i="55"/>
  <c r="N14" i="55"/>
  <c r="M11" i="55"/>
  <c r="L11" i="55"/>
  <c r="K11" i="55"/>
  <c r="J11" i="55"/>
  <c r="F11" i="55"/>
  <c r="E11" i="55"/>
  <c r="D11" i="55"/>
  <c r="C11" i="55"/>
  <c r="I10" i="55"/>
  <c r="G10" i="55"/>
  <c r="B10" i="55"/>
  <c r="N10" i="55" s="1"/>
  <c r="I9" i="55"/>
  <c r="H9" i="55"/>
  <c r="H11" i="55" s="1"/>
  <c r="G9" i="55"/>
  <c r="B9" i="55"/>
  <c r="I8" i="55"/>
  <c r="G8" i="55"/>
  <c r="B8" i="55"/>
  <c r="I7" i="55"/>
  <c r="G7" i="55"/>
  <c r="B7" i="55"/>
  <c r="I6" i="55"/>
  <c r="G6" i="55"/>
  <c r="B6" i="55"/>
  <c r="I5" i="55"/>
  <c r="G5" i="55"/>
  <c r="B5" i="55"/>
  <c r="N5" i="55" s="1"/>
  <c r="I4" i="55"/>
  <c r="G4" i="55"/>
  <c r="B4" i="55"/>
  <c r="I3" i="55"/>
  <c r="G3" i="55"/>
  <c r="B3" i="55"/>
  <c r="I2" i="55"/>
  <c r="G2" i="55"/>
  <c r="B2" i="55"/>
  <c r="B295" i="54"/>
  <c r="B294" i="54"/>
  <c r="B292" i="54"/>
  <c r="B290" i="54"/>
  <c r="B287" i="54"/>
  <c r="B257" i="54"/>
  <c r="B256" i="54"/>
  <c r="N247" i="54"/>
  <c r="J244" i="54"/>
  <c r="J243" i="54"/>
  <c r="B235" i="54"/>
  <c r="F246" i="54" s="1"/>
  <c r="N234" i="54"/>
  <c r="N233" i="54"/>
  <c r="M229" i="54"/>
  <c r="L229" i="54"/>
  <c r="K229" i="54"/>
  <c r="J229" i="54"/>
  <c r="I229" i="54"/>
  <c r="H229" i="54"/>
  <c r="G229" i="54"/>
  <c r="F229" i="54"/>
  <c r="E229" i="54"/>
  <c r="D229" i="54"/>
  <c r="C229" i="54"/>
  <c r="B229" i="54"/>
  <c r="M228" i="54"/>
  <c r="L228" i="54"/>
  <c r="K228" i="54"/>
  <c r="J228" i="54"/>
  <c r="I228" i="54"/>
  <c r="H228" i="54"/>
  <c r="G228" i="54"/>
  <c r="F228" i="54"/>
  <c r="E228" i="54"/>
  <c r="D228" i="54"/>
  <c r="C228" i="54"/>
  <c r="B228" i="54"/>
  <c r="N227" i="54"/>
  <c r="N226" i="54"/>
  <c r="N225" i="54"/>
  <c r="N224" i="54"/>
  <c r="N223" i="54"/>
  <c r="N222" i="54"/>
  <c r="N221" i="54"/>
  <c r="N220" i="54"/>
  <c r="N219" i="54"/>
  <c r="N218" i="54"/>
  <c r="N217" i="54"/>
  <c r="N216" i="54"/>
  <c r="N215" i="54"/>
  <c r="N214" i="54"/>
  <c r="N213" i="54"/>
  <c r="N212" i="54"/>
  <c r="N211" i="54"/>
  <c r="N210" i="54"/>
  <c r="M206" i="54"/>
  <c r="L206" i="54"/>
  <c r="K206" i="54"/>
  <c r="J206" i="54"/>
  <c r="I206" i="54"/>
  <c r="H206" i="54"/>
  <c r="G206" i="54"/>
  <c r="F206" i="54"/>
  <c r="E206" i="54"/>
  <c r="D206" i="54"/>
  <c r="C206" i="54"/>
  <c r="B206" i="54"/>
  <c r="M205" i="54"/>
  <c r="L205" i="54"/>
  <c r="K205" i="54"/>
  <c r="J205" i="54"/>
  <c r="I205" i="54"/>
  <c r="H205" i="54"/>
  <c r="G205" i="54"/>
  <c r="F205" i="54"/>
  <c r="E205" i="54"/>
  <c r="D205" i="54"/>
  <c r="C205" i="54"/>
  <c r="B205" i="54"/>
  <c r="N204" i="54"/>
  <c r="N203" i="54"/>
  <c r="N202" i="54"/>
  <c r="N201" i="54"/>
  <c r="N200" i="54"/>
  <c r="N199" i="54"/>
  <c r="N198" i="54"/>
  <c r="N197" i="54"/>
  <c r="N196" i="54"/>
  <c r="N195" i="54"/>
  <c r="N194" i="54"/>
  <c r="N193" i="54"/>
  <c r="N192" i="54"/>
  <c r="N191" i="54"/>
  <c r="N190" i="54"/>
  <c r="N189" i="54"/>
  <c r="N188" i="54"/>
  <c r="N187" i="54"/>
  <c r="M182" i="54"/>
  <c r="L182" i="54"/>
  <c r="K182" i="54"/>
  <c r="J182" i="54"/>
  <c r="I182" i="54"/>
  <c r="H182" i="54"/>
  <c r="G182" i="54"/>
  <c r="F182" i="54"/>
  <c r="E182" i="54"/>
  <c r="D182" i="54"/>
  <c r="C182" i="54"/>
  <c r="B182" i="54"/>
  <c r="M181" i="54"/>
  <c r="L181" i="54"/>
  <c r="K181" i="54"/>
  <c r="J181" i="54"/>
  <c r="I181" i="54"/>
  <c r="H181" i="54"/>
  <c r="G181" i="54"/>
  <c r="F181" i="54"/>
  <c r="E181" i="54"/>
  <c r="D181" i="54"/>
  <c r="C181" i="54"/>
  <c r="B181" i="54"/>
  <c r="N180" i="54"/>
  <c r="N179" i="54"/>
  <c r="N178" i="54"/>
  <c r="N177" i="54"/>
  <c r="N176" i="54"/>
  <c r="N175" i="54"/>
  <c r="N174" i="54"/>
  <c r="N173" i="54"/>
  <c r="N172" i="54"/>
  <c r="N171" i="54"/>
  <c r="N170" i="54"/>
  <c r="N169" i="54"/>
  <c r="N168" i="54"/>
  <c r="N167" i="54"/>
  <c r="N166" i="54"/>
  <c r="N165" i="54"/>
  <c r="N164" i="54"/>
  <c r="N163" i="54"/>
  <c r="M158" i="54"/>
  <c r="L158" i="54"/>
  <c r="K158" i="54"/>
  <c r="J158" i="54"/>
  <c r="I158" i="54"/>
  <c r="H158" i="54"/>
  <c r="G158" i="54"/>
  <c r="F158" i="54"/>
  <c r="E158" i="54"/>
  <c r="D158" i="54"/>
  <c r="C158" i="54"/>
  <c r="B158" i="54"/>
  <c r="M157" i="54"/>
  <c r="L157" i="54"/>
  <c r="K157" i="54"/>
  <c r="J157" i="54"/>
  <c r="I157" i="54"/>
  <c r="H157" i="54"/>
  <c r="G157" i="54"/>
  <c r="F157" i="54"/>
  <c r="E157" i="54"/>
  <c r="D157" i="54"/>
  <c r="C157" i="54"/>
  <c r="B157" i="54"/>
  <c r="N155" i="54"/>
  <c r="N154" i="54"/>
  <c r="N153" i="54"/>
  <c r="N152" i="54"/>
  <c r="N151" i="54"/>
  <c r="N150" i="54"/>
  <c r="N149" i="54"/>
  <c r="N148" i="54"/>
  <c r="N147" i="54"/>
  <c r="N146" i="54"/>
  <c r="N145" i="54"/>
  <c r="N144" i="54"/>
  <c r="N143" i="54"/>
  <c r="N142" i="54"/>
  <c r="N141" i="54"/>
  <c r="N140" i="54"/>
  <c r="N139" i="54"/>
  <c r="M134" i="54"/>
  <c r="L134" i="54"/>
  <c r="K134" i="54"/>
  <c r="J134" i="54"/>
  <c r="I134" i="54"/>
  <c r="H134" i="54"/>
  <c r="G134" i="54"/>
  <c r="F134" i="54"/>
  <c r="E134" i="54"/>
  <c r="D134" i="54"/>
  <c r="C134" i="54"/>
  <c r="B134" i="54"/>
  <c r="M133" i="54"/>
  <c r="L133" i="54"/>
  <c r="K133" i="54"/>
  <c r="J133" i="54"/>
  <c r="I133" i="54"/>
  <c r="H133" i="54"/>
  <c r="G133" i="54"/>
  <c r="F133" i="54"/>
  <c r="E133" i="54"/>
  <c r="D133" i="54"/>
  <c r="C133" i="54"/>
  <c r="B133" i="54"/>
  <c r="N132" i="54"/>
  <c r="B259" i="54" s="1"/>
  <c r="N131" i="54"/>
  <c r="B258" i="54" s="1"/>
  <c r="N130" i="54"/>
  <c r="B261" i="54" s="1"/>
  <c r="N129" i="54"/>
  <c r="B260" i="54" s="1"/>
  <c r="N128" i="54"/>
  <c r="B263" i="54" s="1"/>
  <c r="N127" i="54"/>
  <c r="B262" i="54" s="1"/>
  <c r="N126" i="54"/>
  <c r="B271" i="54" s="1"/>
  <c r="N125" i="54"/>
  <c r="B270" i="54" s="1"/>
  <c r="N124" i="54"/>
  <c r="B269" i="54" s="1"/>
  <c r="N123" i="54"/>
  <c r="B268" i="54" s="1"/>
  <c r="N122" i="54"/>
  <c r="N121" i="54"/>
  <c r="N120" i="54"/>
  <c r="B267" i="54" s="1"/>
  <c r="N119" i="54"/>
  <c r="B266" i="54" s="1"/>
  <c r="N118" i="54"/>
  <c r="B265" i="54" s="1"/>
  <c r="N117" i="54"/>
  <c r="B264" i="54" s="1"/>
  <c r="N116" i="54"/>
  <c r="B273" i="54" s="1"/>
  <c r="N115" i="54"/>
  <c r="M112" i="54"/>
  <c r="L112" i="54"/>
  <c r="K112" i="54"/>
  <c r="J112" i="54"/>
  <c r="I112" i="54"/>
  <c r="H112" i="54"/>
  <c r="G112" i="54"/>
  <c r="F112" i="54"/>
  <c r="E112" i="54"/>
  <c r="D112" i="54"/>
  <c r="C112" i="54"/>
  <c r="B112" i="54"/>
  <c r="M111" i="54"/>
  <c r="L111" i="54"/>
  <c r="K111" i="54"/>
  <c r="J111" i="54"/>
  <c r="I111" i="54"/>
  <c r="H111" i="54"/>
  <c r="G111" i="54"/>
  <c r="F111" i="54"/>
  <c r="E111" i="54"/>
  <c r="D111" i="54"/>
  <c r="C111" i="54"/>
  <c r="B111" i="54"/>
  <c r="N110" i="54"/>
  <c r="B236" i="54" s="1"/>
  <c r="F245" i="54" s="1"/>
  <c r="N109" i="54"/>
  <c r="N108" i="54"/>
  <c r="B238" i="54" s="1"/>
  <c r="F243" i="54" s="1"/>
  <c r="N107" i="54"/>
  <c r="B237" i="54" s="1"/>
  <c r="F244" i="54" s="1"/>
  <c r="N106" i="54"/>
  <c r="B240" i="54" s="1"/>
  <c r="F241" i="54" s="1"/>
  <c r="N105" i="54"/>
  <c r="B239" i="54" s="1"/>
  <c r="F242" i="54" s="1"/>
  <c r="N104" i="54"/>
  <c r="B248" i="54" s="1"/>
  <c r="F233" i="54" s="1"/>
  <c r="N103" i="54"/>
  <c r="B247" i="54" s="1"/>
  <c r="F234" i="54" s="1"/>
  <c r="N102" i="54"/>
  <c r="B246" i="54" s="1"/>
  <c r="F235" i="54" s="1"/>
  <c r="N101" i="54"/>
  <c r="B245" i="54" s="1"/>
  <c r="F236" i="54" s="1"/>
  <c r="N100" i="54"/>
  <c r="B234" i="54" s="1"/>
  <c r="F247" i="54" s="1"/>
  <c r="N99" i="54"/>
  <c r="B233" i="54" s="1"/>
  <c r="F248" i="54" s="1"/>
  <c r="N98" i="54"/>
  <c r="B244" i="54" s="1"/>
  <c r="F237" i="54" s="1"/>
  <c r="N97" i="54"/>
  <c r="B243" i="54" s="1"/>
  <c r="F238" i="54" s="1"/>
  <c r="N96" i="54"/>
  <c r="B242" i="54" s="1"/>
  <c r="F239" i="54" s="1"/>
  <c r="N95" i="54"/>
  <c r="B241" i="54" s="1"/>
  <c r="N94" i="54"/>
  <c r="B250" i="54" s="1"/>
  <c r="F231" i="54" s="1"/>
  <c r="N93" i="54"/>
  <c r="M90" i="54"/>
  <c r="L90" i="54"/>
  <c r="K90" i="54"/>
  <c r="J90" i="54"/>
  <c r="I90" i="54"/>
  <c r="H90" i="54"/>
  <c r="G90" i="54"/>
  <c r="F90" i="54"/>
  <c r="E90" i="54"/>
  <c r="D90" i="54"/>
  <c r="C90" i="54"/>
  <c r="B90" i="54"/>
  <c r="M89" i="54"/>
  <c r="L89" i="54"/>
  <c r="K89" i="54"/>
  <c r="J89" i="54"/>
  <c r="I89" i="54"/>
  <c r="H89" i="54"/>
  <c r="G89" i="54"/>
  <c r="F89" i="54"/>
  <c r="E89" i="54"/>
  <c r="D89" i="54"/>
  <c r="C89" i="54"/>
  <c r="B89" i="54"/>
  <c r="N88" i="54"/>
  <c r="J245" i="54" s="1"/>
  <c r="N87" i="54"/>
  <c r="J246" i="54" s="1"/>
  <c r="N86" i="54"/>
  <c r="N85" i="54"/>
  <c r="N84" i="54"/>
  <c r="J241" i="54" s="1"/>
  <c r="N83" i="54"/>
  <c r="J242" i="54" s="1"/>
  <c r="N82" i="54"/>
  <c r="J233" i="54" s="1"/>
  <c r="N81" i="54"/>
  <c r="J234" i="54" s="1"/>
  <c r="N80" i="54"/>
  <c r="J235" i="54" s="1"/>
  <c r="N79" i="54"/>
  <c r="J236" i="54" s="1"/>
  <c r="N78" i="54"/>
  <c r="J247" i="54" s="1"/>
  <c r="N77" i="54"/>
  <c r="J248" i="54" s="1"/>
  <c r="N76" i="54"/>
  <c r="J237" i="54" s="1"/>
  <c r="N75" i="54"/>
  <c r="J238" i="54" s="1"/>
  <c r="N74" i="54"/>
  <c r="J239" i="54" s="1"/>
  <c r="N73" i="54"/>
  <c r="J240" i="54" s="1"/>
  <c r="N72" i="54"/>
  <c r="J231" i="54" s="1"/>
  <c r="N71" i="54"/>
  <c r="J232" i="54" s="1"/>
  <c r="M68" i="54"/>
  <c r="L68" i="54"/>
  <c r="K68" i="54"/>
  <c r="J68" i="54"/>
  <c r="I68" i="54"/>
  <c r="H68" i="54"/>
  <c r="G68" i="54"/>
  <c r="F68" i="54"/>
  <c r="E68" i="54"/>
  <c r="D68" i="54"/>
  <c r="C68" i="54"/>
  <c r="B68" i="54"/>
  <c r="M67" i="54"/>
  <c r="L67" i="54"/>
  <c r="K67" i="54"/>
  <c r="J67" i="54"/>
  <c r="I67" i="54"/>
  <c r="H67" i="54"/>
  <c r="G67" i="54"/>
  <c r="F67" i="54"/>
  <c r="E67" i="54"/>
  <c r="D67" i="54"/>
  <c r="C67" i="54"/>
  <c r="B67" i="54"/>
  <c r="N67" i="54" s="1"/>
  <c r="N250" i="54" s="1"/>
  <c r="N66" i="54"/>
  <c r="N245" i="54" s="1"/>
  <c r="N65" i="54"/>
  <c r="N246" i="54" s="1"/>
  <c r="N64" i="54"/>
  <c r="N243" i="54" s="1"/>
  <c r="N63" i="54"/>
  <c r="N244" i="54" s="1"/>
  <c r="N62" i="54"/>
  <c r="N241" i="54" s="1"/>
  <c r="N61" i="54"/>
  <c r="N242" i="54" s="1"/>
  <c r="N60" i="54"/>
  <c r="N59" i="54"/>
  <c r="N58" i="54"/>
  <c r="N235" i="54" s="1"/>
  <c r="N57" i="54"/>
  <c r="N236" i="54" s="1"/>
  <c r="N56" i="54"/>
  <c r="N55" i="54"/>
  <c r="N248" i="54" s="1"/>
  <c r="N54" i="54"/>
  <c r="N237" i="54" s="1"/>
  <c r="N53" i="54"/>
  <c r="N238" i="54" s="1"/>
  <c r="N52" i="54"/>
  <c r="N239" i="54" s="1"/>
  <c r="N51" i="54"/>
  <c r="N240" i="54" s="1"/>
  <c r="N50" i="54"/>
  <c r="N231" i="54" s="1"/>
  <c r="N49" i="54"/>
  <c r="N232" i="54" s="1"/>
  <c r="M45" i="54"/>
  <c r="L45" i="54"/>
  <c r="K45" i="54"/>
  <c r="J45" i="54"/>
  <c r="I45" i="54"/>
  <c r="H45" i="54"/>
  <c r="G45" i="54"/>
  <c r="F45" i="54"/>
  <c r="E45" i="54"/>
  <c r="D45" i="54"/>
  <c r="C45" i="54"/>
  <c r="B45" i="54"/>
  <c r="M44" i="54"/>
  <c r="L44" i="54"/>
  <c r="K44" i="54"/>
  <c r="J44" i="54"/>
  <c r="I44" i="54"/>
  <c r="H44" i="54"/>
  <c r="G44" i="54"/>
  <c r="F44" i="54"/>
  <c r="E44" i="54"/>
  <c r="D44" i="54"/>
  <c r="C44" i="54"/>
  <c r="B44" i="54"/>
  <c r="N43" i="54"/>
  <c r="B302" i="54" s="1"/>
  <c r="B301" i="54"/>
  <c r="B300" i="54"/>
  <c r="B299" i="54"/>
  <c r="B298" i="54"/>
  <c r="B297" i="54"/>
  <c r="B296" i="54"/>
  <c r="B293" i="54"/>
  <c r="B291" i="54"/>
  <c r="B289" i="54"/>
  <c r="B288" i="54"/>
  <c r="B286" i="54"/>
  <c r="B285" i="54"/>
  <c r="EO29" i="52"/>
  <c r="EN29" i="52"/>
  <c r="EM29" i="52"/>
  <c r="EL29" i="52"/>
  <c r="EK29" i="52"/>
  <c r="EJ29" i="52"/>
  <c r="EI29" i="52"/>
  <c r="EH29" i="52"/>
  <c r="EG29" i="52"/>
  <c r="EF29" i="52"/>
  <c r="ED29" i="52"/>
  <c r="EC29" i="52"/>
  <c r="EB29" i="52"/>
  <c r="EA29" i="52"/>
  <c r="DZ29" i="52"/>
  <c r="DY29" i="52"/>
  <c r="DX29" i="52"/>
  <c r="DW29" i="52"/>
  <c r="DV29" i="52"/>
  <c r="DU29" i="52"/>
  <c r="DT29" i="52"/>
  <c r="DS29" i="52"/>
  <c r="DR29" i="52"/>
  <c r="DQ29" i="52"/>
  <c r="DP29" i="52"/>
  <c r="DO29" i="52"/>
  <c r="DN29" i="52"/>
  <c r="DM29" i="52"/>
  <c r="DL29" i="52"/>
  <c r="DK29" i="52"/>
  <c r="DJ29" i="52"/>
  <c r="DI29" i="52"/>
  <c r="DH29" i="52"/>
  <c r="DG29" i="52"/>
  <c r="DF29" i="52"/>
  <c r="DE29" i="52"/>
  <c r="DD29" i="52"/>
  <c r="DC29" i="52"/>
  <c r="DB29" i="52"/>
  <c r="DA29" i="52"/>
  <c r="CZ29" i="52"/>
  <c r="CY29" i="52"/>
  <c r="CX29" i="52"/>
  <c r="CW29" i="52"/>
  <c r="CV29" i="52"/>
  <c r="CU29" i="52"/>
  <c r="CT29" i="52"/>
  <c r="CS29" i="52"/>
  <c r="CR29" i="52"/>
  <c r="CQ29" i="52"/>
  <c r="CP29" i="52"/>
  <c r="CO29" i="52"/>
  <c r="CN29" i="52"/>
  <c r="CM29" i="52"/>
  <c r="CL29" i="52"/>
  <c r="CK29" i="52"/>
  <c r="CJ29" i="52"/>
  <c r="CI29" i="52"/>
  <c r="CH29" i="52"/>
  <c r="CG29" i="52"/>
  <c r="CF29" i="52"/>
  <c r="CE29" i="52"/>
  <c r="CD29" i="52"/>
  <c r="CC29" i="52"/>
  <c r="CB29" i="52"/>
  <c r="CA29" i="52"/>
  <c r="BZ29" i="52"/>
  <c r="BY29" i="52"/>
  <c r="BX29" i="52"/>
  <c r="BW29" i="52"/>
  <c r="BV29" i="52"/>
  <c r="BU29" i="52"/>
  <c r="BT29" i="52"/>
  <c r="BS29" i="52"/>
  <c r="BR29" i="52"/>
  <c r="BQ29" i="52"/>
  <c r="BP29" i="52"/>
  <c r="BO29" i="52"/>
  <c r="BN29" i="52"/>
  <c r="BM29" i="52"/>
  <c r="BL29" i="52"/>
  <c r="BK29" i="52"/>
  <c r="BJ29" i="52"/>
  <c r="BI29" i="52"/>
  <c r="BH29" i="52"/>
  <c r="BG29" i="52"/>
  <c r="BF29" i="52"/>
  <c r="BE29" i="52"/>
  <c r="BD29" i="52"/>
  <c r="BC29" i="52"/>
  <c r="BB29" i="52"/>
  <c r="BA29" i="52"/>
  <c r="AZ29" i="52"/>
  <c r="AY29" i="52"/>
  <c r="AX29" i="52"/>
  <c r="AW29" i="52"/>
  <c r="AV29" i="52"/>
  <c r="AU29" i="52"/>
  <c r="AT29" i="52"/>
  <c r="AS29" i="52"/>
  <c r="AR29" i="52"/>
  <c r="AQ29" i="52"/>
  <c r="AP29" i="52"/>
  <c r="AO29" i="52"/>
  <c r="AN29" i="52"/>
  <c r="AM29" i="52"/>
  <c r="AL29" i="52"/>
  <c r="AK29" i="52"/>
  <c r="AJ29" i="52"/>
  <c r="AI29" i="52"/>
  <c r="AH29" i="52"/>
  <c r="AG29" i="52"/>
  <c r="AF29" i="52"/>
  <c r="AE29" i="52"/>
  <c r="AD29" i="52"/>
  <c r="AC29" i="52"/>
  <c r="AB29" i="52"/>
  <c r="AA29" i="52"/>
  <c r="Z29" i="52"/>
  <c r="Y29" i="52"/>
  <c r="X29" i="52"/>
  <c r="W29" i="52"/>
  <c r="V29" i="52"/>
  <c r="U29" i="52"/>
  <c r="T29" i="52"/>
  <c r="S29" i="52"/>
  <c r="R29" i="52"/>
  <c r="Q29" i="52"/>
  <c r="P29" i="52"/>
  <c r="O29" i="52"/>
  <c r="N29" i="52"/>
  <c r="M29" i="52"/>
  <c r="L29" i="52"/>
  <c r="K29" i="52"/>
  <c r="J29" i="52"/>
  <c r="I29" i="52"/>
  <c r="H29" i="52"/>
  <c r="G29" i="52"/>
  <c r="F29" i="52"/>
  <c r="E29" i="52"/>
  <c r="D29" i="52"/>
  <c r="C29" i="52"/>
  <c r="B29" i="52"/>
  <c r="I22" i="52"/>
  <c r="M15" i="52"/>
  <c r="L15" i="52"/>
  <c r="K15" i="52"/>
  <c r="J15" i="52"/>
  <c r="I15" i="52"/>
  <c r="H15" i="52"/>
  <c r="G15" i="52"/>
  <c r="F15" i="52"/>
  <c r="E15" i="52"/>
  <c r="B15" i="52"/>
  <c r="M14" i="52"/>
  <c r="L14" i="52"/>
  <c r="K14" i="52"/>
  <c r="J14" i="52"/>
  <c r="I14" i="52"/>
  <c r="H14" i="52"/>
  <c r="G14" i="52"/>
  <c r="F14" i="52"/>
  <c r="E14" i="52"/>
  <c r="D14" i="52"/>
  <c r="C14" i="52"/>
  <c r="I21" i="52" s="1"/>
  <c r="B14" i="52"/>
  <c r="M13" i="52"/>
  <c r="L13" i="52"/>
  <c r="K13" i="52"/>
  <c r="J13" i="52"/>
  <c r="I13" i="52"/>
  <c r="H13" i="52"/>
  <c r="G13" i="52"/>
  <c r="F13" i="52"/>
  <c r="E13" i="52"/>
  <c r="D13" i="52"/>
  <c r="C13" i="52"/>
  <c r="B13" i="52"/>
  <c r="M12" i="52"/>
  <c r="L12" i="52"/>
  <c r="K12" i="52"/>
  <c r="J12" i="52"/>
  <c r="I12" i="52"/>
  <c r="H12" i="52"/>
  <c r="G12" i="52"/>
  <c r="F12" i="52"/>
  <c r="E12" i="52"/>
  <c r="D12" i="52"/>
  <c r="C12" i="52"/>
  <c r="B12" i="52"/>
  <c r="M11" i="52"/>
  <c r="L11" i="52"/>
  <c r="K11" i="52"/>
  <c r="J11" i="52"/>
  <c r="I11" i="52"/>
  <c r="H11" i="52"/>
  <c r="G11" i="52"/>
  <c r="F11" i="52"/>
  <c r="E11" i="52"/>
  <c r="D11" i="52"/>
  <c r="C11" i="52"/>
  <c r="B11" i="52"/>
  <c r="M10" i="52"/>
  <c r="L10" i="52"/>
  <c r="K10" i="52"/>
  <c r="J10" i="52"/>
  <c r="I10" i="52"/>
  <c r="H10" i="52"/>
  <c r="G10" i="52"/>
  <c r="F10" i="52"/>
  <c r="E10" i="52"/>
  <c r="D10" i="52"/>
  <c r="C10" i="52"/>
  <c r="B10" i="52"/>
  <c r="M9" i="52"/>
  <c r="L9" i="52"/>
  <c r="K9" i="52"/>
  <c r="J9" i="52"/>
  <c r="I9" i="52"/>
  <c r="H9" i="52"/>
  <c r="G9" i="52"/>
  <c r="F9" i="52"/>
  <c r="E9" i="52"/>
  <c r="D9" i="52"/>
  <c r="C9" i="52"/>
  <c r="B9" i="52"/>
  <c r="M8" i="52"/>
  <c r="L8" i="52"/>
  <c r="K8" i="52"/>
  <c r="J8" i="52"/>
  <c r="I8" i="52"/>
  <c r="H8" i="52"/>
  <c r="G8" i="52"/>
  <c r="F8" i="52"/>
  <c r="E8" i="52"/>
  <c r="D8" i="52"/>
  <c r="C8" i="52"/>
  <c r="B8" i="52"/>
  <c r="M7" i="52"/>
  <c r="L7" i="52"/>
  <c r="K7" i="52"/>
  <c r="J7" i="52"/>
  <c r="I7" i="52"/>
  <c r="H7" i="52"/>
  <c r="G7" i="52"/>
  <c r="F7" i="52"/>
  <c r="E7" i="52"/>
  <c r="D7" i="52"/>
  <c r="C7" i="52"/>
  <c r="B7" i="52"/>
  <c r="M6" i="52"/>
  <c r="L6" i="52"/>
  <c r="K6" i="52"/>
  <c r="J6" i="52"/>
  <c r="I6" i="52"/>
  <c r="H6" i="52"/>
  <c r="G6" i="52"/>
  <c r="F6" i="52"/>
  <c r="E6" i="52"/>
  <c r="D6" i="52"/>
  <c r="C6" i="52"/>
  <c r="B6" i="52"/>
  <c r="M5" i="52"/>
  <c r="L5" i="52"/>
  <c r="K5" i="52"/>
  <c r="J5" i="52"/>
  <c r="I5" i="52"/>
  <c r="H5" i="52"/>
  <c r="G5" i="52"/>
  <c r="F5" i="52"/>
  <c r="E5" i="52"/>
  <c r="D5" i="52"/>
  <c r="C5" i="52"/>
  <c r="B5" i="52"/>
  <c r="M4" i="52"/>
  <c r="L4" i="52"/>
  <c r="K4" i="52"/>
  <c r="J4" i="52"/>
  <c r="I4" i="52"/>
  <c r="H4" i="52"/>
  <c r="G4" i="52"/>
  <c r="F4" i="52"/>
  <c r="E4" i="52"/>
  <c r="D4" i="52"/>
  <c r="C4" i="52"/>
  <c r="B4" i="52"/>
  <c r="M3" i="52"/>
  <c r="L3" i="52"/>
  <c r="K3" i="52"/>
  <c r="J3" i="52"/>
  <c r="EL53" i="50"/>
  <c r="EK53" i="50"/>
  <c r="EJ53" i="50"/>
  <c r="EL52" i="50"/>
  <c r="EK52" i="50"/>
  <c r="EJ52" i="50"/>
  <c r="EL51" i="50"/>
  <c r="EK51" i="50"/>
  <c r="EL50" i="50"/>
  <c r="EL49" i="50"/>
  <c r="ET45" i="50"/>
  <c r="ES45" i="50"/>
  <c r="ER45" i="50"/>
  <c r="EQ45" i="50"/>
  <c r="EP45" i="50"/>
  <c r="EO45" i="50"/>
  <c r="EN45" i="50"/>
  <c r="EM45" i="50"/>
  <c r="EL45" i="50"/>
  <c r="EK45" i="50"/>
  <c r="EJ45" i="50"/>
  <c r="EI45" i="50"/>
  <c r="ET44" i="50"/>
  <c r="ES44" i="50"/>
  <c r="ER44" i="50"/>
  <c r="EQ44" i="50"/>
  <c r="EP44" i="50"/>
  <c r="EO44" i="50"/>
  <c r="EN44" i="50"/>
  <c r="EM44" i="50"/>
  <c r="EL44" i="50"/>
  <c r="EK44" i="50"/>
  <c r="EJ44" i="50"/>
  <c r="EI44" i="50"/>
  <c r="ET43" i="50"/>
  <c r="ES43" i="50"/>
  <c r="ER43" i="50"/>
  <c r="EQ43" i="50"/>
  <c r="EP43" i="50"/>
  <c r="EO43" i="50"/>
  <c r="EN43" i="50"/>
  <c r="EM43" i="50"/>
  <c r="EL43" i="50"/>
  <c r="EJ51" i="50" s="1"/>
  <c r="EK43" i="50"/>
  <c r="EJ43" i="50"/>
  <c r="EY51" i="50" s="1"/>
  <c r="EI43" i="50"/>
  <c r="ET42" i="50"/>
  <c r="ES42" i="50"/>
  <c r="ER42" i="50"/>
  <c r="EQ42" i="50"/>
  <c r="EP42" i="50"/>
  <c r="EK50" i="50" s="1"/>
  <c r="EO42" i="50"/>
  <c r="EN42" i="50"/>
  <c r="EM42" i="50"/>
  <c r="EL42" i="50"/>
  <c r="EJ50" i="50" s="1"/>
  <c r="EK42" i="50"/>
  <c r="EJ42" i="50"/>
  <c r="EI42" i="50"/>
  <c r="ET41" i="50"/>
  <c r="ES41" i="50"/>
  <c r="ER41" i="50"/>
  <c r="EQ41" i="50"/>
  <c r="EP41" i="50"/>
  <c r="EO41" i="50"/>
  <c r="EK49" i="50" s="1"/>
  <c r="EN41" i="50"/>
  <c r="EM41" i="50"/>
  <c r="EL41" i="50"/>
  <c r="EJ49" i="50" s="1"/>
  <c r="EK41" i="50"/>
  <c r="EJ41" i="50"/>
  <c r="EI41" i="50"/>
  <c r="EH41" i="50"/>
  <c r="EG41" i="50"/>
  <c r="EF41" i="50"/>
  <c r="EE41" i="50"/>
  <c r="ED41" i="50"/>
  <c r="EC41" i="50"/>
  <c r="EB41" i="50"/>
  <c r="EA41" i="50"/>
  <c r="DZ41" i="50"/>
  <c r="DY41" i="50"/>
  <c r="DX41" i="50"/>
  <c r="DW41" i="50"/>
  <c r="DV41" i="50"/>
  <c r="DU41" i="50"/>
  <c r="DT41" i="50"/>
  <c r="DS41" i="50"/>
  <c r="DR41" i="50"/>
  <c r="DQ41" i="50"/>
  <c r="DP41" i="50"/>
  <c r="DO41" i="50"/>
  <c r="DN41" i="50"/>
  <c r="DM41" i="50"/>
  <c r="DL41" i="50"/>
  <c r="DK41" i="50"/>
  <c r="DJ41" i="50"/>
  <c r="DI41" i="50"/>
  <c r="DH41" i="50"/>
  <c r="DG41" i="50"/>
  <c r="DF41" i="50"/>
  <c r="DE41" i="50"/>
  <c r="DD41" i="50"/>
  <c r="DC41" i="50"/>
  <c r="DB41" i="50"/>
  <c r="DA41" i="50"/>
  <c r="CZ41" i="50"/>
  <c r="CY41" i="50"/>
  <c r="CX41" i="50"/>
  <c r="CW41" i="50"/>
  <c r="CV41" i="50"/>
  <c r="CU41" i="50"/>
  <c r="CT41" i="50"/>
  <c r="CS41" i="50"/>
  <c r="CR41" i="50"/>
  <c r="CQ41" i="50"/>
  <c r="CP41" i="50"/>
  <c r="CO41" i="50"/>
  <c r="CN41" i="50"/>
  <c r="CM41" i="50"/>
  <c r="CL41" i="50"/>
  <c r="CK41" i="50"/>
  <c r="CJ41" i="50"/>
  <c r="CI41" i="50"/>
  <c r="CH41" i="50"/>
  <c r="CG41" i="50"/>
  <c r="CF41" i="50"/>
  <c r="CE41" i="50"/>
  <c r="CD41" i="50"/>
  <c r="CC41" i="50"/>
  <c r="CB41" i="50"/>
  <c r="CA41" i="50"/>
  <c r="BZ41" i="50"/>
  <c r="BY41" i="50"/>
  <c r="BX41" i="50"/>
  <c r="BW41" i="50"/>
  <c r="BV41" i="50"/>
  <c r="BU41" i="50"/>
  <c r="BT41" i="50"/>
  <c r="BS41" i="50"/>
  <c r="BR41" i="50"/>
  <c r="BQ41" i="50"/>
  <c r="BP41" i="50"/>
  <c r="BO41" i="50"/>
  <c r="BN41" i="50"/>
  <c r="BM41" i="50"/>
  <c r="BL41" i="50"/>
  <c r="BK41" i="50"/>
  <c r="BJ41" i="50"/>
  <c r="BI41" i="50"/>
  <c r="BH41" i="50"/>
  <c r="BG41" i="50"/>
  <c r="BF41" i="50"/>
  <c r="BE41" i="50"/>
  <c r="BD41" i="50"/>
  <c r="BC41" i="50"/>
  <c r="BB41" i="50"/>
  <c r="BA41" i="50"/>
  <c r="AZ41" i="50"/>
  <c r="AY41" i="50"/>
  <c r="AX41" i="50"/>
  <c r="AW41" i="50"/>
  <c r="AV41" i="50"/>
  <c r="AU41" i="50"/>
  <c r="AT41" i="50"/>
  <c r="AS41" i="50"/>
  <c r="AR41" i="50"/>
  <c r="AQ41" i="50"/>
  <c r="AP41" i="50"/>
  <c r="AO41" i="50"/>
  <c r="AN41" i="50"/>
  <c r="AM41" i="50"/>
  <c r="AL41" i="50"/>
  <c r="AK41" i="50"/>
  <c r="AJ41" i="50"/>
  <c r="AI41" i="50"/>
  <c r="AH41" i="50"/>
  <c r="AG41" i="50"/>
  <c r="AF41" i="50"/>
  <c r="AE41" i="50"/>
  <c r="AD41" i="50"/>
  <c r="AC41" i="50"/>
  <c r="AB41" i="50"/>
  <c r="AA41" i="50"/>
  <c r="Z41" i="50"/>
  <c r="Y41" i="50"/>
  <c r="X41" i="50"/>
  <c r="W41" i="50"/>
  <c r="V41" i="50"/>
  <c r="U41" i="50"/>
  <c r="T41" i="50"/>
  <c r="S41" i="50"/>
  <c r="R41" i="50"/>
  <c r="Q41" i="50"/>
  <c r="P41" i="50"/>
  <c r="O41" i="50"/>
  <c r="N41" i="50"/>
  <c r="M41" i="50"/>
  <c r="L41" i="50"/>
  <c r="K41" i="50"/>
  <c r="J41" i="50"/>
  <c r="I41" i="50"/>
  <c r="H41" i="50"/>
  <c r="G41" i="50"/>
  <c r="F41" i="50"/>
  <c r="E41" i="50"/>
  <c r="D41" i="50"/>
  <c r="C41" i="50"/>
  <c r="B41" i="50"/>
  <c r="A41" i="50"/>
  <c r="ET40" i="50"/>
  <c r="ES40" i="50"/>
  <c r="ER40" i="50"/>
  <c r="EQ40" i="50"/>
  <c r="EP40" i="50"/>
  <c r="EO40" i="50"/>
  <c r="EN40" i="50"/>
  <c r="EM40" i="50"/>
  <c r="EL40" i="50"/>
  <c r="EK40" i="50"/>
  <c r="EJ40" i="50"/>
  <c r="EI40" i="50"/>
  <c r="EH40" i="50"/>
  <c r="EG40" i="50"/>
  <c r="EF40" i="50"/>
  <c r="EE40" i="50"/>
  <c r="ED40" i="50"/>
  <c r="EC40" i="50"/>
  <c r="EB40" i="50"/>
  <c r="EA40" i="50"/>
  <c r="DZ40" i="50"/>
  <c r="DY40" i="50"/>
  <c r="DX40" i="50"/>
  <c r="DW40" i="50"/>
  <c r="DV40" i="50"/>
  <c r="DU40" i="50"/>
  <c r="DT40" i="50"/>
  <c r="DS40" i="50"/>
  <c r="DR40" i="50"/>
  <c r="DQ40" i="50"/>
  <c r="DP40" i="50"/>
  <c r="DO40" i="50"/>
  <c r="DN40" i="50"/>
  <c r="DM40" i="50"/>
  <c r="DL40" i="50"/>
  <c r="DK40" i="50"/>
  <c r="DJ40" i="50"/>
  <c r="DI40" i="50"/>
  <c r="DH40" i="50"/>
  <c r="DG40" i="50"/>
  <c r="DF40" i="50"/>
  <c r="DE40" i="50"/>
  <c r="DD40" i="50"/>
  <c r="DC40" i="50"/>
  <c r="DB40" i="50"/>
  <c r="DA40" i="50"/>
  <c r="CZ40" i="50"/>
  <c r="CY40" i="50"/>
  <c r="CX40" i="50"/>
  <c r="CW40" i="50"/>
  <c r="CV40" i="50"/>
  <c r="CU40" i="50"/>
  <c r="CT40" i="50"/>
  <c r="CS40" i="50"/>
  <c r="CR40" i="50"/>
  <c r="CQ40" i="50"/>
  <c r="CP40" i="50"/>
  <c r="CO40" i="50"/>
  <c r="CN40" i="50"/>
  <c r="CM40" i="50"/>
  <c r="CL40" i="50"/>
  <c r="CK40" i="50"/>
  <c r="CJ40" i="50"/>
  <c r="CI40" i="50"/>
  <c r="CH40" i="50"/>
  <c r="CG40" i="50"/>
  <c r="CF40" i="50"/>
  <c r="CE40" i="50"/>
  <c r="CD40" i="50"/>
  <c r="CC40" i="50"/>
  <c r="CB40" i="50"/>
  <c r="CA40" i="50"/>
  <c r="BZ40" i="50"/>
  <c r="BY40" i="50"/>
  <c r="BX40" i="50"/>
  <c r="BW40" i="50"/>
  <c r="BV40" i="50"/>
  <c r="BU40" i="50"/>
  <c r="BT40" i="50"/>
  <c r="BS40" i="50"/>
  <c r="BR40" i="50"/>
  <c r="BQ40" i="50"/>
  <c r="BP40" i="50"/>
  <c r="BO40" i="50"/>
  <c r="BN40" i="50"/>
  <c r="BM40" i="50"/>
  <c r="BL40" i="50"/>
  <c r="BK40" i="50"/>
  <c r="BJ40" i="50"/>
  <c r="BI40" i="50"/>
  <c r="BH40" i="50"/>
  <c r="BG40" i="50"/>
  <c r="BF40" i="50"/>
  <c r="BE40" i="50"/>
  <c r="BD40" i="50"/>
  <c r="BC40" i="50"/>
  <c r="BB40" i="50"/>
  <c r="BA40" i="50"/>
  <c r="AZ40" i="50"/>
  <c r="AY40" i="50"/>
  <c r="AX40" i="50"/>
  <c r="AW40" i="50"/>
  <c r="AV40" i="50"/>
  <c r="AU40" i="50"/>
  <c r="AT40" i="50"/>
  <c r="AS40" i="50"/>
  <c r="AR40" i="50"/>
  <c r="AQ40" i="50"/>
  <c r="AP40" i="50"/>
  <c r="AO40" i="50"/>
  <c r="AN40" i="50"/>
  <c r="AM40" i="50"/>
  <c r="AL40" i="50"/>
  <c r="AK40" i="50"/>
  <c r="AJ40" i="50"/>
  <c r="AI40" i="50"/>
  <c r="AH40" i="50"/>
  <c r="AG40" i="50"/>
  <c r="AF40" i="50"/>
  <c r="AE40" i="50"/>
  <c r="AD40" i="50"/>
  <c r="AC40" i="50"/>
  <c r="AB40" i="50"/>
  <c r="AA40" i="50"/>
  <c r="Z40" i="50"/>
  <c r="Y40" i="50"/>
  <c r="X40" i="50"/>
  <c r="W40" i="50"/>
  <c r="V40" i="50"/>
  <c r="U40" i="50"/>
  <c r="T40" i="50"/>
  <c r="S40" i="50"/>
  <c r="R40" i="50"/>
  <c r="Q40" i="50"/>
  <c r="P40" i="50"/>
  <c r="O40" i="50"/>
  <c r="N40" i="50"/>
  <c r="M40" i="50"/>
  <c r="L40" i="50"/>
  <c r="K40" i="50"/>
  <c r="J40" i="50"/>
  <c r="I40" i="50"/>
  <c r="H40" i="50"/>
  <c r="G40" i="50"/>
  <c r="F40" i="50"/>
  <c r="E40" i="50"/>
  <c r="D40" i="50"/>
  <c r="C40" i="50"/>
  <c r="B40" i="50"/>
  <c r="A40" i="50"/>
  <c r="ET39" i="50"/>
  <c r="ES39" i="50"/>
  <c r="ER39" i="50"/>
  <c r="EQ39" i="50"/>
  <c r="EP39" i="50"/>
  <c r="EO39" i="50"/>
  <c r="EN39" i="50"/>
  <c r="EM39" i="50"/>
  <c r="EL39" i="50"/>
  <c r="EK39" i="50"/>
  <c r="EJ39" i="50"/>
  <c r="EI39" i="50"/>
  <c r="A39" i="50"/>
  <c r="ET38" i="50"/>
  <c r="ES38" i="50"/>
  <c r="ER38" i="50"/>
  <c r="EQ38" i="50"/>
  <c r="EP38" i="50"/>
  <c r="EO38" i="50"/>
  <c r="EN38" i="50"/>
  <c r="EM38" i="50"/>
  <c r="EL38" i="50"/>
  <c r="EK38" i="50"/>
  <c r="EJ38" i="50"/>
  <c r="EI38" i="50"/>
  <c r="A38" i="50"/>
  <c r="ET37" i="50"/>
  <c r="ES37" i="50"/>
  <c r="ER37" i="50"/>
  <c r="EQ37" i="50"/>
  <c r="EP37" i="50"/>
  <c r="EO37" i="50"/>
  <c r="EN37" i="50"/>
  <c r="EM37" i="50"/>
  <c r="EL37" i="50"/>
  <c r="EK37" i="50"/>
  <c r="EJ37" i="50"/>
  <c r="EI37" i="50"/>
  <c r="A37" i="50"/>
  <c r="ET36" i="50"/>
  <c r="ES36" i="50"/>
  <c r="ER36" i="50"/>
  <c r="EQ36" i="50"/>
  <c r="EN36" i="50"/>
  <c r="EM36" i="50"/>
  <c r="EL36" i="50"/>
  <c r="EK36" i="50"/>
  <c r="EJ36" i="50"/>
  <c r="EI36" i="50"/>
  <c r="EH36" i="50"/>
  <c r="EG36" i="50"/>
  <c r="EF36" i="50"/>
  <c r="EE36" i="50"/>
  <c r="ED36" i="50"/>
  <c r="EC36" i="50"/>
  <c r="EB36" i="50"/>
  <c r="EA36" i="50"/>
  <c r="DZ36" i="50"/>
  <c r="DY36" i="50"/>
  <c r="DX36" i="50"/>
  <c r="DW36" i="50"/>
  <c r="DV36" i="50"/>
  <c r="DU36" i="50"/>
  <c r="DT36" i="50"/>
  <c r="DS36" i="50"/>
  <c r="DR36" i="50"/>
  <c r="DQ36" i="50"/>
  <c r="DP36" i="50"/>
  <c r="DO36" i="50"/>
  <c r="DN36" i="50"/>
  <c r="DM36" i="50"/>
  <c r="DL36" i="50"/>
  <c r="DK36" i="50"/>
  <c r="DJ36" i="50"/>
  <c r="DI36" i="50"/>
  <c r="DH36" i="50"/>
  <c r="DG36" i="50"/>
  <c r="DF36" i="50"/>
  <c r="DE36" i="50"/>
  <c r="DD36" i="50"/>
  <c r="DC36" i="50"/>
  <c r="DB36" i="50"/>
  <c r="DA36" i="50"/>
  <c r="CZ36" i="50"/>
  <c r="CY36" i="50"/>
  <c r="CX36" i="50"/>
  <c r="CW36" i="50"/>
  <c r="CV36" i="50"/>
  <c r="CU36" i="50"/>
  <c r="CT36" i="50"/>
  <c r="CS36" i="50"/>
  <c r="CR36" i="50"/>
  <c r="CQ36" i="50"/>
  <c r="CP36" i="50"/>
  <c r="CO36" i="50"/>
  <c r="CN36" i="50"/>
  <c r="CM36" i="50"/>
  <c r="CL36" i="50"/>
  <c r="CK36" i="50"/>
  <c r="CJ36" i="50"/>
  <c r="CI36" i="50"/>
  <c r="CH36" i="50"/>
  <c r="CG36" i="50"/>
  <c r="CF36" i="50"/>
  <c r="CE36" i="50"/>
  <c r="CD36" i="50"/>
  <c r="CC36" i="50"/>
  <c r="CB36" i="50"/>
  <c r="CA36" i="50"/>
  <c r="BZ36" i="50"/>
  <c r="BY36" i="50"/>
  <c r="BX36" i="50"/>
  <c r="BW36" i="50"/>
  <c r="BV36" i="50"/>
  <c r="BU36" i="50"/>
  <c r="BT36" i="50"/>
  <c r="BS36" i="50"/>
  <c r="BR36" i="50"/>
  <c r="BQ36" i="50"/>
  <c r="BP36" i="50"/>
  <c r="BO36" i="50"/>
  <c r="BN36" i="50"/>
  <c r="BM36" i="50"/>
  <c r="BL36" i="50"/>
  <c r="BK36" i="50"/>
  <c r="BJ36" i="50"/>
  <c r="BI36" i="50"/>
  <c r="BH36" i="50"/>
  <c r="BG36" i="50"/>
  <c r="BF36" i="50"/>
  <c r="BE36" i="50"/>
  <c r="BD36" i="50"/>
  <c r="BC36" i="50"/>
  <c r="BB36" i="50"/>
  <c r="BA36" i="50"/>
  <c r="AZ36" i="50"/>
  <c r="AY36" i="50"/>
  <c r="AX36" i="50"/>
  <c r="AW36" i="50"/>
  <c r="AV36" i="50"/>
  <c r="AU36" i="50"/>
  <c r="AT36" i="50"/>
  <c r="AS36" i="50"/>
  <c r="AR36" i="50"/>
  <c r="AQ36" i="50"/>
  <c r="AP36" i="50"/>
  <c r="AO36" i="50"/>
  <c r="AN36" i="50"/>
  <c r="AM36" i="50"/>
  <c r="AL36" i="50"/>
  <c r="AK36" i="50"/>
  <c r="AJ36" i="50"/>
  <c r="AI36" i="50"/>
  <c r="AH36" i="50"/>
  <c r="AG36" i="50"/>
  <c r="AF36" i="50"/>
  <c r="AE36" i="50"/>
  <c r="AD36" i="50"/>
  <c r="AC36" i="50"/>
  <c r="AB36" i="50"/>
  <c r="AA36" i="50"/>
  <c r="Z36" i="50"/>
  <c r="Y36" i="50"/>
  <c r="X36" i="50"/>
  <c r="W36" i="50"/>
  <c r="V36" i="50"/>
  <c r="U36" i="50"/>
  <c r="T36" i="50"/>
  <c r="S36" i="50"/>
  <c r="R36" i="50"/>
  <c r="Q36" i="50"/>
  <c r="P36" i="50"/>
  <c r="O36" i="50"/>
  <c r="N36" i="50"/>
  <c r="M36" i="50"/>
  <c r="L36" i="50"/>
  <c r="K36" i="50"/>
  <c r="J36" i="50"/>
  <c r="I36" i="50"/>
  <c r="H36" i="50"/>
  <c r="G36" i="50"/>
  <c r="F36" i="50"/>
  <c r="E36" i="50"/>
  <c r="D36" i="50"/>
  <c r="C36" i="50"/>
  <c r="B36" i="50"/>
  <c r="EY32" i="50"/>
  <c r="EZ31" i="50"/>
  <c r="EY31" i="50"/>
  <c r="EZ30" i="50"/>
  <c r="EY30" i="50"/>
  <c r="EZ29" i="50"/>
  <c r="EY29" i="50"/>
  <c r="EL25" i="50"/>
  <c r="EK25" i="50"/>
  <c r="EJ25" i="50"/>
  <c r="EL24" i="50"/>
  <c r="EK24" i="50"/>
  <c r="EJ24" i="50"/>
  <c r="EL23" i="50"/>
  <c r="EK23" i="50"/>
  <c r="EJ23" i="50"/>
  <c r="EL22" i="50"/>
  <c r="EK22" i="50"/>
  <c r="EJ22" i="50"/>
  <c r="EL21" i="50"/>
  <c r="EK21" i="50"/>
  <c r="EJ21" i="50"/>
  <c r="ET18" i="50"/>
  <c r="ES18" i="50"/>
  <c r="ER18" i="50"/>
  <c r="EQ18" i="50"/>
  <c r="EP18" i="50"/>
  <c r="EO18" i="50"/>
  <c r="EN18" i="50"/>
  <c r="EM18" i="50"/>
  <c r="EL18" i="50"/>
  <c r="EK18" i="50"/>
  <c r="EJ18" i="50"/>
  <c r="EI18" i="50"/>
  <c r="ET17" i="50"/>
  <c r="ES17" i="50"/>
  <c r="ER17" i="50"/>
  <c r="EQ17" i="50"/>
  <c r="EP17" i="50"/>
  <c r="EO17" i="50"/>
  <c r="EN17" i="50"/>
  <c r="EM17" i="50"/>
  <c r="EL17" i="50"/>
  <c r="EK17" i="50"/>
  <c r="EJ17" i="50"/>
  <c r="EI17" i="50"/>
  <c r="ET16" i="50"/>
  <c r="ES16" i="50"/>
  <c r="ER16" i="50"/>
  <c r="EQ16" i="50"/>
  <c r="EP16" i="50"/>
  <c r="EO16" i="50"/>
  <c r="EN16" i="50"/>
  <c r="EM16" i="50"/>
  <c r="EL16" i="50"/>
  <c r="EK16" i="50"/>
  <c r="EJ16" i="50"/>
  <c r="EI16" i="50"/>
  <c r="ET15" i="50"/>
  <c r="ES15" i="50"/>
  <c r="ER15" i="50"/>
  <c r="EQ15" i="50"/>
  <c r="EP15" i="50"/>
  <c r="EO15" i="50"/>
  <c r="EN15" i="50"/>
  <c r="EM15" i="50"/>
  <c r="EL15" i="50"/>
  <c r="EK15" i="50"/>
  <c r="EI22" i="50" s="1"/>
  <c r="EJ15" i="50"/>
  <c r="EI15" i="50"/>
  <c r="ET14" i="50"/>
  <c r="ES14" i="50"/>
  <c r="ER14" i="50"/>
  <c r="EQ14" i="50"/>
  <c r="EP14" i="50"/>
  <c r="EO14" i="50"/>
  <c r="EN14" i="50"/>
  <c r="EM14" i="50"/>
  <c r="EL14" i="50"/>
  <c r="EK14" i="50"/>
  <c r="EJ14" i="50"/>
  <c r="EI21" i="50" s="1"/>
  <c r="EI14" i="50"/>
  <c r="ER13" i="50"/>
  <c r="EO13" i="50"/>
  <c r="EN13" i="50"/>
  <c r="EL13" i="50"/>
  <c r="EK13" i="50"/>
  <c r="EJ13" i="50"/>
  <c r="ET12" i="50"/>
  <c r="ES12" i="50"/>
  <c r="ER12" i="50"/>
  <c r="EQ12" i="50"/>
  <c r="EP12" i="50"/>
  <c r="EO12" i="50"/>
  <c r="EN12" i="50"/>
  <c r="EM12" i="50"/>
  <c r="EL12" i="50"/>
  <c r="EK12" i="50"/>
  <c r="EJ12" i="50"/>
  <c r="EI12" i="50"/>
  <c r="ET11" i="50"/>
  <c r="ES11" i="50"/>
  <c r="ER11" i="50"/>
  <c r="EQ11" i="50"/>
  <c r="EP11" i="50"/>
  <c r="EO11" i="50"/>
  <c r="EN11" i="50"/>
  <c r="EM11" i="50"/>
  <c r="EL11" i="50"/>
  <c r="EK11" i="50"/>
  <c r="EJ11" i="50"/>
  <c r="EI11" i="50"/>
  <c r="ET10" i="50"/>
  <c r="ES10" i="50"/>
  <c r="ER10" i="50"/>
  <c r="EQ10" i="50"/>
  <c r="EP10" i="50"/>
  <c r="EO10" i="50"/>
  <c r="EN10" i="50"/>
  <c r="EM10" i="50"/>
  <c r="EL10" i="50"/>
  <c r="EK10" i="50"/>
  <c r="EJ10" i="50"/>
  <c r="EI10" i="50"/>
  <c r="ET9" i="50"/>
  <c r="ES9" i="50"/>
  <c r="ER9" i="50"/>
  <c r="EQ9" i="50"/>
  <c r="EP9" i="50"/>
  <c r="EO9" i="50"/>
  <c r="EN9" i="50"/>
  <c r="EM9" i="50"/>
  <c r="EL9" i="50"/>
  <c r="EK9" i="50"/>
  <c r="EJ9" i="50"/>
  <c r="EI9" i="50"/>
  <c r="ET8" i="50"/>
  <c r="ES8" i="50"/>
  <c r="ER8" i="50"/>
  <c r="EQ8" i="50"/>
  <c r="EP8" i="50"/>
  <c r="EO8" i="50"/>
  <c r="EN8" i="50"/>
  <c r="EM8" i="50"/>
  <c r="EL8" i="50"/>
  <c r="EK8" i="50"/>
  <c r="EJ8" i="50"/>
  <c r="EI8" i="50"/>
  <c r="A8" i="50"/>
  <c r="ET7" i="50"/>
  <c r="ES7" i="50"/>
  <c r="ER7" i="50"/>
  <c r="EQ7" i="50"/>
  <c r="EP7" i="50"/>
  <c r="EO7" i="50"/>
  <c r="EN7" i="50"/>
  <c r="EM7" i="50"/>
  <c r="EL7" i="50"/>
  <c r="EK7" i="50"/>
  <c r="EJ7" i="50"/>
  <c r="EI7" i="50"/>
  <c r="A7" i="50"/>
  <c r="ET6" i="50"/>
  <c r="ES6" i="50"/>
  <c r="ER6" i="50"/>
  <c r="EQ6" i="50"/>
  <c r="EP6" i="50"/>
  <c r="EO6" i="50"/>
  <c r="EN6" i="50"/>
  <c r="EM6" i="50"/>
  <c r="EL6" i="50"/>
  <c r="EK6" i="50"/>
  <c r="EJ6" i="50"/>
  <c r="EI6" i="50"/>
  <c r="A6" i="50"/>
  <c r="ET1" i="50"/>
  <c r="ES1" i="50"/>
  <c r="ER1" i="50"/>
  <c r="EQ1" i="50"/>
  <c r="EP1" i="50"/>
  <c r="EN1" i="50"/>
  <c r="EM1" i="50"/>
  <c r="EL1" i="50"/>
  <c r="EK1" i="50"/>
  <c r="EJ1" i="50"/>
  <c r="EI1" i="50"/>
  <c r="HF3" i="46"/>
  <c r="HE3" i="46"/>
  <c r="HD3" i="46"/>
  <c r="HC3" i="46"/>
  <c r="HB3" i="46"/>
  <c r="HA3" i="46"/>
  <c r="GZ3" i="46"/>
  <c r="GY3" i="46"/>
  <c r="GX3" i="46"/>
  <c r="GW3" i="46"/>
  <c r="GV3" i="46"/>
  <c r="GU3" i="46"/>
  <c r="GT3" i="46"/>
  <c r="GS3" i="46"/>
  <c r="GR3" i="46"/>
  <c r="GQ3" i="46"/>
  <c r="GP3" i="46"/>
  <c r="GO3" i="46"/>
  <c r="GN3" i="46"/>
  <c r="GM3" i="46"/>
  <c r="GL3" i="46"/>
  <c r="GK3" i="46"/>
  <c r="GJ3" i="46"/>
  <c r="GI3" i="46"/>
  <c r="GH3" i="46"/>
  <c r="GG3" i="46"/>
  <c r="GF3" i="46"/>
  <c r="GE3" i="46"/>
  <c r="GD3" i="46"/>
  <c r="GC3" i="46"/>
  <c r="GB3" i="46"/>
  <c r="GA3" i="46"/>
  <c r="FZ3" i="46"/>
  <c r="FY3" i="46"/>
  <c r="FX3" i="46"/>
  <c r="FW3" i="46"/>
  <c r="FV3" i="46"/>
  <c r="FU3" i="46"/>
  <c r="FT3" i="46"/>
  <c r="FS3" i="46"/>
  <c r="FR3" i="46"/>
  <c r="FQ3" i="46"/>
  <c r="FP3" i="46"/>
  <c r="FO3" i="46"/>
  <c r="FN3" i="46"/>
  <c r="FM3" i="46"/>
  <c r="FL3" i="46"/>
  <c r="FK3" i="46"/>
  <c r="FJ3" i="46"/>
  <c r="FI3" i="46"/>
  <c r="FH3" i="46"/>
  <c r="FG3" i="46"/>
  <c r="FF3" i="46"/>
  <c r="FE3" i="46"/>
  <c r="FD3" i="46"/>
  <c r="FC3" i="46"/>
  <c r="FB3" i="46"/>
  <c r="FA3" i="46"/>
  <c r="EZ3" i="46"/>
  <c r="EY3" i="46"/>
  <c r="EX3" i="46"/>
  <c r="EW3" i="46"/>
  <c r="EV3" i="46"/>
  <c r="EU3" i="46"/>
  <c r="ET3" i="46"/>
  <c r="ES3" i="46"/>
  <c r="ER3" i="46"/>
  <c r="EQ3" i="46"/>
  <c r="EP3" i="46"/>
  <c r="EO3" i="46"/>
  <c r="EN3" i="46"/>
  <c r="EM3" i="46"/>
  <c r="EL3" i="46"/>
  <c r="EK3" i="46"/>
  <c r="EJ3" i="46"/>
  <c r="EI3" i="46"/>
  <c r="EH3" i="46"/>
  <c r="EG3" i="46"/>
  <c r="EF3" i="46"/>
  <c r="EE3" i="46"/>
  <c r="ED3" i="46"/>
  <c r="EC3" i="46"/>
  <c r="EB3" i="46"/>
  <c r="EA3" i="46"/>
  <c r="DZ3" i="46"/>
  <c r="DY3" i="46"/>
  <c r="DX3" i="46"/>
  <c r="DW3" i="46"/>
  <c r="DV3" i="46"/>
  <c r="DU3" i="46"/>
  <c r="DT3" i="46"/>
  <c r="DS3" i="46"/>
  <c r="DR3" i="46"/>
  <c r="DQ3" i="46"/>
  <c r="DP3" i="46"/>
  <c r="DO3" i="46"/>
  <c r="DN3" i="46"/>
  <c r="DM3" i="46"/>
  <c r="DL3" i="46"/>
  <c r="DK3" i="46"/>
  <c r="DJ3" i="46"/>
  <c r="DI3" i="46"/>
  <c r="DH3" i="46"/>
  <c r="DG3" i="46"/>
  <c r="DF3" i="46"/>
  <c r="DE3" i="46"/>
  <c r="DD3" i="46"/>
  <c r="DC3" i="46"/>
  <c r="DB3" i="46"/>
  <c r="DA3" i="46"/>
  <c r="CZ3" i="46"/>
  <c r="CY3" i="46"/>
  <c r="CX3" i="46"/>
  <c r="CW3" i="46"/>
  <c r="CV3" i="46"/>
  <c r="CU3" i="46"/>
  <c r="CT3" i="46"/>
  <c r="CS3" i="46"/>
  <c r="CR3" i="46"/>
  <c r="CQ3" i="46"/>
  <c r="CP3" i="46"/>
  <c r="CO3" i="46"/>
  <c r="CN3" i="46"/>
  <c r="CM3" i="46"/>
  <c r="CL3" i="46"/>
  <c r="CK3" i="46"/>
  <c r="CJ3" i="46"/>
  <c r="CI3" i="46"/>
  <c r="CH3" i="46"/>
  <c r="CG3" i="46"/>
  <c r="CF3" i="46"/>
  <c r="CE3" i="46"/>
  <c r="CD3" i="46"/>
  <c r="CC3" i="46"/>
  <c r="CB3" i="46"/>
  <c r="CA3" i="46"/>
  <c r="BZ3" i="46"/>
  <c r="BY3" i="46"/>
  <c r="BX3" i="46"/>
  <c r="BW3" i="46"/>
  <c r="BV3" i="46"/>
  <c r="BU3" i="46"/>
  <c r="BT3" i="46"/>
  <c r="BS3" i="46"/>
  <c r="BR3" i="46"/>
  <c r="BQ3" i="46"/>
  <c r="BP3" i="46"/>
  <c r="BO3" i="46"/>
  <c r="BN3" i="46"/>
  <c r="BM3" i="46"/>
  <c r="BL3" i="46"/>
  <c r="BK3" i="46"/>
  <c r="BJ3" i="46"/>
  <c r="BI3" i="46"/>
  <c r="BH3" i="46"/>
  <c r="BG3" i="46"/>
  <c r="BF3" i="46"/>
  <c r="BE3" i="46"/>
  <c r="BD3" i="46"/>
  <c r="BC3" i="46"/>
  <c r="BB3" i="46"/>
  <c r="BA3" i="46"/>
  <c r="AZ3" i="46"/>
  <c r="AY3" i="46"/>
  <c r="AX3" i="46"/>
  <c r="AW3" i="46"/>
  <c r="AV3" i="46"/>
  <c r="AU3" i="46"/>
  <c r="AT3" i="46"/>
  <c r="AS3" i="46"/>
  <c r="AR3" i="46"/>
  <c r="AQ3" i="46"/>
  <c r="AP3" i="46"/>
  <c r="AO3" i="46"/>
  <c r="AN3" i="46"/>
  <c r="AM3" i="46"/>
  <c r="AL3" i="46"/>
  <c r="AK3" i="46"/>
  <c r="AJ3" i="46"/>
  <c r="AI3" i="46"/>
  <c r="AH3" i="46"/>
  <c r="AG3" i="46"/>
  <c r="AF3" i="46"/>
  <c r="AE3" i="46"/>
  <c r="AD3" i="46"/>
  <c r="AC3" i="46"/>
  <c r="AB3" i="46"/>
  <c r="AA3" i="46"/>
  <c r="Z3" i="46"/>
  <c r="Y3" i="46"/>
  <c r="X3" i="46"/>
  <c r="W3" i="46"/>
  <c r="V3" i="46"/>
  <c r="U3" i="46"/>
  <c r="T3" i="46"/>
  <c r="S3" i="46"/>
  <c r="R3" i="46"/>
  <c r="Q3" i="46"/>
  <c r="P3" i="46"/>
  <c r="O3" i="46"/>
  <c r="N3" i="46"/>
  <c r="M3" i="46"/>
  <c r="L3" i="46"/>
  <c r="K3" i="46"/>
  <c r="J3" i="46"/>
  <c r="I3" i="46"/>
  <c r="H3" i="46"/>
  <c r="G3" i="46"/>
  <c r="F3" i="46"/>
  <c r="E3" i="46"/>
  <c r="D3" i="46"/>
  <c r="C3" i="46"/>
  <c r="B3" i="46"/>
  <c r="DM2" i="46"/>
  <c r="DL2" i="46"/>
  <c r="DK2" i="46"/>
  <c r="DJ2" i="46"/>
  <c r="DI2" i="46"/>
  <c r="DH2" i="46"/>
  <c r="DG2" i="46"/>
  <c r="DF2" i="46"/>
  <c r="DE2" i="46"/>
  <c r="DD2" i="46"/>
  <c r="DC2" i="46"/>
  <c r="DB2" i="46"/>
  <c r="DA2" i="46"/>
  <c r="CZ2" i="46"/>
  <c r="CY2" i="46"/>
  <c r="CX2" i="46"/>
  <c r="CW2" i="46"/>
  <c r="CV2" i="46"/>
  <c r="CU2" i="46"/>
  <c r="CT2" i="46"/>
  <c r="CS2" i="46"/>
  <c r="CR2" i="46"/>
  <c r="CQ2" i="46"/>
  <c r="CP2" i="46"/>
  <c r="CO2" i="46"/>
  <c r="CN2" i="46"/>
  <c r="CM2" i="46"/>
  <c r="CL2" i="46"/>
  <c r="CK2" i="46"/>
  <c r="CJ2" i="46"/>
  <c r="CI2" i="46"/>
  <c r="CH2" i="46"/>
  <c r="CG2" i="46"/>
  <c r="CF2" i="46"/>
  <c r="CE2" i="46"/>
  <c r="CD2" i="46"/>
  <c r="CC2" i="46"/>
  <c r="CB2" i="46"/>
  <c r="CA2" i="46"/>
  <c r="BZ2" i="46"/>
  <c r="BY2" i="46"/>
  <c r="BX2" i="46"/>
  <c r="BW2" i="46"/>
  <c r="BV2" i="46"/>
  <c r="BU2" i="46"/>
  <c r="BT2" i="46"/>
  <c r="BS2" i="46"/>
  <c r="BR2" i="46"/>
  <c r="BQ2" i="46"/>
  <c r="BP2" i="46"/>
  <c r="BO2" i="46"/>
  <c r="BN2" i="46"/>
  <c r="BM2" i="46"/>
  <c r="BL2" i="46"/>
  <c r="BK2" i="46"/>
  <c r="BJ2" i="46"/>
  <c r="BI2" i="46"/>
  <c r="BH2" i="46"/>
  <c r="BG2" i="46"/>
  <c r="BF2" i="46"/>
  <c r="BE2" i="46"/>
  <c r="BD2" i="46"/>
  <c r="BC2" i="46"/>
  <c r="BB2" i="46"/>
  <c r="BA2" i="46"/>
  <c r="AZ2" i="46"/>
  <c r="AY2" i="46"/>
  <c r="AX2" i="46"/>
  <c r="AW2" i="46"/>
  <c r="AV2" i="46"/>
  <c r="AU2" i="46"/>
  <c r="AT2" i="46"/>
  <c r="AS2" i="46"/>
  <c r="AR2" i="46"/>
  <c r="AQ2" i="46"/>
  <c r="AP2" i="46"/>
  <c r="AO2" i="46"/>
  <c r="AN2" i="46"/>
  <c r="AM2" i="46"/>
  <c r="AL2" i="46"/>
  <c r="AK2" i="46"/>
  <c r="AJ2" i="46"/>
  <c r="AI2" i="46"/>
  <c r="AH2" i="46"/>
  <c r="AG2" i="46"/>
  <c r="AF2" i="46"/>
  <c r="AE2" i="46"/>
  <c r="AD2" i="46"/>
  <c r="AC2" i="46"/>
  <c r="AB2" i="46"/>
  <c r="AA2" i="46"/>
  <c r="Z2" i="46"/>
  <c r="Y2" i="46"/>
  <c r="X2" i="46"/>
  <c r="W2" i="46"/>
  <c r="V2" i="46"/>
  <c r="U2" i="46"/>
  <c r="T2" i="46"/>
  <c r="S2" i="46"/>
  <c r="R2" i="46"/>
  <c r="Q2" i="46"/>
  <c r="P2" i="46"/>
  <c r="O2" i="46"/>
  <c r="N2" i="46"/>
  <c r="M2" i="46"/>
  <c r="L2" i="46"/>
  <c r="K2" i="46"/>
  <c r="J2" i="46"/>
  <c r="I2" i="46"/>
  <c r="H2" i="46"/>
  <c r="G2" i="46"/>
  <c r="F2" i="46"/>
  <c r="E2" i="46"/>
  <c r="D2" i="46"/>
  <c r="C2" i="46"/>
  <c r="B2" i="46"/>
  <c r="M18" i="44"/>
  <c r="L18" i="44"/>
  <c r="K18" i="44"/>
  <c r="J18" i="44"/>
  <c r="I18" i="44"/>
  <c r="H18" i="44"/>
  <c r="G18" i="44"/>
  <c r="F18" i="44"/>
  <c r="E18" i="44"/>
  <c r="D18" i="44"/>
  <c r="C18" i="44"/>
  <c r="B18" i="44"/>
  <c r="M17" i="44"/>
  <c r="L17" i="44"/>
  <c r="K17" i="44"/>
  <c r="J17" i="44"/>
  <c r="I17" i="44"/>
  <c r="H17" i="44"/>
  <c r="G17" i="44"/>
  <c r="F17" i="44"/>
  <c r="E17" i="44"/>
  <c r="D17" i="44"/>
  <c r="C17" i="44"/>
  <c r="B17" i="44"/>
  <c r="M16" i="44"/>
  <c r="L16" i="44"/>
  <c r="K16" i="44"/>
  <c r="J16" i="44"/>
  <c r="I16" i="44"/>
  <c r="H16" i="44"/>
  <c r="G16" i="44"/>
  <c r="F16" i="44"/>
  <c r="E16" i="44"/>
  <c r="D16" i="44"/>
  <c r="C16" i="44"/>
  <c r="B16" i="44"/>
  <c r="M15" i="44"/>
  <c r="L15" i="44"/>
  <c r="K15" i="44"/>
  <c r="J15" i="44"/>
  <c r="I15" i="44"/>
  <c r="H15" i="44"/>
  <c r="G15" i="44"/>
  <c r="F15" i="44"/>
  <c r="E15" i="44"/>
  <c r="D15" i="44"/>
  <c r="C15" i="44"/>
  <c r="B15" i="44"/>
  <c r="M14" i="44"/>
  <c r="L14" i="44"/>
  <c r="K14" i="44"/>
  <c r="J14" i="44"/>
  <c r="I14" i="44"/>
  <c r="H14" i="44"/>
  <c r="G14" i="44"/>
  <c r="F14" i="44"/>
  <c r="E14" i="44"/>
  <c r="D14" i="44"/>
  <c r="C14" i="44"/>
  <c r="B14" i="44"/>
  <c r="M13" i="44"/>
  <c r="L13" i="44"/>
  <c r="K13" i="44"/>
  <c r="J13" i="44"/>
  <c r="I13" i="44"/>
  <c r="H13" i="44"/>
  <c r="G13" i="44"/>
  <c r="F13" i="44"/>
  <c r="E13" i="44"/>
  <c r="D13" i="44"/>
  <c r="C13" i="44"/>
  <c r="B13" i="44"/>
  <c r="M12" i="44"/>
  <c r="L12" i="44"/>
  <c r="K12" i="44"/>
  <c r="J12" i="44"/>
  <c r="I12" i="44"/>
  <c r="H12" i="44"/>
  <c r="G12" i="44"/>
  <c r="F12" i="44"/>
  <c r="E12" i="44"/>
  <c r="D12" i="44"/>
  <c r="C12" i="44"/>
  <c r="B12" i="44"/>
  <c r="M11" i="44"/>
  <c r="L11" i="44"/>
  <c r="K11" i="44"/>
  <c r="J11" i="44"/>
  <c r="I11" i="44"/>
  <c r="H11" i="44"/>
  <c r="G11" i="44"/>
  <c r="F11" i="44"/>
  <c r="E11" i="44"/>
  <c r="D11" i="44"/>
  <c r="C11" i="44"/>
  <c r="B11" i="44"/>
  <c r="A11" i="44"/>
  <c r="M10" i="44"/>
  <c r="L10" i="44"/>
  <c r="K10" i="44"/>
  <c r="J10" i="44"/>
  <c r="I10" i="44"/>
  <c r="H10" i="44"/>
  <c r="G10" i="44"/>
  <c r="F10" i="44"/>
  <c r="E10" i="44"/>
  <c r="D10" i="44"/>
  <c r="C10" i="44"/>
  <c r="B10" i="44"/>
  <c r="A10" i="44"/>
  <c r="M9" i="44"/>
  <c r="L9" i="44"/>
  <c r="K9" i="44"/>
  <c r="J9" i="44"/>
  <c r="I9" i="44"/>
  <c r="H9" i="44"/>
  <c r="G9" i="44"/>
  <c r="F9" i="44"/>
  <c r="E9" i="44"/>
  <c r="D9" i="44"/>
  <c r="C9" i="44"/>
  <c r="B9" i="44"/>
  <c r="A9" i="44"/>
  <c r="M8" i="44"/>
  <c r="L8" i="44"/>
  <c r="K8" i="44"/>
  <c r="J8" i="44"/>
  <c r="I8" i="44"/>
  <c r="H8" i="44"/>
  <c r="G8" i="44"/>
  <c r="F8" i="44"/>
  <c r="E8" i="44"/>
  <c r="D8" i="44"/>
  <c r="C8" i="44"/>
  <c r="B8" i="44"/>
  <c r="A8" i="44"/>
  <c r="M7" i="44"/>
  <c r="L7" i="44"/>
  <c r="K7" i="44"/>
  <c r="J7" i="44"/>
  <c r="I7" i="44"/>
  <c r="H7" i="44"/>
  <c r="G7" i="44"/>
  <c r="F7" i="44"/>
  <c r="E7" i="44"/>
  <c r="D7" i="44"/>
  <c r="C7" i="44"/>
  <c r="B7" i="44"/>
  <c r="A7" i="44"/>
  <c r="M6" i="44"/>
  <c r="L6" i="44"/>
  <c r="K6" i="44"/>
  <c r="J6" i="44"/>
  <c r="I6" i="44"/>
  <c r="H6" i="44"/>
  <c r="G6" i="44"/>
  <c r="F6" i="44"/>
  <c r="E6" i="44"/>
  <c r="D6" i="44"/>
  <c r="C6" i="44"/>
  <c r="B6" i="44"/>
  <c r="M5" i="44"/>
  <c r="L5" i="44"/>
  <c r="K5" i="44"/>
  <c r="J5" i="44"/>
  <c r="I5" i="44"/>
  <c r="H5" i="44"/>
  <c r="G5" i="44"/>
  <c r="F5" i="44"/>
  <c r="E5" i="44"/>
  <c r="D5" i="44"/>
  <c r="C5" i="44"/>
  <c r="B5" i="44"/>
  <c r="M4" i="44"/>
  <c r="L4" i="44"/>
  <c r="K4" i="44"/>
  <c r="J4" i="44"/>
  <c r="I4" i="44"/>
  <c r="H4" i="44"/>
  <c r="G4" i="44"/>
  <c r="F4" i="44"/>
  <c r="E4" i="44"/>
  <c r="D4" i="44"/>
  <c r="C4" i="44"/>
  <c r="B4" i="44"/>
  <c r="M3" i="44"/>
  <c r="L3" i="44"/>
  <c r="K3" i="44"/>
  <c r="J3" i="44"/>
  <c r="I3" i="44"/>
  <c r="H3" i="44"/>
  <c r="G3" i="44"/>
  <c r="F3" i="44"/>
  <c r="E3" i="44"/>
  <c r="D3" i="44"/>
  <c r="C3" i="44"/>
  <c r="B3" i="44"/>
  <c r="M2" i="44"/>
  <c r="L2" i="44"/>
  <c r="K2" i="44"/>
  <c r="J2" i="44"/>
  <c r="I2" i="44"/>
  <c r="H2" i="44"/>
  <c r="G2" i="44"/>
  <c r="F2" i="44"/>
  <c r="E2" i="44"/>
  <c r="D2" i="44"/>
  <c r="C2" i="44"/>
  <c r="B2" i="44"/>
  <c r="M1" i="44"/>
  <c r="L1" i="44"/>
  <c r="K1" i="44"/>
  <c r="J1" i="44"/>
  <c r="I1" i="44"/>
  <c r="G1" i="44"/>
  <c r="F1" i="44"/>
  <c r="E1" i="44"/>
  <c r="D1" i="44"/>
  <c r="C1" i="44"/>
  <c r="B1" i="44"/>
  <c r="GR87" i="40"/>
  <c r="GQ87" i="40"/>
  <c r="GP87" i="40"/>
  <c r="GO87" i="40"/>
  <c r="GN87" i="40"/>
  <c r="GM87" i="40"/>
  <c r="GL87" i="40"/>
  <c r="GK87" i="40"/>
  <c r="GJ87" i="40"/>
  <c r="GI87" i="40"/>
  <c r="GH87" i="40"/>
  <c r="GG87" i="40"/>
  <c r="GF87" i="40"/>
  <c r="GE87" i="40"/>
  <c r="GD87" i="40"/>
  <c r="GC87" i="40"/>
  <c r="GB87" i="40"/>
  <c r="GA87" i="40"/>
  <c r="FZ87" i="40"/>
  <c r="FY87" i="40"/>
  <c r="FX87" i="40"/>
  <c r="FW87" i="40"/>
  <c r="FV87" i="40"/>
  <c r="FU87" i="40"/>
  <c r="FT87" i="40"/>
  <c r="FS87" i="40"/>
  <c r="FR87" i="40"/>
  <c r="FQ87" i="40"/>
  <c r="FP87" i="40"/>
  <c r="FO87" i="40"/>
  <c r="FN87" i="40"/>
  <c r="FM87" i="40"/>
  <c r="FL87" i="40"/>
  <c r="FK87" i="40"/>
  <c r="FJ87" i="40"/>
  <c r="FI87" i="40"/>
  <c r="FH87" i="40"/>
  <c r="FG87" i="40"/>
  <c r="FF87" i="40"/>
  <c r="FE87" i="40"/>
  <c r="FD87" i="40"/>
  <c r="FC87" i="40"/>
  <c r="FB87" i="40"/>
  <c r="FA87" i="40"/>
  <c r="EZ87" i="40"/>
  <c r="EY87" i="40"/>
  <c r="EX87" i="40"/>
  <c r="EW87" i="40"/>
  <c r="EV87" i="40"/>
  <c r="EU87" i="40"/>
  <c r="ET87" i="40"/>
  <c r="ES87" i="40"/>
  <c r="ER87" i="40"/>
  <c r="EQ87" i="40"/>
  <c r="EP87" i="40"/>
  <c r="EO87" i="40"/>
  <c r="EN87" i="40"/>
  <c r="EM87" i="40"/>
  <c r="EL87" i="40"/>
  <c r="EK87" i="40"/>
  <c r="EJ87" i="40"/>
  <c r="EI87" i="40"/>
  <c r="EH87" i="40"/>
  <c r="EG87" i="40"/>
  <c r="EF87" i="40"/>
  <c r="EE87" i="40"/>
  <c r="ED87" i="40"/>
  <c r="EC87" i="40"/>
  <c r="EB87" i="40"/>
  <c r="EA87" i="40"/>
  <c r="DZ87" i="40"/>
  <c r="DY87" i="40"/>
  <c r="DX87" i="40"/>
  <c r="DW87" i="40"/>
  <c r="DV87" i="40"/>
  <c r="DU87" i="40"/>
  <c r="DT87" i="40"/>
  <c r="DS87" i="40"/>
  <c r="DR87" i="40"/>
  <c r="DQ87" i="40"/>
  <c r="DP87" i="40"/>
  <c r="DO87" i="40"/>
  <c r="DN87" i="40"/>
  <c r="DM87" i="40"/>
  <c r="DL87" i="40"/>
  <c r="DK87" i="40"/>
  <c r="DJ87" i="40"/>
  <c r="DI87" i="40"/>
  <c r="DH87" i="40"/>
  <c r="DG87" i="40"/>
  <c r="DF87" i="40"/>
  <c r="DE87" i="40"/>
  <c r="DD87" i="40"/>
  <c r="DC87" i="40"/>
  <c r="DB87" i="40"/>
  <c r="DA87" i="40"/>
  <c r="CZ87" i="40"/>
  <c r="CY87" i="40"/>
  <c r="CX87" i="40"/>
  <c r="CW87" i="40"/>
  <c r="CV87" i="40"/>
  <c r="CU87" i="40"/>
  <c r="CT87" i="40"/>
  <c r="CS87" i="40"/>
  <c r="CR87" i="40"/>
  <c r="CQ87" i="40"/>
  <c r="CP87" i="40"/>
  <c r="CO87" i="40"/>
  <c r="CN87" i="40"/>
  <c r="CM87" i="40"/>
  <c r="CL87" i="40"/>
  <c r="CK87" i="40"/>
  <c r="CJ87" i="40"/>
  <c r="CI87" i="40"/>
  <c r="CH87" i="40"/>
  <c r="CG87" i="40"/>
  <c r="CF87" i="40"/>
  <c r="CE87" i="40"/>
  <c r="CD87" i="40"/>
  <c r="CC87" i="40"/>
  <c r="CB87" i="40"/>
  <c r="CA87" i="40"/>
  <c r="BZ87" i="40"/>
  <c r="BY87" i="40"/>
  <c r="BX87" i="40"/>
  <c r="BW87" i="40"/>
  <c r="BV87" i="40"/>
  <c r="BU87" i="40"/>
  <c r="BT87" i="40"/>
  <c r="BS87" i="40"/>
  <c r="BR87" i="40"/>
  <c r="BQ87" i="40"/>
  <c r="BP87" i="40"/>
  <c r="BO87" i="40"/>
  <c r="BN87" i="40"/>
  <c r="BM87" i="40"/>
  <c r="BL87" i="40"/>
  <c r="BK87" i="40"/>
  <c r="BJ87" i="40"/>
  <c r="BI87" i="40"/>
  <c r="BH87" i="40"/>
  <c r="BG87" i="40"/>
  <c r="BF87" i="40"/>
  <c r="BE87" i="40"/>
  <c r="BD87" i="40"/>
  <c r="BC87" i="40"/>
  <c r="BB87" i="40"/>
  <c r="BA87" i="40"/>
  <c r="AZ87" i="40"/>
  <c r="AY87" i="40"/>
  <c r="AX87" i="40"/>
  <c r="AW87" i="40"/>
  <c r="AV87" i="40"/>
  <c r="AU87" i="40"/>
  <c r="AT87" i="40"/>
  <c r="AS87" i="40"/>
  <c r="AR87" i="40"/>
  <c r="AQ87" i="40"/>
  <c r="AP87" i="40"/>
  <c r="AO87" i="40"/>
  <c r="AN87" i="40"/>
  <c r="AM87" i="40"/>
  <c r="AL87" i="40"/>
  <c r="AK87" i="40"/>
  <c r="AJ87" i="40"/>
  <c r="AI87" i="40"/>
  <c r="AH87" i="40"/>
  <c r="AG87" i="40"/>
  <c r="AF87" i="40"/>
  <c r="AE87" i="40"/>
  <c r="AD87" i="40"/>
  <c r="AC87" i="40"/>
  <c r="AB87" i="40"/>
  <c r="AA87" i="40"/>
  <c r="Z87" i="40"/>
  <c r="Y87" i="40"/>
  <c r="X87" i="40"/>
  <c r="W87" i="40"/>
  <c r="V87" i="40"/>
  <c r="U87" i="40"/>
  <c r="T87" i="40"/>
  <c r="S87" i="40"/>
  <c r="R87" i="40"/>
  <c r="Q87" i="40"/>
  <c r="P87" i="40"/>
  <c r="O87" i="40"/>
  <c r="N87" i="40"/>
  <c r="M87" i="40"/>
  <c r="L87" i="40"/>
  <c r="K87" i="40"/>
  <c r="J87" i="40"/>
  <c r="I87" i="40"/>
  <c r="H87" i="40"/>
  <c r="G87" i="40"/>
  <c r="F87" i="40"/>
  <c r="E87" i="40"/>
  <c r="D87" i="40"/>
  <c r="C87" i="40"/>
  <c r="B87" i="40"/>
  <c r="M83" i="40"/>
  <c r="L83" i="40"/>
  <c r="K83" i="40"/>
  <c r="HB82" i="40"/>
  <c r="HA82" i="40"/>
  <c r="GZ82" i="40"/>
  <c r="GY82" i="40"/>
  <c r="GX82" i="40"/>
  <c r="GW82" i="40"/>
  <c r="GV82" i="40"/>
  <c r="GU82" i="40"/>
  <c r="GT82" i="40"/>
  <c r="GS82" i="40"/>
  <c r="GR82" i="40"/>
  <c r="GQ82" i="40"/>
  <c r="GP82" i="40"/>
  <c r="GO82" i="40"/>
  <c r="GN82" i="40"/>
  <c r="GM82" i="40"/>
  <c r="GL82" i="40"/>
  <c r="GK82" i="40"/>
  <c r="GJ82" i="40"/>
  <c r="GI82" i="40"/>
  <c r="GH82" i="40"/>
  <c r="GG82" i="40"/>
  <c r="GF82" i="40"/>
  <c r="GE82" i="40"/>
  <c r="GD82" i="40"/>
  <c r="GC82" i="40"/>
  <c r="GB82" i="40"/>
  <c r="GA82" i="40"/>
  <c r="FZ82" i="40"/>
  <c r="FY82" i="40"/>
  <c r="FX82" i="40"/>
  <c r="FW82" i="40"/>
  <c r="FV82" i="40"/>
  <c r="FU82" i="40"/>
  <c r="FT82" i="40"/>
  <c r="FS82" i="40"/>
  <c r="FR82" i="40"/>
  <c r="FQ82" i="40"/>
  <c r="FP82" i="40"/>
  <c r="FO82" i="40"/>
  <c r="FN82" i="40"/>
  <c r="FM82" i="40"/>
  <c r="FL82" i="40"/>
  <c r="FK82" i="40"/>
  <c r="FJ82" i="40"/>
  <c r="FI82" i="40"/>
  <c r="FH82" i="40"/>
  <c r="FG82" i="40"/>
  <c r="FF82" i="40"/>
  <c r="FE82" i="40"/>
  <c r="FD82" i="40"/>
  <c r="FC82" i="40"/>
  <c r="FB82" i="40"/>
  <c r="FA82" i="40"/>
  <c r="EZ82" i="40"/>
  <c r="EY82" i="40"/>
  <c r="EX82" i="40"/>
  <c r="EW82" i="40"/>
  <c r="EV82" i="40"/>
  <c r="EU82" i="40"/>
  <c r="ET82" i="40"/>
  <c r="ES82" i="40"/>
  <c r="ER82" i="40"/>
  <c r="EQ82" i="40"/>
  <c r="EP82" i="40"/>
  <c r="EO82" i="40"/>
  <c r="EN82" i="40"/>
  <c r="EM82" i="40"/>
  <c r="EL82" i="40"/>
  <c r="EK82" i="40"/>
  <c r="EJ82" i="40"/>
  <c r="EI82" i="40"/>
  <c r="EH82" i="40"/>
  <c r="EG82" i="40"/>
  <c r="EF82" i="40"/>
  <c r="EE82" i="40"/>
  <c r="ED82" i="40"/>
  <c r="EC82" i="40"/>
  <c r="EB82" i="40"/>
  <c r="EA82" i="40"/>
  <c r="DZ82" i="40"/>
  <c r="DY82" i="40"/>
  <c r="DX82" i="40"/>
  <c r="DW82" i="40"/>
  <c r="DV82" i="40"/>
  <c r="DU82" i="40"/>
  <c r="DT82" i="40"/>
  <c r="DS82" i="40"/>
  <c r="DR82" i="40"/>
  <c r="DQ82" i="40"/>
  <c r="DP82" i="40"/>
  <c r="DO82" i="40"/>
  <c r="DN82" i="40"/>
  <c r="DM82" i="40"/>
  <c r="DL82" i="40"/>
  <c r="DK82" i="40"/>
  <c r="DJ82" i="40"/>
  <c r="DI82" i="40"/>
  <c r="DH82" i="40"/>
  <c r="DG82" i="40"/>
  <c r="DF82" i="40"/>
  <c r="DE82" i="40"/>
  <c r="DD82" i="40"/>
  <c r="DC82" i="40"/>
  <c r="DB82" i="40"/>
  <c r="DA82" i="40"/>
  <c r="CZ82" i="40"/>
  <c r="CY82" i="40"/>
  <c r="CX82" i="40"/>
  <c r="CW82" i="40"/>
  <c r="CV82" i="40"/>
  <c r="CU82" i="40"/>
  <c r="CT82" i="40"/>
  <c r="CS82" i="40"/>
  <c r="CR82" i="40"/>
  <c r="CQ82" i="40"/>
  <c r="CP82" i="40"/>
  <c r="CO82" i="40"/>
  <c r="CN82" i="40"/>
  <c r="CM82" i="40"/>
  <c r="CL82" i="40"/>
  <c r="CK82" i="40"/>
  <c r="CJ82" i="40"/>
  <c r="CI82" i="40"/>
  <c r="CH82" i="40"/>
  <c r="CG82" i="40"/>
  <c r="CF82" i="40"/>
  <c r="CE82" i="40"/>
  <c r="CD82" i="40"/>
  <c r="CC82" i="40"/>
  <c r="CB82" i="40"/>
  <c r="CA82" i="40"/>
  <c r="BZ82" i="40"/>
  <c r="BY82" i="40"/>
  <c r="BX82" i="40"/>
  <c r="BW82" i="40"/>
  <c r="BV82" i="40"/>
  <c r="BU82" i="40"/>
  <c r="BT82" i="40"/>
  <c r="BS82" i="40"/>
  <c r="BR82" i="40"/>
  <c r="BQ82" i="40"/>
  <c r="BP82" i="40"/>
  <c r="BO82" i="40"/>
  <c r="BN82" i="40"/>
  <c r="BM82" i="40"/>
  <c r="BL82" i="40"/>
  <c r="BK82" i="40"/>
  <c r="BJ82" i="40"/>
  <c r="BI82" i="40"/>
  <c r="BH82" i="40"/>
  <c r="BG82" i="40"/>
  <c r="BF82" i="40"/>
  <c r="BE82" i="40"/>
  <c r="BD82" i="40"/>
  <c r="BC82" i="40"/>
  <c r="BB82" i="40"/>
  <c r="BA82" i="40"/>
  <c r="AZ82" i="40"/>
  <c r="AY82" i="40"/>
  <c r="AX82" i="40"/>
  <c r="AW82" i="40"/>
  <c r="AV82" i="40"/>
  <c r="AU82" i="40"/>
  <c r="AT82" i="40"/>
  <c r="AS82" i="40"/>
  <c r="AR82" i="40"/>
  <c r="AQ82" i="40"/>
  <c r="AP82" i="40"/>
  <c r="AO82" i="40"/>
  <c r="AN82" i="40"/>
  <c r="AM82" i="40"/>
  <c r="AL82" i="40"/>
  <c r="AK82" i="40"/>
  <c r="AJ82" i="40"/>
  <c r="AI82" i="40"/>
  <c r="AH82" i="40"/>
  <c r="AG82" i="40"/>
  <c r="AF82" i="40"/>
  <c r="AE82" i="40"/>
  <c r="AD82" i="40"/>
  <c r="AC82" i="40"/>
  <c r="AB82" i="40"/>
  <c r="AA82" i="40"/>
  <c r="Z82" i="40"/>
  <c r="Y82" i="40"/>
  <c r="X82" i="40"/>
  <c r="W82" i="40"/>
  <c r="V82" i="40"/>
  <c r="U82" i="40"/>
  <c r="T82" i="40"/>
  <c r="S82" i="40"/>
  <c r="R82" i="40"/>
  <c r="Q82" i="40"/>
  <c r="P82" i="40"/>
  <c r="O82" i="40"/>
  <c r="N82" i="40"/>
  <c r="M82" i="40"/>
  <c r="L82" i="40"/>
  <c r="K82" i="40"/>
  <c r="J82" i="40"/>
  <c r="I82" i="40"/>
  <c r="H82" i="40"/>
  <c r="G82" i="40"/>
  <c r="F82" i="40"/>
  <c r="E82" i="40"/>
  <c r="D82" i="40"/>
  <c r="C82" i="40"/>
  <c r="B82" i="40"/>
  <c r="HU81" i="40"/>
  <c r="HT81" i="40"/>
  <c r="HS81" i="40"/>
  <c r="HR81" i="40"/>
  <c r="HQ81" i="40"/>
  <c r="HP81" i="40"/>
  <c r="HO81" i="40"/>
  <c r="HN81" i="40"/>
  <c r="HM81" i="40"/>
  <c r="HL81" i="40"/>
  <c r="HK81" i="40"/>
  <c r="HJ81" i="40"/>
  <c r="HI81" i="40"/>
  <c r="HH81" i="40"/>
  <c r="HG81" i="40"/>
  <c r="HF81" i="40"/>
  <c r="HE81" i="40"/>
  <c r="HD81" i="40"/>
  <c r="HC81" i="40"/>
  <c r="HB81" i="40"/>
  <c r="HA81" i="40"/>
  <c r="GZ81" i="40"/>
  <c r="GY81" i="40"/>
  <c r="GX81" i="40"/>
  <c r="GW81" i="40"/>
  <c r="GV81" i="40"/>
  <c r="GU81" i="40"/>
  <c r="GT81" i="40"/>
  <c r="GS81" i="40"/>
  <c r="GR81" i="40"/>
  <c r="GQ81" i="40"/>
  <c r="GP81" i="40"/>
  <c r="GO81" i="40"/>
  <c r="GN81" i="40"/>
  <c r="GM81" i="40"/>
  <c r="GL81" i="40"/>
  <c r="GK81" i="40"/>
  <c r="GJ81" i="40"/>
  <c r="GI81" i="40"/>
  <c r="GH81" i="40"/>
  <c r="GG81" i="40"/>
  <c r="GF81" i="40"/>
  <c r="GE81" i="40"/>
  <c r="GD81" i="40"/>
  <c r="GC81" i="40"/>
  <c r="GB81" i="40"/>
  <c r="GA81" i="40"/>
  <c r="FZ81" i="40"/>
  <c r="FY81" i="40"/>
  <c r="FX81" i="40"/>
  <c r="FW81" i="40"/>
  <c r="FV81" i="40"/>
  <c r="FU81" i="40"/>
  <c r="FT81" i="40"/>
  <c r="FS81" i="40"/>
  <c r="FR81" i="40"/>
  <c r="FQ81" i="40"/>
  <c r="FP81" i="40"/>
  <c r="FO81" i="40"/>
  <c r="FN81" i="40"/>
  <c r="FM81" i="40"/>
  <c r="FL81" i="40"/>
  <c r="FK81" i="40"/>
  <c r="FJ81" i="40"/>
  <c r="FI81" i="40"/>
  <c r="FH81" i="40"/>
  <c r="FG81" i="40"/>
  <c r="FF81" i="40"/>
  <c r="FE81" i="40"/>
  <c r="FD81" i="40"/>
  <c r="FC81" i="40"/>
  <c r="FB81" i="40"/>
  <c r="FA81" i="40"/>
  <c r="EZ81" i="40"/>
  <c r="EY81" i="40"/>
  <c r="EX81" i="40"/>
  <c r="EW81" i="40"/>
  <c r="EV81" i="40"/>
  <c r="EU81" i="40"/>
  <c r="ET81" i="40"/>
  <c r="ES81" i="40"/>
  <c r="ER81" i="40"/>
  <c r="EQ81" i="40"/>
  <c r="EP81" i="40"/>
  <c r="EO81" i="40"/>
  <c r="EN81" i="40"/>
  <c r="EM81" i="40"/>
  <c r="EL81" i="40"/>
  <c r="EK81" i="40"/>
  <c r="EJ81" i="40"/>
  <c r="EI81" i="40"/>
  <c r="EH81" i="40"/>
  <c r="EG81" i="40"/>
  <c r="EF81" i="40"/>
  <c r="EE81" i="40"/>
  <c r="ED81" i="40"/>
  <c r="EC81" i="40"/>
  <c r="EB81" i="40"/>
  <c r="EA81" i="40"/>
  <c r="DZ81" i="40"/>
  <c r="DY81" i="40"/>
  <c r="DX81" i="40"/>
  <c r="DW81" i="40"/>
  <c r="DV81" i="40"/>
  <c r="DU81" i="40"/>
  <c r="DT81" i="40"/>
  <c r="DS81" i="40"/>
  <c r="DR81" i="40"/>
  <c r="DQ81" i="40"/>
  <c r="DP81" i="40"/>
  <c r="DO81" i="40"/>
  <c r="DN81" i="40"/>
  <c r="DM81" i="40"/>
  <c r="DL81" i="40"/>
  <c r="DK81" i="40"/>
  <c r="DJ81" i="40"/>
  <c r="DI81" i="40"/>
  <c r="DH81" i="40"/>
  <c r="DG81" i="40"/>
  <c r="DF81" i="40"/>
  <c r="DE81" i="40"/>
  <c r="DD81" i="40"/>
  <c r="DC81" i="40"/>
  <c r="DB81" i="40"/>
  <c r="DA81" i="40"/>
  <c r="CZ81" i="40"/>
  <c r="CY81" i="40"/>
  <c r="CX81" i="40"/>
  <c r="CW81" i="40"/>
  <c r="CV81" i="40"/>
  <c r="CU81" i="40"/>
  <c r="CT81" i="40"/>
  <c r="CS81" i="40"/>
  <c r="CR81" i="40"/>
  <c r="CQ81" i="40"/>
  <c r="CP81" i="40"/>
  <c r="CO81" i="40"/>
  <c r="CN81" i="40"/>
  <c r="CM81" i="40"/>
  <c r="CL81" i="40"/>
  <c r="CK81" i="40"/>
  <c r="CJ81" i="40"/>
  <c r="CI81" i="40"/>
  <c r="CH81" i="40"/>
  <c r="CG81" i="40"/>
  <c r="CF81" i="40"/>
  <c r="CE81" i="40"/>
  <c r="CD81" i="40"/>
  <c r="CC81" i="40"/>
  <c r="CB81" i="40"/>
  <c r="CA81" i="40"/>
  <c r="BZ81" i="40"/>
  <c r="BY81" i="40"/>
  <c r="BX81" i="40"/>
  <c r="BW81" i="40"/>
  <c r="BV81" i="40"/>
  <c r="BU81" i="40"/>
  <c r="BT81" i="40"/>
  <c r="BS81" i="40"/>
  <c r="BR81" i="40"/>
  <c r="BQ81" i="40"/>
  <c r="BP81" i="40"/>
  <c r="BO81" i="40"/>
  <c r="BN81" i="40"/>
  <c r="BM81" i="40"/>
  <c r="BL81" i="40"/>
  <c r="BK81" i="40"/>
  <c r="BJ81" i="40"/>
  <c r="BI81" i="40"/>
  <c r="BH81" i="40"/>
  <c r="BG81" i="40"/>
  <c r="BF81" i="40"/>
  <c r="BE81" i="40"/>
  <c r="BD81" i="40"/>
  <c r="BC81" i="40"/>
  <c r="BB81" i="40"/>
  <c r="BA81" i="40"/>
  <c r="AZ81" i="40"/>
  <c r="AY81" i="40"/>
  <c r="AX81" i="40"/>
  <c r="AW81" i="40"/>
  <c r="AV81" i="40"/>
  <c r="AU81" i="40"/>
  <c r="AT81" i="40"/>
  <c r="AS81" i="40"/>
  <c r="AR81" i="40"/>
  <c r="AQ81" i="40"/>
  <c r="AP81" i="40"/>
  <c r="AO81" i="40"/>
  <c r="AN81" i="40"/>
  <c r="AM81" i="40"/>
  <c r="AL81" i="40"/>
  <c r="AK81" i="40"/>
  <c r="AJ81" i="40"/>
  <c r="AI81" i="40"/>
  <c r="AH81" i="40"/>
  <c r="AG81" i="40"/>
  <c r="AF81" i="40"/>
  <c r="AE81" i="40"/>
  <c r="AD81" i="40"/>
  <c r="AC81" i="40"/>
  <c r="AB81" i="40"/>
  <c r="AA81" i="40"/>
  <c r="Z81" i="40"/>
  <c r="Y81" i="40"/>
  <c r="X81" i="40"/>
  <c r="W81" i="40"/>
  <c r="V81" i="40"/>
  <c r="U81" i="40"/>
  <c r="T81" i="40"/>
  <c r="S81" i="40"/>
  <c r="R81" i="40"/>
  <c r="Q81" i="40"/>
  <c r="P81" i="40"/>
  <c r="O81" i="40"/>
  <c r="N81" i="40"/>
  <c r="J81" i="40"/>
  <c r="I81" i="40"/>
  <c r="H81" i="40"/>
  <c r="G81" i="40"/>
  <c r="F81" i="40"/>
  <c r="E81" i="40"/>
  <c r="D81" i="40"/>
  <c r="C81" i="40"/>
  <c r="B81" i="40"/>
  <c r="M76" i="40"/>
  <c r="Z74" i="40"/>
  <c r="Y74" i="40"/>
  <c r="Z73" i="40"/>
  <c r="Y73" i="40"/>
  <c r="X73" i="40"/>
  <c r="Z72" i="40"/>
  <c r="Y72" i="40"/>
  <c r="X72" i="40"/>
  <c r="W72" i="40"/>
  <c r="Z71" i="40"/>
  <c r="Y71" i="40"/>
  <c r="X71" i="40"/>
  <c r="M69" i="40"/>
  <c r="L69" i="40"/>
  <c r="K69" i="40"/>
  <c r="J69" i="40"/>
  <c r="I69" i="40"/>
  <c r="H69" i="40"/>
  <c r="G69" i="40"/>
  <c r="X74" i="40" s="1"/>
  <c r="F69" i="40"/>
  <c r="E69" i="40"/>
  <c r="C69" i="40"/>
  <c r="B69" i="40"/>
  <c r="M68" i="40"/>
  <c r="L68" i="40"/>
  <c r="K68" i="40"/>
  <c r="J68" i="40"/>
  <c r="I68" i="40"/>
  <c r="H68" i="40"/>
  <c r="G68" i="40"/>
  <c r="F68" i="40"/>
  <c r="E68" i="40"/>
  <c r="B68" i="40"/>
  <c r="M67" i="40"/>
  <c r="L67" i="40"/>
  <c r="K67" i="40"/>
  <c r="J67" i="40"/>
  <c r="I67" i="40"/>
  <c r="H67" i="40"/>
  <c r="G67" i="40"/>
  <c r="F67" i="40"/>
  <c r="E67" i="40"/>
  <c r="D67" i="40"/>
  <c r="C67" i="40"/>
  <c r="B67" i="40"/>
  <c r="M66" i="40"/>
  <c r="L66" i="40"/>
  <c r="K66" i="40"/>
  <c r="J66" i="40"/>
  <c r="I66" i="40"/>
  <c r="H66" i="40"/>
  <c r="G66" i="40"/>
  <c r="F66" i="40"/>
  <c r="E66" i="40"/>
  <c r="D66" i="40"/>
  <c r="C66" i="40"/>
  <c r="B66" i="40"/>
  <c r="M65" i="40"/>
  <c r="L65" i="40"/>
  <c r="K65" i="40"/>
  <c r="J65" i="40"/>
  <c r="I65" i="40"/>
  <c r="H65" i="40"/>
  <c r="G65" i="40"/>
  <c r="F65" i="40"/>
  <c r="E65" i="40"/>
  <c r="D65" i="40"/>
  <c r="C65" i="40"/>
  <c r="B65" i="40"/>
  <c r="M64" i="40"/>
  <c r="L64" i="40"/>
  <c r="K64" i="40"/>
  <c r="J64" i="40"/>
  <c r="I64" i="40"/>
  <c r="H64" i="40"/>
  <c r="G64" i="40"/>
  <c r="F64" i="40"/>
  <c r="E64" i="40"/>
  <c r="D64" i="40"/>
  <c r="C64" i="40"/>
  <c r="B64" i="40"/>
  <c r="M63" i="40"/>
  <c r="L63" i="40"/>
  <c r="K63" i="40"/>
  <c r="J63" i="40"/>
  <c r="I63" i="40"/>
  <c r="H63" i="40"/>
  <c r="G63" i="40"/>
  <c r="F63" i="40"/>
  <c r="E63" i="40"/>
  <c r="D63" i="40"/>
  <c r="C63" i="40"/>
  <c r="B63" i="40"/>
  <c r="M62" i="40"/>
  <c r="L62" i="40"/>
  <c r="K62" i="40"/>
  <c r="J62" i="40"/>
  <c r="I62" i="40"/>
  <c r="H62" i="40"/>
  <c r="G62" i="40"/>
  <c r="F62" i="40"/>
  <c r="E62" i="40"/>
  <c r="D62" i="40"/>
  <c r="C62" i="40"/>
  <c r="B62" i="40"/>
  <c r="M61" i="40"/>
  <c r="L61" i="40"/>
  <c r="K61" i="40"/>
  <c r="J61" i="40"/>
  <c r="I61" i="40"/>
  <c r="H61" i="40"/>
  <c r="G61" i="40"/>
  <c r="F61" i="40"/>
  <c r="E61" i="40"/>
  <c r="D61" i="40"/>
  <c r="C61" i="40"/>
  <c r="B61" i="40"/>
  <c r="M60" i="40"/>
  <c r="L60" i="40"/>
  <c r="K60" i="40"/>
  <c r="J60" i="40"/>
  <c r="I60" i="40"/>
  <c r="H60" i="40"/>
  <c r="G60" i="40"/>
  <c r="F60" i="40"/>
  <c r="E60" i="40"/>
  <c r="D60" i="40"/>
  <c r="C60" i="40"/>
  <c r="B60" i="40"/>
  <c r="J59" i="40"/>
  <c r="I59" i="40"/>
  <c r="H59" i="40"/>
  <c r="G59" i="40"/>
  <c r="F59" i="40"/>
  <c r="E59" i="40"/>
  <c r="D59" i="40"/>
  <c r="C59" i="40"/>
  <c r="B59" i="40"/>
  <c r="M55" i="40"/>
  <c r="L55" i="40"/>
  <c r="K55" i="40"/>
  <c r="J55" i="40"/>
  <c r="I55" i="40"/>
  <c r="H55" i="40"/>
  <c r="G55" i="40"/>
  <c r="F55" i="40"/>
  <c r="E55" i="40"/>
  <c r="D55" i="40"/>
  <c r="C55" i="40"/>
  <c r="B55" i="40"/>
  <c r="M54" i="40"/>
  <c r="L54" i="40"/>
  <c r="K54" i="40"/>
  <c r="J54" i="40"/>
  <c r="I54" i="40"/>
  <c r="H54" i="40"/>
  <c r="G54" i="40"/>
  <c r="F54" i="40"/>
  <c r="E54" i="40"/>
  <c r="D54" i="40"/>
  <c r="C54" i="40"/>
  <c r="B54" i="40"/>
  <c r="M53" i="40"/>
  <c r="L53" i="40"/>
  <c r="K53" i="40"/>
  <c r="J53" i="40"/>
  <c r="I53" i="40"/>
  <c r="H53" i="40"/>
  <c r="G53" i="40"/>
  <c r="F53" i="40"/>
  <c r="E53" i="40"/>
  <c r="D53" i="40"/>
  <c r="C53" i="40"/>
  <c r="B53" i="40"/>
  <c r="M52" i="40"/>
  <c r="L52" i="40"/>
  <c r="K52" i="40"/>
  <c r="J52" i="40"/>
  <c r="I52" i="40"/>
  <c r="H52" i="40"/>
  <c r="G52" i="40"/>
  <c r="F52" i="40"/>
  <c r="E52" i="40"/>
  <c r="D52" i="40"/>
  <c r="C52" i="40"/>
  <c r="B52" i="40"/>
  <c r="M51" i="40"/>
  <c r="L51" i="40"/>
  <c r="K51" i="40"/>
  <c r="J51" i="40"/>
  <c r="I51" i="40"/>
  <c r="H51" i="40"/>
  <c r="G51" i="40"/>
  <c r="F51" i="40"/>
  <c r="E51" i="40"/>
  <c r="D51" i="40"/>
  <c r="C51" i="40"/>
  <c r="B51" i="40"/>
  <c r="M50" i="40"/>
  <c r="L50" i="40"/>
  <c r="K50" i="40"/>
  <c r="J50" i="40"/>
  <c r="I50" i="40"/>
  <c r="H50" i="40"/>
  <c r="G50" i="40"/>
  <c r="F50" i="40"/>
  <c r="E50" i="40"/>
  <c r="D50" i="40"/>
  <c r="C50" i="40"/>
  <c r="B50" i="40"/>
  <c r="M49" i="40"/>
  <c r="L49" i="40"/>
  <c r="K49" i="40"/>
  <c r="J49" i="40"/>
  <c r="I49" i="40"/>
  <c r="H49" i="40"/>
  <c r="G49" i="40"/>
  <c r="F49" i="40"/>
  <c r="E49" i="40"/>
  <c r="D49" i="40"/>
  <c r="C49" i="40"/>
  <c r="B49" i="40"/>
  <c r="M48" i="40"/>
  <c r="L48" i="40"/>
  <c r="K48" i="40"/>
  <c r="J48" i="40"/>
  <c r="I48" i="40"/>
  <c r="H48" i="40"/>
  <c r="G48" i="40"/>
  <c r="F48" i="40"/>
  <c r="E48" i="40"/>
  <c r="D48" i="40"/>
  <c r="C48" i="40"/>
  <c r="B48" i="40"/>
  <c r="M47" i="40"/>
  <c r="L47" i="40"/>
  <c r="K47" i="40"/>
  <c r="J47" i="40"/>
  <c r="I47" i="40"/>
  <c r="H47" i="40"/>
  <c r="G47" i="40"/>
  <c r="F47" i="40"/>
  <c r="E47" i="40"/>
  <c r="D47" i="40"/>
  <c r="C47" i="40"/>
  <c r="B47" i="40"/>
  <c r="M46" i="40"/>
  <c r="L46" i="40"/>
  <c r="K46" i="40"/>
  <c r="J46" i="40"/>
  <c r="I46" i="40"/>
  <c r="H46" i="40"/>
  <c r="G46" i="40"/>
  <c r="F46" i="40"/>
  <c r="E46" i="40"/>
  <c r="D46" i="40"/>
  <c r="C46" i="40"/>
  <c r="B46" i="40"/>
  <c r="J45" i="40"/>
  <c r="I45" i="40"/>
  <c r="H45" i="40"/>
  <c r="G45" i="40"/>
  <c r="F45" i="40"/>
  <c r="E45" i="40"/>
  <c r="D45" i="40"/>
  <c r="C45" i="40"/>
  <c r="B45" i="40"/>
  <c r="M33" i="40"/>
  <c r="L33" i="40"/>
  <c r="K33" i="40"/>
  <c r="J33" i="40"/>
  <c r="I33" i="40"/>
  <c r="H33" i="40"/>
  <c r="G33" i="40"/>
  <c r="F33" i="40"/>
  <c r="E33" i="40"/>
  <c r="D33" i="40"/>
  <c r="C33" i="40"/>
  <c r="I38" i="40" s="1"/>
  <c r="B33" i="40"/>
  <c r="M32" i="40"/>
  <c r="L32" i="40"/>
  <c r="K32" i="40"/>
  <c r="J32" i="40"/>
  <c r="I32" i="40"/>
  <c r="H32" i="40"/>
  <c r="G32" i="40"/>
  <c r="F32" i="40"/>
  <c r="E32" i="40"/>
  <c r="D32" i="40"/>
  <c r="C32" i="40"/>
  <c r="I39" i="40" s="1"/>
  <c r="B32" i="40"/>
  <c r="M31" i="40"/>
  <c r="L31" i="40"/>
  <c r="K31" i="40"/>
  <c r="J31" i="40"/>
  <c r="I31" i="40"/>
  <c r="H31" i="40"/>
  <c r="G31" i="40"/>
  <c r="F31" i="40"/>
  <c r="E31" i="40"/>
  <c r="D31" i="40"/>
  <c r="C31" i="40"/>
  <c r="B31" i="40"/>
  <c r="M30" i="40"/>
  <c r="L30" i="40"/>
  <c r="K30" i="40"/>
  <c r="J30" i="40"/>
  <c r="I30" i="40"/>
  <c r="H30" i="40"/>
  <c r="G30" i="40"/>
  <c r="F30" i="40"/>
  <c r="E30" i="40"/>
  <c r="D30" i="40"/>
  <c r="C30" i="40"/>
  <c r="B30" i="40"/>
  <c r="M29" i="40"/>
  <c r="L29" i="40"/>
  <c r="K29" i="40"/>
  <c r="J29" i="40"/>
  <c r="I29" i="40"/>
  <c r="H29" i="40"/>
  <c r="G29" i="40"/>
  <c r="F29" i="40"/>
  <c r="E29" i="40"/>
  <c r="D29" i="40"/>
  <c r="C29" i="40"/>
  <c r="B29" i="40"/>
  <c r="M28" i="40"/>
  <c r="L28" i="40"/>
  <c r="K28" i="40"/>
  <c r="J28" i="40"/>
  <c r="I28" i="40"/>
  <c r="H28" i="40"/>
  <c r="G28" i="40"/>
  <c r="F28" i="40"/>
  <c r="E28" i="40"/>
  <c r="D28" i="40"/>
  <c r="C28" i="40"/>
  <c r="B28" i="40"/>
  <c r="M27" i="40"/>
  <c r="L27" i="40"/>
  <c r="K27" i="40"/>
  <c r="J27" i="40"/>
  <c r="I27" i="40"/>
  <c r="H27" i="40"/>
  <c r="G27" i="40"/>
  <c r="F27" i="40"/>
  <c r="E27" i="40"/>
  <c r="D27" i="40"/>
  <c r="C27" i="40"/>
  <c r="B27" i="40"/>
  <c r="M26" i="40"/>
  <c r="L26" i="40"/>
  <c r="K26" i="40"/>
  <c r="J26" i="40"/>
  <c r="I26" i="40"/>
  <c r="H26" i="40"/>
  <c r="G26" i="40"/>
  <c r="F26" i="40"/>
  <c r="E26" i="40"/>
  <c r="D26" i="40"/>
  <c r="C26" i="40"/>
  <c r="B26" i="40"/>
  <c r="M25" i="40"/>
  <c r="L25" i="40"/>
  <c r="K25" i="40"/>
  <c r="J25" i="40"/>
  <c r="I25" i="40"/>
  <c r="H25" i="40"/>
  <c r="G25" i="40"/>
  <c r="F25" i="40"/>
  <c r="E25" i="40"/>
  <c r="D25" i="40"/>
  <c r="C25" i="40"/>
  <c r="B25" i="40"/>
  <c r="M24" i="40"/>
  <c r="L24" i="40"/>
  <c r="K24" i="40"/>
  <c r="J24" i="40"/>
  <c r="I24" i="40"/>
  <c r="H24" i="40"/>
  <c r="G24" i="40"/>
  <c r="F24" i="40"/>
  <c r="E24" i="40"/>
  <c r="D24" i="40"/>
  <c r="C24" i="40"/>
  <c r="B24" i="40"/>
  <c r="J23" i="40"/>
  <c r="I23" i="40"/>
  <c r="H23" i="40"/>
  <c r="G23" i="40"/>
  <c r="F23" i="40"/>
  <c r="E23" i="40"/>
  <c r="D23" i="40"/>
  <c r="C23" i="40"/>
  <c r="B23" i="40"/>
  <c r="M19" i="40"/>
  <c r="M18" i="40"/>
  <c r="B13" i="40"/>
  <c r="M12" i="40"/>
  <c r="L12" i="40"/>
  <c r="K12" i="40"/>
  <c r="J12" i="40"/>
  <c r="I12" i="40"/>
  <c r="H12" i="40"/>
  <c r="G12" i="40"/>
  <c r="F12" i="40"/>
  <c r="E12" i="40"/>
  <c r="D12" i="40"/>
  <c r="D68" i="40" s="1"/>
  <c r="C12" i="40"/>
  <c r="M17" i="40" s="1"/>
  <c r="B12" i="40"/>
  <c r="M11" i="40"/>
  <c r="L11" i="40"/>
  <c r="K11" i="40"/>
  <c r="J11" i="40"/>
  <c r="I11" i="40"/>
  <c r="H11" i="40"/>
  <c r="G11" i="40"/>
  <c r="F11" i="40"/>
  <c r="E11" i="40"/>
  <c r="D11" i="40"/>
  <c r="C11" i="40"/>
  <c r="B11" i="40"/>
  <c r="M10" i="40"/>
  <c r="L10" i="40"/>
  <c r="K10" i="40"/>
  <c r="J10" i="40"/>
  <c r="I10" i="40"/>
  <c r="H10" i="40"/>
  <c r="G10" i="40"/>
  <c r="F10" i="40"/>
  <c r="E10" i="40"/>
  <c r="D10" i="40"/>
  <c r="C10" i="40"/>
  <c r="B10" i="40"/>
  <c r="M9" i="40"/>
  <c r="L9" i="40"/>
  <c r="K9" i="40"/>
  <c r="J9" i="40"/>
  <c r="I9" i="40"/>
  <c r="H9" i="40"/>
  <c r="G9" i="40"/>
  <c r="F9" i="40"/>
  <c r="E9" i="40"/>
  <c r="D9" i="40"/>
  <c r="C9" i="40"/>
  <c r="B9" i="40"/>
  <c r="M8" i="40"/>
  <c r="L8" i="40"/>
  <c r="K8" i="40"/>
  <c r="J8" i="40"/>
  <c r="I8" i="40"/>
  <c r="H8" i="40"/>
  <c r="G8" i="40"/>
  <c r="F8" i="40"/>
  <c r="E8" i="40"/>
  <c r="D8" i="40"/>
  <c r="C8" i="40"/>
  <c r="B8" i="40"/>
  <c r="M7" i="40"/>
  <c r="L7" i="40"/>
  <c r="K7" i="40"/>
  <c r="J7" i="40"/>
  <c r="I7" i="40"/>
  <c r="H7" i="40"/>
  <c r="G7" i="40"/>
  <c r="F7" i="40"/>
  <c r="E7" i="40"/>
  <c r="D7" i="40"/>
  <c r="C7" i="40"/>
  <c r="B7" i="40"/>
  <c r="M6" i="40"/>
  <c r="L6" i="40"/>
  <c r="K6" i="40"/>
  <c r="J6" i="40"/>
  <c r="I6" i="40"/>
  <c r="H6" i="40"/>
  <c r="G6" i="40"/>
  <c r="F6" i="40"/>
  <c r="E6" i="40"/>
  <c r="D6" i="40"/>
  <c r="C6" i="40"/>
  <c r="B6" i="40"/>
  <c r="M5" i="40"/>
  <c r="L5" i="40"/>
  <c r="K5" i="40"/>
  <c r="J5" i="40"/>
  <c r="I5" i="40"/>
  <c r="H5" i="40"/>
  <c r="G5" i="40"/>
  <c r="F5" i="40"/>
  <c r="E5" i="40"/>
  <c r="D5" i="40"/>
  <c r="C5" i="40"/>
  <c r="B5" i="40"/>
  <c r="M4" i="40"/>
  <c r="L4" i="40"/>
  <c r="K4" i="40"/>
  <c r="J4" i="40"/>
  <c r="I4" i="40"/>
  <c r="H4" i="40"/>
  <c r="G4" i="40"/>
  <c r="F4" i="40"/>
  <c r="E4" i="40"/>
  <c r="D4" i="40"/>
  <c r="C4" i="40"/>
  <c r="B4" i="40"/>
  <c r="M3" i="40"/>
  <c r="L3" i="40"/>
  <c r="K3" i="40"/>
  <c r="J3" i="40"/>
  <c r="I3" i="40"/>
  <c r="H3" i="40"/>
  <c r="G3" i="40"/>
  <c r="F3" i="40"/>
  <c r="E3" i="40"/>
  <c r="D3" i="40"/>
  <c r="C3" i="40"/>
  <c r="B3" i="40"/>
  <c r="DD79" i="36"/>
  <c r="CZ79" i="36"/>
  <c r="DE73" i="36"/>
  <c r="DD73" i="36"/>
  <c r="DC73" i="36"/>
  <c r="DB73" i="36"/>
  <c r="DA73" i="36"/>
  <c r="CZ73" i="36"/>
  <c r="CY73" i="36"/>
  <c r="CX73" i="36"/>
  <c r="CW73" i="36"/>
  <c r="CT73" i="36"/>
  <c r="DE72" i="36"/>
  <c r="DD72" i="36"/>
  <c r="DC72" i="36"/>
  <c r="DB72" i="36"/>
  <c r="DA72" i="36"/>
  <c r="CZ72" i="36"/>
  <c r="CY72" i="36"/>
  <c r="CX72" i="36"/>
  <c r="CW72" i="36"/>
  <c r="CT72" i="36"/>
  <c r="DE71" i="36"/>
  <c r="DD71" i="36"/>
  <c r="DC71" i="36"/>
  <c r="DB71" i="36"/>
  <c r="DA71" i="36"/>
  <c r="CZ71" i="36"/>
  <c r="CY71" i="36"/>
  <c r="CX71" i="36"/>
  <c r="CW71" i="36"/>
  <c r="CV71" i="36"/>
  <c r="CU71" i="36"/>
  <c r="CT71" i="36"/>
  <c r="DE70" i="36"/>
  <c r="DD70" i="36"/>
  <c r="DC70" i="36"/>
  <c r="DB70" i="36"/>
  <c r="DA70" i="36"/>
  <c r="CZ70" i="36"/>
  <c r="CY70" i="36"/>
  <c r="CX70" i="36"/>
  <c r="CW70" i="36"/>
  <c r="CV70" i="36"/>
  <c r="CU70" i="36"/>
  <c r="CT70" i="36"/>
  <c r="DE69" i="36"/>
  <c r="DD69" i="36"/>
  <c r="DC69" i="36"/>
  <c r="DB69" i="36"/>
  <c r="DA69" i="36"/>
  <c r="CZ69" i="36"/>
  <c r="CY69" i="36"/>
  <c r="CX69" i="36"/>
  <c r="CW69" i="36"/>
  <c r="CV69" i="36"/>
  <c r="CU69" i="36"/>
  <c r="CT69" i="36"/>
  <c r="DE68" i="36"/>
  <c r="DD68" i="36"/>
  <c r="DC68" i="36"/>
  <c r="DB68" i="36"/>
  <c r="DA68" i="36"/>
  <c r="CZ68" i="36"/>
  <c r="CY68" i="36"/>
  <c r="CX68" i="36"/>
  <c r="CW68" i="36"/>
  <c r="CV68" i="36"/>
  <c r="CU68" i="36"/>
  <c r="CT68" i="36"/>
  <c r="DE67" i="36"/>
  <c r="DD67" i="36"/>
  <c r="DC67" i="36"/>
  <c r="DB67" i="36"/>
  <c r="DA67" i="36"/>
  <c r="CZ67" i="36"/>
  <c r="CY67" i="36"/>
  <c r="CX67" i="36"/>
  <c r="CW67" i="36"/>
  <c r="CV67" i="36"/>
  <c r="CU67" i="36"/>
  <c r="CT67" i="36"/>
  <c r="DE66" i="36"/>
  <c r="DD66" i="36"/>
  <c r="DC66" i="36"/>
  <c r="DB66" i="36"/>
  <c r="DA66" i="36"/>
  <c r="CZ66" i="36"/>
  <c r="CY66" i="36"/>
  <c r="CX66" i="36"/>
  <c r="CW66" i="36"/>
  <c r="CV66" i="36"/>
  <c r="CU66" i="36"/>
  <c r="CT66" i="36"/>
  <c r="DE65" i="36"/>
  <c r="DD65" i="36"/>
  <c r="DC65" i="36"/>
  <c r="DB65" i="36"/>
  <c r="DA65" i="36"/>
  <c r="CZ65" i="36"/>
  <c r="CY65" i="36"/>
  <c r="CX65" i="36"/>
  <c r="CW65" i="36"/>
  <c r="CV65" i="36"/>
  <c r="CU65" i="36"/>
  <c r="CT65" i="36"/>
  <c r="DE64" i="36"/>
  <c r="DD64" i="36"/>
  <c r="DC64" i="36"/>
  <c r="DB64" i="36"/>
  <c r="DA64" i="36"/>
  <c r="CZ64" i="36"/>
  <c r="CY64" i="36"/>
  <c r="CX64" i="36"/>
  <c r="CW64" i="36"/>
  <c r="CV64" i="36"/>
  <c r="CU64" i="36"/>
  <c r="CT64" i="36"/>
  <c r="DE63" i="36"/>
  <c r="DD63" i="36"/>
  <c r="DC63" i="36"/>
  <c r="DB63" i="36"/>
  <c r="DA63" i="36"/>
  <c r="CZ63" i="36"/>
  <c r="CY63" i="36"/>
  <c r="CX63" i="36"/>
  <c r="CW63" i="36"/>
  <c r="CV63" i="36"/>
  <c r="CU63" i="36"/>
  <c r="CT63" i="36"/>
  <c r="DD58" i="36"/>
  <c r="CZ58" i="36"/>
  <c r="DD57" i="36"/>
  <c r="DD56" i="36"/>
  <c r="DE52" i="36"/>
  <c r="DD52" i="36"/>
  <c r="DC52" i="36"/>
  <c r="DB52" i="36"/>
  <c r="DA52" i="36"/>
  <c r="CZ52" i="36"/>
  <c r="CY52" i="36"/>
  <c r="CX52" i="36"/>
  <c r="CW52" i="36"/>
  <c r="CU52" i="36"/>
  <c r="CT52" i="36"/>
  <c r="DE51" i="36"/>
  <c r="DD51" i="36"/>
  <c r="DC51" i="36"/>
  <c r="DB51" i="36"/>
  <c r="DA51" i="36"/>
  <c r="CZ51" i="36"/>
  <c r="CY51" i="36"/>
  <c r="CX51" i="36"/>
  <c r="CW51" i="36"/>
  <c r="CT51" i="36"/>
  <c r="DE50" i="36"/>
  <c r="DD50" i="36"/>
  <c r="DC50" i="36"/>
  <c r="DB50" i="36"/>
  <c r="DA50" i="36"/>
  <c r="CZ50" i="36"/>
  <c r="CY50" i="36"/>
  <c r="CX50" i="36"/>
  <c r="CW50" i="36"/>
  <c r="CV50" i="36"/>
  <c r="CU50" i="36"/>
  <c r="CT50" i="36"/>
  <c r="DE49" i="36"/>
  <c r="DD49" i="36"/>
  <c r="DC49" i="36"/>
  <c r="DB49" i="36"/>
  <c r="DA49" i="36"/>
  <c r="CZ49" i="36"/>
  <c r="CY49" i="36"/>
  <c r="CX49" i="36"/>
  <c r="CW49" i="36"/>
  <c r="CV49" i="36"/>
  <c r="CU49" i="36"/>
  <c r="CT49" i="36"/>
  <c r="DE48" i="36"/>
  <c r="DD48" i="36"/>
  <c r="DC48" i="36"/>
  <c r="DB48" i="36"/>
  <c r="DA48" i="36"/>
  <c r="CZ48" i="36"/>
  <c r="CY48" i="36"/>
  <c r="CX48" i="36"/>
  <c r="CW48" i="36"/>
  <c r="CV48" i="36"/>
  <c r="CU48" i="36"/>
  <c r="CT48" i="36"/>
  <c r="DE47" i="36"/>
  <c r="DD47" i="36"/>
  <c r="DC47" i="36"/>
  <c r="DB47" i="36"/>
  <c r="DA47" i="36"/>
  <c r="CZ47" i="36"/>
  <c r="CY47" i="36"/>
  <c r="CX47" i="36"/>
  <c r="CW47" i="36"/>
  <c r="CV47" i="36"/>
  <c r="CU47" i="36"/>
  <c r="CT47" i="36"/>
  <c r="DE46" i="36"/>
  <c r="DD46" i="36"/>
  <c r="DC46" i="36"/>
  <c r="DB46" i="36"/>
  <c r="DA46" i="36"/>
  <c r="CZ46" i="36"/>
  <c r="CY46" i="36"/>
  <c r="CX46" i="36"/>
  <c r="CW46" i="36"/>
  <c r="CV46" i="36"/>
  <c r="CU46" i="36"/>
  <c r="CT46" i="36"/>
  <c r="DF45" i="36"/>
  <c r="DE45" i="36"/>
  <c r="DD45" i="36"/>
  <c r="DC45" i="36"/>
  <c r="DB45" i="36"/>
  <c r="DA45" i="36"/>
  <c r="CZ45" i="36"/>
  <c r="CY45" i="36"/>
  <c r="CX45" i="36"/>
  <c r="CW45" i="36"/>
  <c r="CV45" i="36"/>
  <c r="CU45" i="36"/>
  <c r="CT45" i="36"/>
  <c r="DF44" i="36"/>
  <c r="DE44" i="36"/>
  <c r="DD44" i="36"/>
  <c r="DC44" i="36"/>
  <c r="DB44" i="36"/>
  <c r="DA44" i="36"/>
  <c r="CZ44" i="36"/>
  <c r="CY44" i="36"/>
  <c r="CX44" i="36"/>
  <c r="CW44" i="36"/>
  <c r="CV44" i="36"/>
  <c r="CU44" i="36"/>
  <c r="CT44" i="36"/>
  <c r="DE43" i="36"/>
  <c r="DD43" i="36"/>
  <c r="DC43" i="36"/>
  <c r="DB43" i="36"/>
  <c r="DA43" i="36"/>
  <c r="CZ43" i="36"/>
  <c r="CY43" i="36"/>
  <c r="CX43" i="36"/>
  <c r="CW43" i="36"/>
  <c r="CV43" i="36"/>
  <c r="CU43" i="36"/>
  <c r="CT43" i="36"/>
  <c r="DE42" i="36"/>
  <c r="DD42" i="36"/>
  <c r="DC42" i="36"/>
  <c r="DB42" i="36"/>
  <c r="DA42" i="36"/>
  <c r="CZ42" i="36"/>
  <c r="CY42" i="36"/>
  <c r="CX42" i="36"/>
  <c r="CW42" i="36"/>
  <c r="CV42" i="36"/>
  <c r="CU42" i="36"/>
  <c r="CT42" i="36"/>
  <c r="DJ37" i="36"/>
  <c r="DI37" i="36"/>
  <c r="DH37" i="36"/>
  <c r="DD37" i="36"/>
  <c r="CZ37" i="36"/>
  <c r="CV37" i="36"/>
  <c r="DJ36" i="36"/>
  <c r="DI36" i="36"/>
  <c r="DH36" i="36"/>
  <c r="DJ35" i="36"/>
  <c r="DI35" i="36"/>
  <c r="DH35" i="36"/>
  <c r="DG35" i="36"/>
  <c r="DJ34" i="36"/>
  <c r="DI34" i="36"/>
  <c r="DH34" i="36"/>
  <c r="DG34" i="36"/>
  <c r="DE30" i="36"/>
  <c r="DD30" i="36"/>
  <c r="DC30" i="36"/>
  <c r="DB30" i="36"/>
  <c r="DA30" i="36"/>
  <c r="CZ30" i="36"/>
  <c r="CY30" i="36"/>
  <c r="CX30" i="36"/>
  <c r="CW30" i="36"/>
  <c r="DE29" i="36"/>
  <c r="DD29" i="36"/>
  <c r="DC29" i="36"/>
  <c r="DB29" i="36"/>
  <c r="DA29" i="36"/>
  <c r="CZ29" i="36"/>
  <c r="CY29" i="36"/>
  <c r="CX29" i="36"/>
  <c r="CW29" i="36"/>
  <c r="CT29" i="36"/>
  <c r="DF28" i="36"/>
  <c r="DE28" i="36"/>
  <c r="DD28" i="36"/>
  <c r="DC28" i="36"/>
  <c r="DB28" i="36"/>
  <c r="DA28" i="36"/>
  <c r="CZ28" i="36"/>
  <c r="CY28" i="36"/>
  <c r="CX28" i="36"/>
  <c r="CW28" i="36"/>
  <c r="CV28" i="36"/>
  <c r="CU28" i="36"/>
  <c r="CT28" i="36"/>
  <c r="DF27" i="36"/>
  <c r="DE27" i="36"/>
  <c r="DD27" i="36"/>
  <c r="DC27" i="36"/>
  <c r="DB27" i="36"/>
  <c r="DA27" i="36"/>
  <c r="CZ27" i="36"/>
  <c r="CY27" i="36"/>
  <c r="CX27" i="36"/>
  <c r="CW27" i="36"/>
  <c r="CV27" i="36"/>
  <c r="CU27" i="36"/>
  <c r="CT27" i="36"/>
  <c r="DF26" i="36"/>
  <c r="DE26" i="36"/>
  <c r="DD26" i="36"/>
  <c r="DC26" i="36"/>
  <c r="DB26" i="36"/>
  <c r="DA26" i="36"/>
  <c r="CZ26" i="36"/>
  <c r="CY26" i="36"/>
  <c r="CX26" i="36"/>
  <c r="CW26" i="36"/>
  <c r="CV26" i="36"/>
  <c r="CU26" i="36"/>
  <c r="CT26" i="36"/>
  <c r="DF25" i="36"/>
  <c r="DE25" i="36"/>
  <c r="DD25" i="36"/>
  <c r="DC25" i="36"/>
  <c r="DB25" i="36"/>
  <c r="DA25" i="36"/>
  <c r="CZ25" i="36"/>
  <c r="CY25" i="36"/>
  <c r="CX25" i="36"/>
  <c r="CW25" i="36"/>
  <c r="CV25" i="36"/>
  <c r="CU25" i="36"/>
  <c r="CT25" i="36"/>
  <c r="DF24" i="36"/>
  <c r="DE24" i="36"/>
  <c r="DD24" i="36"/>
  <c r="DC24" i="36"/>
  <c r="DB24" i="36"/>
  <c r="DA24" i="36"/>
  <c r="CZ24" i="36"/>
  <c r="CY24" i="36"/>
  <c r="CX24" i="36"/>
  <c r="CW24" i="36"/>
  <c r="CV24" i="36"/>
  <c r="CU24" i="36"/>
  <c r="CT24" i="36"/>
  <c r="DF23" i="36"/>
  <c r="DE23" i="36"/>
  <c r="DD23" i="36"/>
  <c r="DC23" i="36"/>
  <c r="DB23" i="36"/>
  <c r="DA23" i="36"/>
  <c r="CZ23" i="36"/>
  <c r="CY23" i="36"/>
  <c r="CX23" i="36"/>
  <c r="CW23" i="36"/>
  <c r="CV23" i="36"/>
  <c r="CU23" i="36"/>
  <c r="CT23" i="36"/>
  <c r="DF22" i="36"/>
  <c r="DE22" i="36"/>
  <c r="DD22" i="36"/>
  <c r="DC22" i="36"/>
  <c r="DB22" i="36"/>
  <c r="DA22" i="36"/>
  <c r="CZ22" i="36"/>
  <c r="CY22" i="36"/>
  <c r="CX22" i="36"/>
  <c r="CW22" i="36"/>
  <c r="CV22" i="36"/>
  <c r="CU22" i="36"/>
  <c r="CT22" i="36"/>
  <c r="DF21" i="36"/>
  <c r="DE21" i="36"/>
  <c r="DD21" i="36"/>
  <c r="DC21" i="36"/>
  <c r="DB21" i="36"/>
  <c r="DA21" i="36"/>
  <c r="CZ21" i="36"/>
  <c r="CY21" i="36"/>
  <c r="CX21" i="36"/>
  <c r="CW21" i="36"/>
  <c r="CV21" i="36"/>
  <c r="CU21" i="36"/>
  <c r="CT21" i="36"/>
  <c r="DF20" i="36"/>
  <c r="DE20" i="36"/>
  <c r="DD20" i="36"/>
  <c r="DC20" i="36"/>
  <c r="DB20" i="36"/>
  <c r="DA20" i="36"/>
  <c r="CZ20" i="36"/>
  <c r="CY20" i="36"/>
  <c r="CX20" i="36"/>
  <c r="CW20" i="36"/>
  <c r="CV20" i="36"/>
  <c r="CU20" i="36"/>
  <c r="CT20" i="36"/>
  <c r="DE19" i="36"/>
  <c r="DD19" i="36"/>
  <c r="DC19" i="36"/>
  <c r="DB19" i="36"/>
  <c r="DA19" i="36"/>
  <c r="CZ19" i="36"/>
  <c r="CY19" i="36"/>
  <c r="CX19" i="36"/>
  <c r="CW19" i="36"/>
  <c r="CV19" i="36"/>
  <c r="CU19" i="36"/>
  <c r="CT19" i="36"/>
  <c r="FY15" i="36"/>
  <c r="FX15" i="36"/>
  <c r="FW15" i="36"/>
  <c r="FV15" i="36"/>
  <c r="FU15" i="36"/>
  <c r="FT15" i="36"/>
  <c r="FS15" i="36"/>
  <c r="FR15" i="36"/>
  <c r="FQ15" i="36"/>
  <c r="FM15" i="36"/>
  <c r="FL15" i="36"/>
  <c r="FK15" i="36"/>
  <c r="FJ15" i="36"/>
  <c r="FI15" i="36"/>
  <c r="FH15" i="36"/>
  <c r="FG15" i="36"/>
  <c r="FF15" i="36"/>
  <c r="FE15" i="36"/>
  <c r="FB15" i="36"/>
  <c r="FA15" i="36"/>
  <c r="EZ15" i="36"/>
  <c r="EY15" i="36"/>
  <c r="EX15" i="36"/>
  <c r="EW15" i="36"/>
  <c r="EV15" i="36"/>
  <c r="EU15" i="36"/>
  <c r="ET15" i="36"/>
  <c r="ES15" i="36"/>
  <c r="ER15" i="36"/>
  <c r="EQ15" i="36"/>
  <c r="EP15" i="36"/>
  <c r="EO15" i="36"/>
  <c r="EN15" i="36"/>
  <c r="EM15" i="36"/>
  <c r="EL15" i="36"/>
  <c r="EK15" i="36"/>
  <c r="EJ15" i="36"/>
  <c r="EI15" i="36"/>
  <c r="EH15" i="36"/>
  <c r="EG15" i="36"/>
  <c r="EF15" i="36"/>
  <c r="EE15" i="36"/>
  <c r="ED15" i="36"/>
  <c r="EC15" i="36"/>
  <c r="EB15" i="36"/>
  <c r="EA15" i="36"/>
  <c r="DZ15" i="36"/>
  <c r="DY15" i="36"/>
  <c r="DX15" i="36"/>
  <c r="DW15" i="36"/>
  <c r="DV15" i="36"/>
  <c r="DU15" i="36"/>
  <c r="DT15" i="36"/>
  <c r="DS15" i="36"/>
  <c r="DR15" i="36"/>
  <c r="DQ15" i="36"/>
  <c r="DP15" i="36"/>
  <c r="DO15" i="36"/>
  <c r="DN15" i="36"/>
  <c r="DM15" i="36"/>
  <c r="DL15" i="36"/>
  <c r="DK15" i="36"/>
  <c r="DJ15" i="36"/>
  <c r="DI15" i="36"/>
  <c r="DH15" i="36"/>
  <c r="DG15" i="36"/>
  <c r="DF15" i="36"/>
  <c r="DE15" i="36"/>
  <c r="DD15" i="36"/>
  <c r="DC15" i="36"/>
  <c r="DB15" i="36"/>
  <c r="DA15" i="36"/>
  <c r="CZ15" i="36"/>
  <c r="CY15" i="36"/>
  <c r="CX15" i="36"/>
  <c r="CW15" i="36"/>
  <c r="CV15" i="36"/>
  <c r="CU15" i="36"/>
  <c r="CT15" i="36"/>
  <c r="CS15" i="36"/>
  <c r="CR15" i="36"/>
  <c r="CQ15" i="36"/>
  <c r="CP15" i="36"/>
  <c r="CO15" i="36"/>
  <c r="CN15" i="36"/>
  <c r="CM15" i="36"/>
  <c r="CL15" i="36"/>
  <c r="CK15" i="36"/>
  <c r="CJ15" i="36"/>
  <c r="CI15" i="36"/>
  <c r="CH15" i="36"/>
  <c r="CG15" i="36"/>
  <c r="CF15" i="36"/>
  <c r="CE15" i="36"/>
  <c r="CD15" i="36"/>
  <c r="CC15" i="36"/>
  <c r="CB15" i="36"/>
  <c r="CA15" i="36"/>
  <c r="BZ15" i="36"/>
  <c r="BY15" i="36"/>
  <c r="BX15" i="36"/>
  <c r="BW15" i="36"/>
  <c r="BV15" i="36"/>
  <c r="BU15" i="36"/>
  <c r="BT15" i="36"/>
  <c r="BS15" i="36"/>
  <c r="BR15" i="36"/>
  <c r="BQ15" i="36"/>
  <c r="BP15" i="36"/>
  <c r="BO15" i="36"/>
  <c r="BN15" i="36"/>
  <c r="BM15" i="36"/>
  <c r="BL15" i="36"/>
  <c r="BK15" i="36"/>
  <c r="BJ15" i="36"/>
  <c r="BI15" i="36"/>
  <c r="BH15" i="36"/>
  <c r="BG15" i="36"/>
  <c r="BF15" i="36"/>
  <c r="BE15" i="36"/>
  <c r="BD15" i="36"/>
  <c r="BC15" i="36"/>
  <c r="BB15" i="36"/>
  <c r="BA15" i="36"/>
  <c r="AZ15" i="36"/>
  <c r="AY15" i="36"/>
  <c r="AX15" i="36"/>
  <c r="AW15" i="36"/>
  <c r="AV15" i="36"/>
  <c r="AU15" i="36"/>
  <c r="AT15" i="36"/>
  <c r="AS15" i="36"/>
  <c r="AR15" i="36"/>
  <c r="AQ15" i="36"/>
  <c r="AP15" i="36"/>
  <c r="AO15" i="36"/>
  <c r="AN15" i="36"/>
  <c r="AM15" i="36"/>
  <c r="AL15" i="36"/>
  <c r="AK15" i="36"/>
  <c r="AJ15" i="36"/>
  <c r="AI15" i="36"/>
  <c r="AH15" i="36"/>
  <c r="AG15" i="36"/>
  <c r="AF15" i="36"/>
  <c r="AE15" i="36"/>
  <c r="AD15" i="36"/>
  <c r="AC15" i="36"/>
  <c r="AB15" i="36"/>
  <c r="AA15" i="36"/>
  <c r="Z15" i="36"/>
  <c r="Y15" i="36"/>
  <c r="X15" i="36"/>
  <c r="W15" i="36"/>
  <c r="V15" i="36"/>
  <c r="U15" i="36"/>
  <c r="T15" i="36"/>
  <c r="S15" i="36"/>
  <c r="R15" i="36"/>
  <c r="Q15" i="36"/>
  <c r="P15" i="36"/>
  <c r="O15" i="36"/>
  <c r="N15" i="36"/>
  <c r="M15" i="36"/>
  <c r="L15" i="36"/>
  <c r="K15" i="36"/>
  <c r="J15" i="36"/>
  <c r="I15" i="36"/>
  <c r="H15" i="36"/>
  <c r="FY12" i="36"/>
  <c r="FX12" i="36"/>
  <c r="FW12" i="36"/>
  <c r="FV12" i="36"/>
  <c r="FU12" i="36"/>
  <c r="FT12" i="36"/>
  <c r="FS12" i="36"/>
  <c r="FR12" i="36"/>
  <c r="FQ12" i="36"/>
  <c r="FO12" i="36"/>
  <c r="FO15" i="36" s="1"/>
  <c r="FN12" i="36"/>
  <c r="FN15" i="36" s="1"/>
  <c r="FM12" i="36"/>
  <c r="FL12" i="36"/>
  <c r="FK12" i="36"/>
  <c r="FJ12" i="36"/>
  <c r="FI12" i="36"/>
  <c r="FH12" i="36"/>
  <c r="FG12" i="36"/>
  <c r="FF12" i="36"/>
  <c r="FE12" i="36"/>
  <c r="FD12" i="36"/>
  <c r="FD15" i="36" s="1"/>
  <c r="FC12" i="36"/>
  <c r="FC15" i="36" s="1"/>
  <c r="FB12" i="36"/>
  <c r="FA12" i="36"/>
  <c r="EZ12" i="36"/>
  <c r="EY12" i="36"/>
  <c r="EX12" i="36"/>
  <c r="EW12" i="36"/>
  <c r="EV12" i="36"/>
  <c r="EU12" i="36"/>
  <c r="ET12" i="36"/>
  <c r="ES12" i="36"/>
  <c r="ER12" i="36"/>
  <c r="EQ12" i="36"/>
  <c r="EP12" i="36"/>
  <c r="EO12" i="36"/>
  <c r="EN12" i="36"/>
  <c r="EM12" i="36"/>
  <c r="EL12" i="36"/>
  <c r="EK12" i="36"/>
  <c r="EJ12" i="36"/>
  <c r="EI12" i="36"/>
  <c r="EH12" i="36"/>
  <c r="EG12" i="36"/>
  <c r="EF12" i="36"/>
  <c r="EE12" i="36"/>
  <c r="ED12" i="36"/>
  <c r="EC12" i="36"/>
  <c r="EB12" i="36"/>
  <c r="EA12" i="36"/>
  <c r="DZ12" i="36"/>
  <c r="DY12" i="36"/>
  <c r="DX12" i="36"/>
  <c r="DW12" i="36"/>
  <c r="DV12" i="36"/>
  <c r="DU12" i="36"/>
  <c r="DT12" i="36"/>
  <c r="DS12" i="36"/>
  <c r="DR12" i="36"/>
  <c r="DQ12" i="36"/>
  <c r="DP12" i="36"/>
  <c r="DO12" i="36"/>
  <c r="DN12" i="36"/>
  <c r="DM12" i="36"/>
  <c r="DL12" i="36"/>
  <c r="DK12" i="36"/>
  <c r="DJ12" i="36"/>
  <c r="DI12" i="36"/>
  <c r="DH12" i="36"/>
  <c r="DG12" i="36"/>
  <c r="DF12" i="36"/>
  <c r="DE12" i="36"/>
  <c r="DD12" i="36"/>
  <c r="DC12" i="36"/>
  <c r="DB12" i="36"/>
  <c r="DA12" i="36"/>
  <c r="CZ12" i="36"/>
  <c r="CY12" i="36"/>
  <c r="CX12" i="36"/>
  <c r="CW12" i="36"/>
  <c r="CV12" i="36"/>
  <c r="CU12" i="36"/>
  <c r="CT12" i="36"/>
  <c r="CS12" i="36"/>
  <c r="CR12" i="36"/>
  <c r="CQ12" i="36"/>
  <c r="CP12" i="36"/>
  <c r="CO12" i="36"/>
  <c r="CN12" i="36"/>
  <c r="CM12" i="36"/>
  <c r="CL12" i="36"/>
  <c r="CK12" i="36"/>
  <c r="CJ12" i="36"/>
  <c r="CI12" i="36"/>
  <c r="CH12" i="36"/>
  <c r="CG12" i="36"/>
  <c r="CF12" i="36"/>
  <c r="CE12" i="36"/>
  <c r="CD12" i="36"/>
  <c r="CC12" i="36"/>
  <c r="CB12" i="36"/>
  <c r="CA12" i="36"/>
  <c r="BZ12" i="36"/>
  <c r="BY12" i="36"/>
  <c r="BX12" i="36"/>
  <c r="BW12" i="36"/>
  <c r="BV12" i="36"/>
  <c r="BU12" i="36"/>
  <c r="BT12" i="36"/>
  <c r="BS12" i="36"/>
  <c r="BR12" i="36"/>
  <c r="BQ12" i="36"/>
  <c r="BP12" i="36"/>
  <c r="BO12" i="36"/>
  <c r="BN12" i="36"/>
  <c r="BM12" i="36"/>
  <c r="BL12" i="36"/>
  <c r="BK12" i="36"/>
  <c r="BJ12" i="36"/>
  <c r="BI12" i="36"/>
  <c r="BH12" i="36"/>
  <c r="BG12" i="36"/>
  <c r="BF12" i="36"/>
  <c r="BE12" i="36"/>
  <c r="BD12" i="36"/>
  <c r="BC12" i="36"/>
  <c r="BB12" i="36"/>
  <c r="BA12" i="36"/>
  <c r="AZ12" i="36"/>
  <c r="AY12" i="36"/>
  <c r="AX12" i="36"/>
  <c r="AW12" i="36"/>
  <c r="AV12" i="36"/>
  <c r="AU12" i="36"/>
  <c r="AT12" i="36"/>
  <c r="AS12" i="36"/>
  <c r="AR12" i="36"/>
  <c r="AQ12" i="36"/>
  <c r="AP12" i="36"/>
  <c r="AO12" i="36"/>
  <c r="AN12" i="36"/>
  <c r="AM12" i="36"/>
  <c r="AL12" i="36"/>
  <c r="AK12" i="36"/>
  <c r="AJ12" i="36"/>
  <c r="AI12" i="36"/>
  <c r="AH12" i="36"/>
  <c r="AG12" i="36"/>
  <c r="AF12" i="36"/>
  <c r="AE12" i="36"/>
  <c r="AD12" i="36"/>
  <c r="AC12" i="36"/>
  <c r="AB12" i="36"/>
  <c r="AA12" i="36"/>
  <c r="Z12" i="36"/>
  <c r="Y12" i="36"/>
  <c r="X12" i="36"/>
  <c r="W12" i="36"/>
  <c r="V12" i="36"/>
  <c r="U12" i="36"/>
  <c r="T12" i="36"/>
  <c r="S12" i="36"/>
  <c r="R12" i="36"/>
  <c r="Q12" i="36"/>
  <c r="P12" i="36"/>
  <c r="O12" i="36"/>
  <c r="N12" i="36"/>
  <c r="M12" i="36"/>
  <c r="L12" i="36"/>
  <c r="K12" i="36"/>
  <c r="J12" i="36"/>
  <c r="I12" i="36"/>
  <c r="H12" i="36"/>
  <c r="G12" i="36"/>
  <c r="F12" i="36"/>
  <c r="E12" i="36"/>
  <c r="D12" i="36"/>
  <c r="C12" i="36"/>
  <c r="B12" i="36"/>
  <c r="FY11" i="36"/>
  <c r="FX11" i="36"/>
  <c r="FW11" i="36"/>
  <c r="FV11" i="36"/>
  <c r="FU11" i="36"/>
  <c r="FT11" i="36"/>
  <c r="FS11" i="36"/>
  <c r="FR11" i="36"/>
  <c r="FQ11" i="36"/>
  <c r="FP11" i="36"/>
  <c r="FO11" i="36"/>
  <c r="FN11" i="36"/>
  <c r="FM11" i="36"/>
  <c r="FL11" i="36"/>
  <c r="FK11" i="36"/>
  <c r="FJ11" i="36"/>
  <c r="FI11" i="36"/>
  <c r="FH11" i="36"/>
  <c r="FG11" i="36"/>
  <c r="FF11" i="36"/>
  <c r="FE11" i="36"/>
  <c r="FD11" i="36"/>
  <c r="FC11" i="36"/>
  <c r="FB11" i="36"/>
  <c r="FA11" i="36"/>
  <c r="EZ11" i="36"/>
  <c r="EY11" i="36"/>
  <c r="EX11" i="36"/>
  <c r="EW11" i="36"/>
  <c r="EV11" i="36"/>
  <c r="EU11" i="36"/>
  <c r="ET11" i="36"/>
  <c r="ES11" i="36"/>
  <c r="ER11" i="36"/>
  <c r="EQ11" i="36"/>
  <c r="EP11" i="36"/>
  <c r="EO11" i="36"/>
  <c r="EN11" i="36"/>
  <c r="EM11" i="36"/>
  <c r="EL11" i="36"/>
  <c r="EK11" i="36"/>
  <c r="EJ11" i="36"/>
  <c r="EI11" i="36"/>
  <c r="EH11" i="36"/>
  <c r="EG11" i="36"/>
  <c r="EF11" i="36"/>
  <c r="EE11" i="36"/>
  <c r="ED11" i="36"/>
  <c r="EC11" i="36"/>
  <c r="EB11" i="36"/>
  <c r="EA11" i="36"/>
  <c r="DZ11" i="36"/>
  <c r="DY11" i="36"/>
  <c r="DX11" i="36"/>
  <c r="DW11" i="36"/>
  <c r="DV11" i="36"/>
  <c r="DU11" i="36"/>
  <c r="DT11" i="36"/>
  <c r="DS11" i="36"/>
  <c r="DR11" i="36"/>
  <c r="DQ11" i="36"/>
  <c r="DP11" i="36"/>
  <c r="DO11" i="36"/>
  <c r="DN11" i="36"/>
  <c r="DM11" i="36"/>
  <c r="DL11" i="36"/>
  <c r="DK11" i="36"/>
  <c r="DJ11" i="36"/>
  <c r="DI11" i="36"/>
  <c r="DH11" i="36"/>
  <c r="DG11" i="36"/>
  <c r="DF11" i="36"/>
  <c r="DE11" i="36"/>
  <c r="DD11" i="36"/>
  <c r="DC11" i="36"/>
  <c r="DB11" i="36"/>
  <c r="DA11" i="36"/>
  <c r="CZ11" i="36"/>
  <c r="CY11" i="36"/>
  <c r="CX11" i="36"/>
  <c r="CW11" i="36"/>
  <c r="CV11" i="36"/>
  <c r="CU11" i="36"/>
  <c r="CT11" i="36"/>
  <c r="CS11" i="36"/>
  <c r="CR11" i="36"/>
  <c r="CQ11" i="36"/>
  <c r="CP11" i="36"/>
  <c r="CO11" i="36"/>
  <c r="CN11" i="36"/>
  <c r="CM11" i="36"/>
  <c r="CL11" i="36"/>
  <c r="CK11" i="36"/>
  <c r="CJ11" i="36"/>
  <c r="CI11" i="36"/>
  <c r="CH11" i="36"/>
  <c r="CG11" i="36"/>
  <c r="CF11" i="36"/>
  <c r="CE11" i="36"/>
  <c r="CD11" i="36"/>
  <c r="CC11" i="36"/>
  <c r="CB11" i="36"/>
  <c r="CA11" i="36"/>
  <c r="BZ11" i="36"/>
  <c r="BY11" i="36"/>
  <c r="BX11" i="36"/>
  <c r="BW11" i="36"/>
  <c r="BV11" i="36"/>
  <c r="BU11" i="36"/>
  <c r="BT11" i="36"/>
  <c r="BS11" i="36"/>
  <c r="BR11" i="36"/>
  <c r="BQ11" i="36"/>
  <c r="BP11" i="36"/>
  <c r="BO11" i="36"/>
  <c r="BN11" i="36"/>
  <c r="BM11" i="36"/>
  <c r="BL11" i="36"/>
  <c r="BK11" i="36"/>
  <c r="BJ11" i="36"/>
  <c r="BI11" i="36"/>
  <c r="BH11" i="36"/>
  <c r="BG11" i="36"/>
  <c r="BF11" i="36"/>
  <c r="BE11" i="36"/>
  <c r="BD11" i="36"/>
  <c r="BC11" i="36"/>
  <c r="BB11" i="36"/>
  <c r="BA11" i="36"/>
  <c r="AZ11" i="36"/>
  <c r="AY11" i="36"/>
  <c r="AX11" i="36"/>
  <c r="AW11" i="36"/>
  <c r="AV11" i="36"/>
  <c r="AU11" i="36"/>
  <c r="AT11" i="36"/>
  <c r="AS11" i="36"/>
  <c r="AR11" i="36"/>
  <c r="AQ11" i="36"/>
  <c r="AP11" i="36"/>
  <c r="AO11" i="36"/>
  <c r="AN11" i="36"/>
  <c r="AM11" i="36"/>
  <c r="AL11" i="36"/>
  <c r="AK11" i="36"/>
  <c r="AJ11" i="36"/>
  <c r="AI11" i="36"/>
  <c r="AH11" i="36"/>
  <c r="AG11" i="36"/>
  <c r="AF11" i="36"/>
  <c r="AE11" i="36"/>
  <c r="AD11" i="36"/>
  <c r="AC11" i="36"/>
  <c r="AB11" i="36"/>
  <c r="AA11" i="36"/>
  <c r="Z11" i="36"/>
  <c r="Y11" i="36"/>
  <c r="X11" i="36"/>
  <c r="W11" i="36"/>
  <c r="V11" i="36"/>
  <c r="U11" i="36"/>
  <c r="T11" i="36"/>
  <c r="S11" i="36"/>
  <c r="R11" i="36"/>
  <c r="Q11" i="36"/>
  <c r="P11" i="36"/>
  <c r="O11" i="36"/>
  <c r="N11" i="36"/>
  <c r="M11" i="36"/>
  <c r="L11" i="36"/>
  <c r="K11" i="36"/>
  <c r="J11" i="36"/>
  <c r="I11" i="36"/>
  <c r="H11" i="36"/>
  <c r="G11" i="36"/>
  <c r="F11" i="36"/>
  <c r="E11" i="36"/>
  <c r="D11" i="36"/>
  <c r="C11" i="36"/>
  <c r="B11" i="36"/>
  <c r="FY10" i="36"/>
  <c r="FX10" i="36"/>
  <c r="FW10" i="36"/>
  <c r="FV10" i="36"/>
  <c r="FU10" i="36"/>
  <c r="FT10" i="36"/>
  <c r="FS10" i="36"/>
  <c r="FR10" i="36"/>
  <c r="FQ10" i="36"/>
  <c r="FP10" i="36"/>
  <c r="FO10" i="36"/>
  <c r="FN10" i="36"/>
  <c r="FM10" i="36"/>
  <c r="FL10" i="36"/>
  <c r="FK10" i="36"/>
  <c r="FJ10" i="36"/>
  <c r="FI10" i="36"/>
  <c r="FH10" i="36"/>
  <c r="FG10" i="36"/>
  <c r="FF10" i="36"/>
  <c r="FE10" i="36"/>
  <c r="FD10" i="36"/>
  <c r="FC10" i="36"/>
  <c r="FB10" i="36"/>
  <c r="FA10" i="36"/>
  <c r="EZ10" i="36"/>
  <c r="EY10" i="36"/>
  <c r="EX10" i="36"/>
  <c r="EW10" i="36"/>
  <c r="EV10" i="36"/>
  <c r="EU10" i="36"/>
  <c r="ET10" i="36"/>
  <c r="ES10" i="36"/>
  <c r="ER10" i="36"/>
  <c r="EQ10" i="36"/>
  <c r="EP10" i="36"/>
  <c r="EO10" i="36"/>
  <c r="EN10" i="36"/>
  <c r="EM10" i="36"/>
  <c r="EL10" i="36"/>
  <c r="EK10" i="36"/>
  <c r="EJ10" i="36"/>
  <c r="EI10" i="36"/>
  <c r="EH10" i="36"/>
  <c r="EG10" i="36"/>
  <c r="EF10" i="36"/>
  <c r="EE10" i="36"/>
  <c r="ED10" i="36"/>
  <c r="EC10" i="36"/>
  <c r="EB10" i="36"/>
  <c r="EA10" i="36"/>
  <c r="DZ10" i="36"/>
  <c r="DY10" i="36"/>
  <c r="DX10" i="36"/>
  <c r="DW10" i="36"/>
  <c r="DV10" i="36"/>
  <c r="DU10" i="36"/>
  <c r="DT10" i="36"/>
  <c r="DS10" i="36"/>
  <c r="DR10" i="36"/>
  <c r="DQ10" i="36"/>
  <c r="DP10" i="36"/>
  <c r="DO10" i="36"/>
  <c r="DN10" i="36"/>
  <c r="DM10" i="36"/>
  <c r="DL10" i="36"/>
  <c r="DK10" i="36"/>
  <c r="DJ10" i="36"/>
  <c r="DI10" i="36"/>
  <c r="DH10" i="36"/>
  <c r="DG10" i="36"/>
  <c r="DF10" i="36"/>
  <c r="DE10" i="36"/>
  <c r="DD10" i="36"/>
  <c r="DC10" i="36"/>
  <c r="DB10" i="36"/>
  <c r="DA10" i="36"/>
  <c r="CZ10" i="36"/>
  <c r="CY10" i="36"/>
  <c r="CX10" i="36"/>
  <c r="CW10" i="36"/>
  <c r="CV10" i="36"/>
  <c r="CU10" i="36"/>
  <c r="CT10" i="36"/>
  <c r="CS10" i="36"/>
  <c r="CR10" i="36"/>
  <c r="CQ10" i="36"/>
  <c r="CP10" i="36"/>
  <c r="CO10" i="36"/>
  <c r="CN10" i="36"/>
  <c r="CM10" i="36"/>
  <c r="CL10" i="36"/>
  <c r="CK10" i="36"/>
  <c r="CJ10" i="36"/>
  <c r="CI10" i="36"/>
  <c r="CH10" i="36"/>
  <c r="CG10" i="36"/>
  <c r="CF10" i="36"/>
  <c r="CE10" i="36"/>
  <c r="CD10" i="36"/>
  <c r="CC10" i="36"/>
  <c r="CB10" i="36"/>
  <c r="CA10" i="36"/>
  <c r="BZ10" i="36"/>
  <c r="BY10" i="36"/>
  <c r="BX10" i="36"/>
  <c r="BW10" i="36"/>
  <c r="BV10" i="36"/>
  <c r="BU10" i="36"/>
  <c r="BT10" i="36"/>
  <c r="BS10" i="36"/>
  <c r="BR10" i="36"/>
  <c r="BQ10" i="36"/>
  <c r="BP10" i="36"/>
  <c r="BO10" i="36"/>
  <c r="BN10" i="36"/>
  <c r="BM10" i="36"/>
  <c r="BL10" i="36"/>
  <c r="BK10" i="36"/>
  <c r="BJ10" i="36"/>
  <c r="BI10" i="36"/>
  <c r="BH10" i="36"/>
  <c r="BG10" i="36"/>
  <c r="BF10" i="36"/>
  <c r="BE10" i="36"/>
  <c r="BD10" i="36"/>
  <c r="BC10" i="36"/>
  <c r="BB10" i="36"/>
  <c r="BA10" i="36"/>
  <c r="AZ10" i="36"/>
  <c r="AY10" i="36"/>
  <c r="AX10" i="36"/>
  <c r="AW10" i="36"/>
  <c r="AV10" i="36"/>
  <c r="AU10" i="36"/>
  <c r="AT10" i="36"/>
  <c r="AS10" i="36"/>
  <c r="AR10" i="36"/>
  <c r="AQ10" i="36"/>
  <c r="AP10" i="36"/>
  <c r="AO10" i="36"/>
  <c r="AN10" i="36"/>
  <c r="AM10" i="36"/>
  <c r="AL10" i="36"/>
  <c r="AK10" i="36"/>
  <c r="AJ10" i="36"/>
  <c r="AI10" i="36"/>
  <c r="AH10" i="36"/>
  <c r="AG10" i="36"/>
  <c r="AF10" i="36"/>
  <c r="AE10" i="36"/>
  <c r="AD10" i="36"/>
  <c r="AC10" i="36"/>
  <c r="AB10" i="36"/>
  <c r="AA10" i="36"/>
  <c r="Z10" i="36"/>
  <c r="Y10" i="36"/>
  <c r="X10" i="36"/>
  <c r="W10" i="36"/>
  <c r="V10" i="36"/>
  <c r="U10" i="36"/>
  <c r="T10" i="36"/>
  <c r="S10" i="36"/>
  <c r="R10" i="36"/>
  <c r="Q10" i="36"/>
  <c r="P10" i="36"/>
  <c r="O10" i="36"/>
  <c r="N10" i="36"/>
  <c r="M10" i="36"/>
  <c r="L10" i="36"/>
  <c r="K10" i="36"/>
  <c r="J10" i="36"/>
  <c r="I10" i="36"/>
  <c r="H10" i="36"/>
  <c r="G10" i="36"/>
  <c r="F10" i="36"/>
  <c r="E10" i="36"/>
  <c r="D10" i="36"/>
  <c r="C10" i="36"/>
  <c r="B10" i="36"/>
  <c r="FY9" i="36"/>
  <c r="FX9" i="36"/>
  <c r="FW9" i="36"/>
  <c r="FV9" i="36"/>
  <c r="FU9" i="36"/>
  <c r="FT9" i="36"/>
  <c r="FS9" i="36"/>
  <c r="FR9" i="36"/>
  <c r="FQ9" i="36"/>
  <c r="FP9" i="36"/>
  <c r="FO9" i="36"/>
  <c r="FN9" i="36"/>
  <c r="FM9" i="36"/>
  <c r="FL9" i="36"/>
  <c r="FK9" i="36"/>
  <c r="FJ9" i="36"/>
  <c r="FI9" i="36"/>
  <c r="FH9" i="36"/>
  <c r="FG9" i="36"/>
  <c r="FF9" i="36"/>
  <c r="FE9" i="36"/>
  <c r="FD9" i="36"/>
  <c r="FC9" i="36"/>
  <c r="FB9" i="36"/>
  <c r="FA9" i="36"/>
  <c r="EZ9" i="36"/>
  <c r="EY9" i="36"/>
  <c r="EX9" i="36"/>
  <c r="EW9" i="36"/>
  <c r="EV9" i="36"/>
  <c r="EU9" i="36"/>
  <c r="ET9" i="36"/>
  <c r="ES9" i="36"/>
  <c r="ER9" i="36"/>
  <c r="EQ9" i="36"/>
  <c r="EP9" i="36"/>
  <c r="EO9" i="36"/>
  <c r="EN9" i="36"/>
  <c r="EM9" i="36"/>
  <c r="EL9" i="36"/>
  <c r="EK9" i="36"/>
  <c r="EJ9" i="36"/>
  <c r="EI9" i="36"/>
  <c r="EH9" i="36"/>
  <c r="EG9" i="36"/>
  <c r="EF9" i="36"/>
  <c r="EE9" i="36"/>
  <c r="ED9" i="36"/>
  <c r="EC9" i="36"/>
  <c r="EB9" i="36"/>
  <c r="EA9" i="36"/>
  <c r="DZ9" i="36"/>
  <c r="DY9" i="36"/>
  <c r="DX9" i="36"/>
  <c r="DW9" i="36"/>
  <c r="DV9" i="36"/>
  <c r="DU9" i="36"/>
  <c r="DT9" i="36"/>
  <c r="DS9" i="36"/>
  <c r="DR9" i="36"/>
  <c r="DQ9" i="36"/>
  <c r="DP9" i="36"/>
  <c r="DO9" i="36"/>
  <c r="DN9" i="36"/>
  <c r="DM9" i="36"/>
  <c r="DL9" i="36"/>
  <c r="DK9" i="36"/>
  <c r="DJ9" i="36"/>
  <c r="DI9" i="36"/>
  <c r="DH9" i="36"/>
  <c r="DG9" i="36"/>
  <c r="DF9" i="36"/>
  <c r="DE9" i="36"/>
  <c r="DD9" i="36"/>
  <c r="DC9" i="36"/>
  <c r="DB9" i="36"/>
  <c r="DA9" i="36"/>
  <c r="CZ9" i="36"/>
  <c r="CY9" i="36"/>
  <c r="CX9" i="36"/>
  <c r="CW9" i="36"/>
  <c r="CV9" i="36"/>
  <c r="CU9" i="36"/>
  <c r="CT9" i="36"/>
  <c r="CS9" i="36"/>
  <c r="CR9" i="36"/>
  <c r="CQ9" i="36"/>
  <c r="CP9" i="36"/>
  <c r="CO9" i="36"/>
  <c r="CN9" i="36"/>
  <c r="CM9" i="36"/>
  <c r="CL9" i="36"/>
  <c r="CK9" i="36"/>
  <c r="CJ9" i="36"/>
  <c r="CI9" i="36"/>
  <c r="CH9" i="36"/>
  <c r="CG9" i="36"/>
  <c r="CF9" i="36"/>
  <c r="CE9" i="36"/>
  <c r="CD9" i="36"/>
  <c r="CC9" i="36"/>
  <c r="CB9" i="36"/>
  <c r="CA9" i="36"/>
  <c r="BZ9" i="36"/>
  <c r="BY9" i="36"/>
  <c r="BX9" i="36"/>
  <c r="BW9" i="36"/>
  <c r="BV9" i="36"/>
  <c r="BU9" i="36"/>
  <c r="BT9" i="36"/>
  <c r="BS9" i="36"/>
  <c r="BR9" i="36"/>
  <c r="BQ9" i="36"/>
  <c r="BP9" i="36"/>
  <c r="BO9" i="36"/>
  <c r="BN9" i="36"/>
  <c r="BM9" i="36"/>
  <c r="BL9" i="36"/>
  <c r="BK9" i="36"/>
  <c r="BJ9" i="36"/>
  <c r="BI9" i="36"/>
  <c r="BH9" i="36"/>
  <c r="BG9" i="36"/>
  <c r="BF9" i="36"/>
  <c r="BE9" i="36"/>
  <c r="BD9" i="36"/>
  <c r="BC9" i="36"/>
  <c r="BB9" i="36"/>
  <c r="BA9" i="36"/>
  <c r="AZ9" i="36"/>
  <c r="AY9" i="36"/>
  <c r="AX9" i="36"/>
  <c r="AW9" i="36"/>
  <c r="AV9" i="36"/>
  <c r="AU9" i="36"/>
  <c r="AT9" i="36"/>
  <c r="AS9" i="36"/>
  <c r="AR9" i="36"/>
  <c r="AQ9" i="36"/>
  <c r="AP9" i="36"/>
  <c r="AO9" i="36"/>
  <c r="AN9" i="36"/>
  <c r="AM9" i="36"/>
  <c r="AL9" i="36"/>
  <c r="AK9" i="36"/>
  <c r="AJ9" i="36"/>
  <c r="AI9" i="36"/>
  <c r="AH9" i="36"/>
  <c r="AG9" i="36"/>
  <c r="AF9" i="36"/>
  <c r="AE9" i="36"/>
  <c r="AD9" i="36"/>
  <c r="AC9" i="36"/>
  <c r="AB9" i="36"/>
  <c r="AA9" i="36"/>
  <c r="Z9" i="36"/>
  <c r="Y9" i="36"/>
  <c r="X9" i="36"/>
  <c r="W9" i="36"/>
  <c r="V9" i="36"/>
  <c r="U9" i="36"/>
  <c r="T9" i="36"/>
  <c r="S9" i="36"/>
  <c r="R9" i="36"/>
  <c r="Q9" i="36"/>
  <c r="P9" i="36"/>
  <c r="O9" i="36"/>
  <c r="N9" i="36"/>
  <c r="M9" i="36"/>
  <c r="L9" i="36"/>
  <c r="K9" i="36"/>
  <c r="J9" i="36"/>
  <c r="I9" i="36"/>
  <c r="H9" i="36"/>
  <c r="G9" i="36"/>
  <c r="F9" i="36"/>
  <c r="E9" i="36"/>
  <c r="D9" i="36"/>
  <c r="C9" i="36"/>
  <c r="B9" i="36"/>
  <c r="FY8" i="36"/>
  <c r="FX8" i="36"/>
  <c r="FW8" i="36"/>
  <c r="FV8" i="36"/>
  <c r="FU8" i="36"/>
  <c r="FT8" i="36"/>
  <c r="FS8" i="36"/>
  <c r="FR8" i="36"/>
  <c r="FQ8" i="36"/>
  <c r="FP8" i="36"/>
  <c r="FO8" i="36"/>
  <c r="FN8" i="36"/>
  <c r="FM8" i="36"/>
  <c r="FL8" i="36"/>
  <c r="FK8" i="36"/>
  <c r="FJ8" i="36"/>
  <c r="FI8" i="36"/>
  <c r="FH8" i="36"/>
  <c r="FG8" i="36"/>
  <c r="FF8" i="36"/>
  <c r="FE8" i="36"/>
  <c r="FD8" i="36"/>
  <c r="FC8" i="36"/>
  <c r="FB8" i="36"/>
  <c r="FA8" i="36"/>
  <c r="EZ8" i="36"/>
  <c r="EY8" i="36"/>
  <c r="EX8" i="36"/>
  <c r="EW8" i="36"/>
  <c r="EV8" i="36"/>
  <c r="EU8" i="36"/>
  <c r="ET8" i="36"/>
  <c r="ES8" i="36"/>
  <c r="ER8" i="36"/>
  <c r="EQ8" i="36"/>
  <c r="EP8" i="36"/>
  <c r="EO8" i="36"/>
  <c r="EN8" i="36"/>
  <c r="EM8" i="36"/>
  <c r="EL8" i="36"/>
  <c r="EK8" i="36"/>
  <c r="EJ8" i="36"/>
  <c r="EI8" i="36"/>
  <c r="EH8" i="36"/>
  <c r="EG8" i="36"/>
  <c r="EF8" i="36"/>
  <c r="EE8" i="36"/>
  <c r="ED8" i="36"/>
  <c r="EC8" i="36"/>
  <c r="EB8" i="36"/>
  <c r="EA8" i="36"/>
  <c r="DZ8" i="36"/>
  <c r="DY8" i="36"/>
  <c r="DX8" i="36"/>
  <c r="DW8" i="36"/>
  <c r="DV8" i="36"/>
  <c r="DU8" i="36"/>
  <c r="DT8" i="36"/>
  <c r="DS8" i="36"/>
  <c r="DR8" i="36"/>
  <c r="DQ8" i="36"/>
  <c r="DP8" i="36"/>
  <c r="DO8" i="36"/>
  <c r="DN8" i="36"/>
  <c r="DM8" i="36"/>
  <c r="DL8" i="36"/>
  <c r="DK8" i="36"/>
  <c r="DJ8" i="36"/>
  <c r="DI8" i="36"/>
  <c r="DH8" i="36"/>
  <c r="DG8" i="36"/>
  <c r="DF8" i="36"/>
  <c r="DE8" i="36"/>
  <c r="DD8" i="36"/>
  <c r="DC8" i="36"/>
  <c r="DB8" i="36"/>
  <c r="DA8" i="36"/>
  <c r="CZ8" i="36"/>
  <c r="CY8" i="36"/>
  <c r="CX8" i="36"/>
  <c r="CW8" i="36"/>
  <c r="CV8" i="36"/>
  <c r="CU8" i="36"/>
  <c r="CT8" i="36"/>
  <c r="CS8" i="36"/>
  <c r="CR8" i="36"/>
  <c r="CQ8" i="36"/>
  <c r="CP8" i="36"/>
  <c r="CO8" i="36"/>
  <c r="CN8" i="36"/>
  <c r="CM8" i="36"/>
  <c r="CL8" i="36"/>
  <c r="CK8" i="36"/>
  <c r="CJ8" i="36"/>
  <c r="CI8" i="36"/>
  <c r="CH8" i="36"/>
  <c r="CG8" i="36"/>
  <c r="CF8" i="36"/>
  <c r="CE8" i="36"/>
  <c r="CD8" i="36"/>
  <c r="CC8" i="36"/>
  <c r="CB8" i="36"/>
  <c r="CA8" i="36"/>
  <c r="BZ8" i="36"/>
  <c r="BY8" i="36"/>
  <c r="BX8" i="36"/>
  <c r="BW8" i="36"/>
  <c r="BV8" i="36"/>
  <c r="BU8" i="36"/>
  <c r="BT8" i="36"/>
  <c r="BS8" i="36"/>
  <c r="BR8" i="36"/>
  <c r="BQ8" i="36"/>
  <c r="BP8" i="36"/>
  <c r="BO8" i="36"/>
  <c r="BN8" i="36"/>
  <c r="BM8" i="36"/>
  <c r="BL8" i="36"/>
  <c r="BK8" i="36"/>
  <c r="BJ8" i="36"/>
  <c r="BI8" i="36"/>
  <c r="BH8" i="36"/>
  <c r="BG8" i="36"/>
  <c r="BF8" i="36"/>
  <c r="BE8" i="36"/>
  <c r="BD8" i="36"/>
  <c r="BC8" i="36"/>
  <c r="BB8" i="36"/>
  <c r="BA8" i="36"/>
  <c r="AZ8" i="36"/>
  <c r="AY8" i="36"/>
  <c r="AX8" i="36"/>
  <c r="AW8" i="36"/>
  <c r="AV8" i="36"/>
  <c r="AU8" i="36"/>
  <c r="AT8" i="36"/>
  <c r="AS8" i="36"/>
  <c r="AR8" i="36"/>
  <c r="AQ8" i="36"/>
  <c r="AP8" i="36"/>
  <c r="AO8" i="36"/>
  <c r="AN8" i="36"/>
  <c r="AM8" i="36"/>
  <c r="AL8" i="36"/>
  <c r="AK8" i="36"/>
  <c r="AJ8" i="36"/>
  <c r="AI8" i="36"/>
  <c r="AH8" i="36"/>
  <c r="AG8" i="36"/>
  <c r="AF8" i="36"/>
  <c r="AE8" i="36"/>
  <c r="AD8" i="36"/>
  <c r="AC8" i="36"/>
  <c r="AB8" i="36"/>
  <c r="AA8" i="36"/>
  <c r="Z8" i="36"/>
  <c r="Y8" i="36"/>
  <c r="X8" i="36"/>
  <c r="W8" i="36"/>
  <c r="V8" i="36"/>
  <c r="U8" i="36"/>
  <c r="T8" i="36"/>
  <c r="S8" i="36"/>
  <c r="R8" i="36"/>
  <c r="Q8" i="36"/>
  <c r="P8" i="36"/>
  <c r="O8" i="36"/>
  <c r="N8" i="36"/>
  <c r="M8" i="36"/>
  <c r="L8" i="36"/>
  <c r="K8" i="36"/>
  <c r="J8" i="36"/>
  <c r="I8" i="36"/>
  <c r="H8" i="36"/>
  <c r="G8" i="36"/>
  <c r="F8" i="36"/>
  <c r="E8" i="36"/>
  <c r="D8" i="36"/>
  <c r="C8" i="36"/>
  <c r="B8" i="36"/>
  <c r="DM7" i="36"/>
  <c r="DL7" i="36"/>
  <c r="DK7" i="36"/>
  <c r="DJ7" i="36"/>
  <c r="DI7" i="36"/>
  <c r="DH7" i="36"/>
  <c r="DG7" i="36"/>
  <c r="DF7" i="36"/>
  <c r="DE7" i="36"/>
  <c r="DD7" i="36"/>
  <c r="DC7" i="36"/>
  <c r="DB7" i="36"/>
  <c r="DA7" i="36"/>
  <c r="CZ7" i="36"/>
  <c r="CY7" i="36"/>
  <c r="CX7" i="36"/>
  <c r="CW7" i="36"/>
  <c r="CV7" i="36"/>
  <c r="CU7" i="36"/>
  <c r="CT7" i="36"/>
  <c r="CS7" i="36"/>
  <c r="CR7" i="36"/>
  <c r="CQ7" i="36"/>
  <c r="CP7" i="36"/>
  <c r="CO7" i="36"/>
  <c r="CN7" i="36"/>
  <c r="CM7" i="36"/>
  <c r="CL7" i="36"/>
  <c r="CK7" i="36"/>
  <c r="CJ7" i="36"/>
  <c r="CI7" i="36"/>
  <c r="CH7" i="36"/>
  <c r="CG7" i="36"/>
  <c r="CF7" i="36"/>
  <c r="CE7" i="36"/>
  <c r="CD7" i="36"/>
  <c r="CC7" i="36"/>
  <c r="CB7" i="36"/>
  <c r="CA7" i="36"/>
  <c r="BZ7" i="36"/>
  <c r="BY7" i="36"/>
  <c r="BX7" i="36"/>
  <c r="BW7" i="36"/>
  <c r="BV7" i="36"/>
  <c r="BU7" i="36"/>
  <c r="BT7" i="36"/>
  <c r="BS7" i="36"/>
  <c r="BR7" i="36"/>
  <c r="BQ7" i="36"/>
  <c r="BP7" i="36"/>
  <c r="BO7" i="36"/>
  <c r="BN7" i="36"/>
  <c r="BM7" i="36"/>
  <c r="BL7" i="36"/>
  <c r="BK7" i="36"/>
  <c r="BJ7" i="36"/>
  <c r="BI7" i="36"/>
  <c r="BH7" i="36"/>
  <c r="BG7" i="36"/>
  <c r="BF7" i="36"/>
  <c r="BE7" i="36"/>
  <c r="BD7" i="36"/>
  <c r="BC7" i="36"/>
  <c r="BB7" i="36"/>
  <c r="BA7" i="36"/>
  <c r="AZ7" i="36"/>
  <c r="AY7" i="36"/>
  <c r="AX7" i="36"/>
  <c r="AW7" i="36"/>
  <c r="AV7" i="36"/>
  <c r="AU7" i="36"/>
  <c r="AT7" i="36"/>
  <c r="AS7" i="36"/>
  <c r="AR7" i="36"/>
  <c r="AQ7" i="36"/>
  <c r="AP7" i="36"/>
  <c r="AO7" i="36"/>
  <c r="AN7" i="36"/>
  <c r="AM7" i="36"/>
  <c r="AL7" i="36"/>
  <c r="AK7" i="36"/>
  <c r="AJ7" i="36"/>
  <c r="AI7" i="36"/>
  <c r="AH7" i="36"/>
  <c r="AG7" i="36"/>
  <c r="AF7" i="36"/>
  <c r="AE7" i="36"/>
  <c r="AD7" i="36"/>
  <c r="AC7" i="36"/>
  <c r="AB7" i="36"/>
  <c r="AA7" i="36"/>
  <c r="Z7" i="36"/>
  <c r="Y7" i="36"/>
  <c r="X7" i="36"/>
  <c r="W7" i="36"/>
  <c r="V7" i="36"/>
  <c r="U7" i="36"/>
  <c r="T7" i="36"/>
  <c r="S7" i="36"/>
  <c r="R7" i="36"/>
  <c r="Q7" i="36"/>
  <c r="P7" i="36"/>
  <c r="O7" i="36"/>
  <c r="N7" i="36"/>
  <c r="M7" i="36"/>
  <c r="L7" i="36"/>
  <c r="K7" i="36"/>
  <c r="J7" i="36"/>
  <c r="I7" i="36"/>
  <c r="H7" i="36"/>
  <c r="G7" i="36"/>
  <c r="F7" i="36"/>
  <c r="E7" i="36"/>
  <c r="D7" i="36"/>
  <c r="C7" i="36"/>
  <c r="B7" i="36"/>
  <c r="FY5" i="36"/>
  <c r="FX5" i="36"/>
  <c r="FW5" i="36"/>
  <c r="FV5" i="36"/>
  <c r="FU5" i="36"/>
  <c r="FT5" i="36"/>
  <c r="FS5" i="36"/>
  <c r="FR5" i="36"/>
  <c r="FQ5" i="36"/>
  <c r="FP5" i="36"/>
  <c r="FO5" i="36"/>
  <c r="FN5" i="36"/>
  <c r="FM5" i="36"/>
  <c r="FL5" i="36"/>
  <c r="FK5" i="36"/>
  <c r="FJ5" i="36"/>
  <c r="FI5" i="36"/>
  <c r="FH5" i="36"/>
  <c r="FG5" i="36"/>
  <c r="FF5" i="36"/>
  <c r="FE5" i="36"/>
  <c r="FD5" i="36"/>
  <c r="FC5" i="36"/>
  <c r="FB5" i="36"/>
  <c r="FA5" i="36"/>
  <c r="EZ5" i="36"/>
  <c r="EY5" i="36"/>
  <c r="EX5" i="36"/>
  <c r="EW5" i="36"/>
  <c r="EV5" i="36"/>
  <c r="EU5" i="36"/>
  <c r="ET5" i="36"/>
  <c r="ES5" i="36"/>
  <c r="ER5" i="36"/>
  <c r="EQ5" i="36"/>
  <c r="EP5" i="36"/>
  <c r="EO5" i="36"/>
  <c r="EN5" i="36"/>
  <c r="EM5" i="36"/>
  <c r="EL5" i="36"/>
  <c r="EK5" i="36"/>
  <c r="EJ5" i="36"/>
  <c r="EI5" i="36"/>
  <c r="EH5" i="36"/>
  <c r="EG5" i="36"/>
  <c r="EF5" i="36"/>
  <c r="EE5" i="36"/>
  <c r="ED5" i="36"/>
  <c r="EC5" i="36"/>
  <c r="EB5" i="36"/>
  <c r="EA5" i="36"/>
  <c r="DZ5" i="36"/>
  <c r="DY5" i="36"/>
  <c r="DX5" i="36"/>
  <c r="DW5" i="36"/>
  <c r="DV5" i="36"/>
  <c r="DU5" i="36"/>
  <c r="DT5" i="36"/>
  <c r="DS5" i="36"/>
  <c r="DR5" i="36"/>
  <c r="DQ5" i="36"/>
  <c r="DP5" i="36"/>
  <c r="DO5" i="36"/>
  <c r="DN5" i="36"/>
  <c r="DM5" i="36"/>
  <c r="DL5" i="36"/>
  <c r="DK5" i="36"/>
  <c r="DJ5" i="36"/>
  <c r="DI5" i="36"/>
  <c r="DH5" i="36"/>
  <c r="DG5" i="36"/>
  <c r="DF5" i="36"/>
  <c r="DE5" i="36"/>
  <c r="DD5" i="36"/>
  <c r="DC5" i="36"/>
  <c r="DB5" i="36"/>
  <c r="DA5" i="36"/>
  <c r="CZ5" i="36"/>
  <c r="CY5" i="36"/>
  <c r="CX5" i="36"/>
  <c r="CW5" i="36"/>
  <c r="CV5" i="36"/>
  <c r="CU5" i="36"/>
  <c r="CT5" i="36"/>
  <c r="CS5" i="36"/>
  <c r="CR5" i="36"/>
  <c r="CQ5" i="36"/>
  <c r="CP5" i="36"/>
  <c r="CO5" i="36"/>
  <c r="CN5" i="36"/>
  <c r="CM5" i="36"/>
  <c r="CL5" i="36"/>
  <c r="CK5" i="36"/>
  <c r="CJ5" i="36"/>
  <c r="CI5" i="36"/>
  <c r="CH5" i="36"/>
  <c r="CG5" i="36"/>
  <c r="CF5" i="36"/>
  <c r="CE5" i="36"/>
  <c r="CD5" i="36"/>
  <c r="CC5" i="36"/>
  <c r="CB5" i="36"/>
  <c r="CA5" i="36"/>
  <c r="BZ5" i="36"/>
  <c r="BY5" i="36"/>
  <c r="BX5" i="36"/>
  <c r="BW5" i="36"/>
  <c r="BV5" i="36"/>
  <c r="BU5" i="36"/>
  <c r="BT5" i="36"/>
  <c r="BS5" i="36"/>
  <c r="BR5" i="36"/>
  <c r="BQ5" i="36"/>
  <c r="BP5" i="36"/>
  <c r="BO5" i="36"/>
  <c r="BN5" i="36"/>
  <c r="BM5" i="36"/>
  <c r="BL5" i="36"/>
  <c r="BK5" i="36"/>
  <c r="BJ5" i="36"/>
  <c r="BI5" i="36"/>
  <c r="BH5" i="36"/>
  <c r="BG5" i="36"/>
  <c r="BF5" i="36"/>
  <c r="BE5" i="36"/>
  <c r="BD5" i="36"/>
  <c r="BC5" i="36"/>
  <c r="BB5" i="36"/>
  <c r="BA5" i="36"/>
  <c r="AZ5" i="36"/>
  <c r="AY5" i="36"/>
  <c r="AX5" i="36"/>
  <c r="AW5" i="36"/>
  <c r="AV5" i="36"/>
  <c r="AU5" i="36"/>
  <c r="AT5" i="36"/>
  <c r="AS5" i="36"/>
  <c r="AR5" i="36"/>
  <c r="AQ5" i="36"/>
  <c r="AP5" i="36"/>
  <c r="AO5" i="36"/>
  <c r="AN5" i="36"/>
  <c r="AM5" i="36"/>
  <c r="AL5" i="36"/>
  <c r="AK5" i="36"/>
  <c r="AJ5" i="36"/>
  <c r="AI5" i="36"/>
  <c r="AH5" i="36"/>
  <c r="AG5" i="36"/>
  <c r="AF5" i="36"/>
  <c r="AE5" i="36"/>
  <c r="AD5" i="36"/>
  <c r="AC5" i="36"/>
  <c r="AB5" i="36"/>
  <c r="AA5" i="36"/>
  <c r="Z5" i="36"/>
  <c r="Y5" i="36"/>
  <c r="X5" i="36"/>
  <c r="W5" i="36"/>
  <c r="V5" i="36"/>
  <c r="U5" i="36"/>
  <c r="T5" i="36"/>
  <c r="S5" i="36"/>
  <c r="R5" i="36"/>
  <c r="Q5" i="36"/>
  <c r="P5" i="36"/>
  <c r="O5" i="36"/>
  <c r="N5" i="36"/>
  <c r="M5" i="36"/>
  <c r="L5" i="36"/>
  <c r="K5" i="36"/>
  <c r="J5" i="36"/>
  <c r="I5" i="36"/>
  <c r="H5" i="36"/>
  <c r="G5" i="36"/>
  <c r="F5" i="36"/>
  <c r="E5" i="36"/>
  <c r="D5" i="36"/>
  <c r="C5" i="36"/>
  <c r="B5" i="36"/>
  <c r="FY4" i="36"/>
  <c r="FX4" i="36"/>
  <c r="FW4" i="36"/>
  <c r="FV4" i="36"/>
  <c r="FU4" i="36"/>
  <c r="FT4" i="36"/>
  <c r="FS4" i="36"/>
  <c r="FR4" i="36"/>
  <c r="FQ4" i="36"/>
  <c r="FP4" i="36"/>
  <c r="CV52" i="36" s="1"/>
  <c r="FO4" i="36"/>
  <c r="FN4" i="36"/>
  <c r="FM4" i="36"/>
  <c r="FL4" i="36"/>
  <c r="FK4" i="36"/>
  <c r="FJ4" i="36"/>
  <c r="FI4" i="36"/>
  <c r="FH4" i="36"/>
  <c r="FG4" i="36"/>
  <c r="FF4" i="36"/>
  <c r="FE4" i="36"/>
  <c r="FD4" i="36"/>
  <c r="CV51" i="36" s="1"/>
  <c r="FC4" i="36"/>
  <c r="CU51" i="36" s="1"/>
  <c r="CZ57" i="36" s="1"/>
  <c r="FB4" i="36"/>
  <c r="FA4" i="36"/>
  <c r="EZ4" i="36"/>
  <c r="EY4" i="36"/>
  <c r="EX4" i="36"/>
  <c r="EW4" i="36"/>
  <c r="EV4" i="36"/>
  <c r="EU4" i="36"/>
  <c r="ET4" i="36"/>
  <c r="ES4" i="36"/>
  <c r="ER4" i="36"/>
  <c r="EQ4" i="36"/>
  <c r="EP4" i="36"/>
  <c r="EO4" i="36"/>
  <c r="EN4" i="36"/>
  <c r="EM4" i="36"/>
  <c r="EL4" i="36"/>
  <c r="EK4" i="36"/>
  <c r="EJ4" i="36"/>
  <c r="EI4" i="36"/>
  <c r="EH4" i="36"/>
  <c r="EG4" i="36"/>
  <c r="EF4" i="36"/>
  <c r="EE4" i="36"/>
  <c r="ED4" i="36"/>
  <c r="EC4" i="36"/>
  <c r="EB4" i="36"/>
  <c r="EA4" i="36"/>
  <c r="DZ4" i="36"/>
  <c r="DY4" i="36"/>
  <c r="DX4" i="36"/>
  <c r="DW4" i="36"/>
  <c r="DV4" i="36"/>
  <c r="DU4" i="36"/>
  <c r="DT4" i="36"/>
  <c r="DS4" i="36"/>
  <c r="DR4" i="36"/>
  <c r="DQ4" i="36"/>
  <c r="DP4" i="36"/>
  <c r="DO4" i="36"/>
  <c r="DN4" i="36"/>
  <c r="DM4" i="36"/>
  <c r="DL4" i="36"/>
  <c r="DK4" i="36"/>
  <c r="DJ4" i="36"/>
  <c r="DI4" i="36"/>
  <c r="DH4" i="36"/>
  <c r="DG4" i="36"/>
  <c r="DF4" i="36"/>
  <c r="DE4" i="36"/>
  <c r="DD4" i="36"/>
  <c r="DC4" i="36"/>
  <c r="DB4" i="36"/>
  <c r="DA4" i="36"/>
  <c r="CZ4" i="36"/>
  <c r="CY4" i="36"/>
  <c r="CX4" i="36"/>
  <c r="CW4" i="36"/>
  <c r="CV4" i="36"/>
  <c r="CU4" i="36"/>
  <c r="CT4" i="36"/>
  <c r="CS4" i="36"/>
  <c r="CR4" i="36"/>
  <c r="CQ4" i="36"/>
  <c r="CP4" i="36"/>
  <c r="CO4" i="36"/>
  <c r="CN4" i="36"/>
  <c r="CM4" i="36"/>
  <c r="CL4" i="36"/>
  <c r="CK4" i="36"/>
  <c r="CJ4" i="36"/>
  <c r="CI4" i="36"/>
  <c r="CH4" i="36"/>
  <c r="CG4" i="36"/>
  <c r="CF4" i="36"/>
  <c r="CE4" i="36"/>
  <c r="CD4" i="36"/>
  <c r="CC4" i="36"/>
  <c r="CB4" i="36"/>
  <c r="CA4" i="36"/>
  <c r="BZ4" i="36"/>
  <c r="BY4" i="36"/>
  <c r="BX4" i="36"/>
  <c r="BW4" i="36"/>
  <c r="BV4" i="36"/>
  <c r="BU4" i="36"/>
  <c r="BT4" i="36"/>
  <c r="BS4" i="36"/>
  <c r="BR4" i="36"/>
  <c r="BQ4" i="36"/>
  <c r="BP4" i="36"/>
  <c r="BO4" i="36"/>
  <c r="BN4" i="36"/>
  <c r="BM4" i="36"/>
  <c r="BL4" i="36"/>
  <c r="BK4" i="36"/>
  <c r="BJ4" i="36"/>
  <c r="BI4" i="36"/>
  <c r="BH4" i="36"/>
  <c r="BG4" i="36"/>
  <c r="BF4" i="36"/>
  <c r="BE4" i="36"/>
  <c r="BD4" i="36"/>
  <c r="BC4" i="36"/>
  <c r="BB4" i="36"/>
  <c r="BA4" i="36"/>
  <c r="AZ4" i="36"/>
  <c r="AY4" i="36"/>
  <c r="AX4" i="36"/>
  <c r="AW4" i="36"/>
  <c r="AV4" i="36"/>
  <c r="AU4" i="36"/>
  <c r="AT4" i="36"/>
  <c r="AS4" i="36"/>
  <c r="AR4" i="36"/>
  <c r="AQ4" i="36"/>
  <c r="AP4" i="36"/>
  <c r="AO4" i="36"/>
  <c r="AN4" i="36"/>
  <c r="AM4" i="36"/>
  <c r="AL4" i="36"/>
  <c r="AK4" i="36"/>
  <c r="AJ4" i="36"/>
  <c r="AI4" i="36"/>
  <c r="AH4" i="36"/>
  <c r="AG4" i="36"/>
  <c r="AF4" i="36"/>
  <c r="AE4" i="36"/>
  <c r="AD4" i="36"/>
  <c r="AC4" i="36"/>
  <c r="AB4" i="36"/>
  <c r="AA4" i="36"/>
  <c r="Z4" i="36"/>
  <c r="Y4" i="36"/>
  <c r="X4" i="36"/>
  <c r="W4" i="36"/>
  <c r="V4" i="36"/>
  <c r="U4" i="36"/>
  <c r="T4" i="36"/>
  <c r="S4" i="36"/>
  <c r="R4" i="36"/>
  <c r="Q4" i="36"/>
  <c r="P4" i="36"/>
  <c r="O4" i="36"/>
  <c r="N4" i="36"/>
  <c r="M4" i="36"/>
  <c r="L4" i="36"/>
  <c r="K4" i="36"/>
  <c r="J4" i="36"/>
  <c r="I4" i="36"/>
  <c r="H4" i="36"/>
  <c r="G4" i="36"/>
  <c r="F4" i="36"/>
  <c r="E4" i="36"/>
  <c r="D4" i="36"/>
  <c r="C4" i="36"/>
  <c r="B4" i="36"/>
  <c r="FY3" i="36"/>
  <c r="FX3" i="36"/>
  <c r="FW3" i="36"/>
  <c r="FV3" i="36"/>
  <c r="FU3" i="36"/>
  <c r="FT3" i="36"/>
  <c r="FS3" i="36"/>
  <c r="FR3" i="36"/>
  <c r="FQ3" i="36"/>
  <c r="FP3" i="36"/>
  <c r="CV73" i="36" s="1"/>
  <c r="FO3" i="36"/>
  <c r="CU73" i="36" s="1"/>
  <c r="FN3" i="36"/>
  <c r="FM3" i="36"/>
  <c r="FL3" i="36"/>
  <c r="FK3" i="36"/>
  <c r="FJ3" i="36"/>
  <c r="FI3" i="36"/>
  <c r="FH3" i="36"/>
  <c r="FG3" i="36"/>
  <c r="FF3" i="36"/>
  <c r="FE3" i="36"/>
  <c r="FD3" i="36"/>
  <c r="CV72" i="36" s="1"/>
  <c r="FC3" i="36"/>
  <c r="CU72" i="36" s="1"/>
  <c r="FB3" i="36"/>
  <c r="FA3" i="36"/>
  <c r="EZ3" i="36"/>
  <c r="EY3" i="36"/>
  <c r="EX3" i="36"/>
  <c r="EW3" i="36"/>
  <c r="EV3" i="36"/>
  <c r="EU3" i="36"/>
  <c r="ET3" i="36"/>
  <c r="ES3" i="36"/>
  <c r="ER3" i="36"/>
  <c r="EQ3" i="36"/>
  <c r="EP3" i="36"/>
  <c r="EO3" i="36"/>
  <c r="EN3" i="36"/>
  <c r="EM3" i="36"/>
  <c r="EL3" i="36"/>
  <c r="EK3" i="36"/>
  <c r="EJ3" i="36"/>
  <c r="EI3" i="36"/>
  <c r="EH3" i="36"/>
  <c r="EG3" i="36"/>
  <c r="EF3" i="36"/>
  <c r="EE3" i="36"/>
  <c r="ED3" i="36"/>
  <c r="EC3" i="36"/>
  <c r="EB3" i="36"/>
  <c r="EA3" i="36"/>
  <c r="DZ3" i="36"/>
  <c r="DY3" i="36"/>
  <c r="DX3" i="36"/>
  <c r="DW3" i="36"/>
  <c r="DV3" i="36"/>
  <c r="DU3" i="36"/>
  <c r="DT3" i="36"/>
  <c r="DS3" i="36"/>
  <c r="DR3" i="36"/>
  <c r="DQ3" i="36"/>
  <c r="DP3" i="36"/>
  <c r="DO3" i="36"/>
  <c r="DN3" i="36"/>
  <c r="DM3" i="36"/>
  <c r="DL3" i="36"/>
  <c r="DK3" i="36"/>
  <c r="DJ3" i="36"/>
  <c r="DI3" i="36"/>
  <c r="DH3" i="36"/>
  <c r="DG3" i="36"/>
  <c r="DF3" i="36"/>
  <c r="DE3" i="36"/>
  <c r="DD3" i="36"/>
  <c r="DC3" i="36"/>
  <c r="DB3" i="36"/>
  <c r="DA3" i="36"/>
  <c r="CZ3" i="36"/>
  <c r="CY3" i="36"/>
  <c r="CX3" i="36"/>
  <c r="CW3" i="36"/>
  <c r="CV3" i="36"/>
  <c r="CU3" i="36"/>
  <c r="CT3" i="36"/>
  <c r="CS3" i="36"/>
  <c r="CR3" i="36"/>
  <c r="CQ3" i="36"/>
  <c r="CP3" i="36"/>
  <c r="CO3" i="36"/>
  <c r="CN3" i="36"/>
  <c r="CM3" i="36"/>
  <c r="CL3" i="36"/>
  <c r="CK3" i="36"/>
  <c r="CJ3" i="36"/>
  <c r="CI3" i="36"/>
  <c r="CH3" i="36"/>
  <c r="CG3" i="36"/>
  <c r="CF3" i="36"/>
  <c r="CE3" i="36"/>
  <c r="CD3" i="36"/>
  <c r="CC3" i="36"/>
  <c r="CB3" i="36"/>
  <c r="CA3" i="36"/>
  <c r="BZ3" i="36"/>
  <c r="BY3" i="36"/>
  <c r="BX3" i="36"/>
  <c r="BW3" i="36"/>
  <c r="BV3" i="36"/>
  <c r="BU3" i="36"/>
  <c r="BT3" i="36"/>
  <c r="BS3" i="36"/>
  <c r="BR3" i="36"/>
  <c r="BQ3" i="36"/>
  <c r="BP3" i="36"/>
  <c r="BO3" i="36"/>
  <c r="BN3" i="36"/>
  <c r="BM3" i="36"/>
  <c r="BL3" i="36"/>
  <c r="BK3" i="36"/>
  <c r="BJ3" i="36"/>
  <c r="BI3" i="36"/>
  <c r="BH3" i="36"/>
  <c r="BG3" i="36"/>
  <c r="BF3" i="36"/>
  <c r="BE3" i="36"/>
  <c r="BD3" i="36"/>
  <c r="BC3" i="36"/>
  <c r="BB3" i="36"/>
  <c r="BA3" i="36"/>
  <c r="AZ3" i="36"/>
  <c r="AY3" i="36"/>
  <c r="AX3" i="36"/>
  <c r="AW3" i="36"/>
  <c r="AV3" i="36"/>
  <c r="AU3" i="36"/>
  <c r="AT3" i="36"/>
  <c r="AS3" i="36"/>
  <c r="AR3" i="36"/>
  <c r="AQ3" i="36"/>
  <c r="AP3" i="36"/>
  <c r="AO3" i="36"/>
  <c r="AN3" i="36"/>
  <c r="AM3" i="36"/>
  <c r="AL3" i="36"/>
  <c r="AK3" i="36"/>
  <c r="AJ3" i="36"/>
  <c r="AI3" i="36"/>
  <c r="AH3" i="36"/>
  <c r="AG3" i="36"/>
  <c r="AF3" i="36"/>
  <c r="AE3" i="36"/>
  <c r="AD3" i="36"/>
  <c r="AC3" i="36"/>
  <c r="AB3" i="36"/>
  <c r="AA3" i="36"/>
  <c r="Z3" i="36"/>
  <c r="Y3" i="36"/>
  <c r="X3" i="36"/>
  <c r="W3" i="36"/>
  <c r="V3" i="36"/>
  <c r="U3" i="36"/>
  <c r="T3" i="36"/>
  <c r="S3" i="36"/>
  <c r="R3" i="36"/>
  <c r="Q3" i="36"/>
  <c r="P3" i="36"/>
  <c r="O3" i="36"/>
  <c r="N3" i="36"/>
  <c r="M3" i="36"/>
  <c r="L3" i="36"/>
  <c r="K3" i="36"/>
  <c r="J3" i="36"/>
  <c r="I3" i="36"/>
  <c r="H3" i="36"/>
  <c r="G3" i="36"/>
  <c r="F3" i="36"/>
  <c r="E3" i="36"/>
  <c r="D3" i="36"/>
  <c r="C3" i="36"/>
  <c r="B3" i="36"/>
  <c r="FY2" i="36"/>
  <c r="FX2" i="36"/>
  <c r="FW2" i="36"/>
  <c r="FV2" i="36"/>
  <c r="FU2" i="36"/>
  <c r="FT2" i="36"/>
  <c r="FS2" i="36"/>
  <c r="FR2" i="36"/>
  <c r="FQ2" i="36"/>
  <c r="FO2" i="36"/>
  <c r="CU30" i="36" s="1"/>
  <c r="FN2" i="36"/>
  <c r="CT30" i="36" s="1"/>
  <c r="FM2" i="36"/>
  <c r="FL2" i="36"/>
  <c r="FK2" i="36"/>
  <c r="FJ2" i="36"/>
  <c r="FI2" i="36"/>
  <c r="FH2" i="36"/>
  <c r="FG2" i="36"/>
  <c r="FF2" i="36"/>
  <c r="FE2" i="36"/>
  <c r="FD2" i="36"/>
  <c r="CV29" i="36" s="1"/>
  <c r="FC2" i="36"/>
  <c r="CU29" i="36" s="1"/>
  <c r="FB2" i="36"/>
  <c r="FA2" i="36"/>
  <c r="EZ2" i="36"/>
  <c r="EY2" i="36"/>
  <c r="EX2" i="36"/>
  <c r="EW2" i="36"/>
  <c r="EV2" i="36"/>
  <c r="EU2" i="36"/>
  <c r="ET2" i="36"/>
  <c r="ES2" i="36"/>
  <c r="ER2" i="36"/>
  <c r="EQ2" i="36"/>
  <c r="EP2" i="36"/>
  <c r="EO2" i="36"/>
  <c r="EN2" i="36"/>
  <c r="EM2" i="36"/>
  <c r="EL2" i="36"/>
  <c r="EK2" i="36"/>
  <c r="EJ2" i="36"/>
  <c r="EI2" i="36"/>
  <c r="EH2" i="36"/>
  <c r="EG2" i="36"/>
  <c r="EF2" i="36"/>
  <c r="EE2" i="36"/>
  <c r="ED2" i="36"/>
  <c r="EC2" i="36"/>
  <c r="EB2" i="36"/>
  <c r="EA2" i="36"/>
  <c r="DZ2" i="36"/>
  <c r="DY2" i="36"/>
  <c r="DX2" i="36"/>
  <c r="DW2" i="36"/>
  <c r="DV2" i="36"/>
  <c r="DU2" i="36"/>
  <c r="DT2" i="36"/>
  <c r="DS2" i="36"/>
  <c r="DR2" i="36"/>
  <c r="DQ2" i="36"/>
  <c r="DP2" i="36"/>
  <c r="DO2" i="36"/>
  <c r="DN2" i="36"/>
  <c r="DM2" i="36"/>
  <c r="DL2" i="36"/>
  <c r="DK2" i="36"/>
  <c r="DJ2" i="36"/>
  <c r="DI2" i="36"/>
  <c r="DH2" i="36"/>
  <c r="DG2" i="36"/>
  <c r="DF2" i="36"/>
  <c r="DE2" i="36"/>
  <c r="DD2" i="36"/>
  <c r="DC2" i="36"/>
  <c r="DB2" i="36"/>
  <c r="DA2" i="36"/>
  <c r="CZ2" i="36"/>
  <c r="CY2" i="36"/>
  <c r="CX2" i="36"/>
  <c r="CW2" i="36"/>
  <c r="CV2" i="36"/>
  <c r="CU2" i="36"/>
  <c r="CT2" i="36"/>
  <c r="CS2" i="36"/>
  <c r="CR2" i="36"/>
  <c r="CQ2" i="36"/>
  <c r="CP2" i="36"/>
  <c r="CO2" i="36"/>
  <c r="CN2" i="36"/>
  <c r="CM2" i="36"/>
  <c r="CL2" i="36"/>
  <c r="CK2" i="36"/>
  <c r="CJ2" i="36"/>
  <c r="CI2" i="36"/>
  <c r="CH2" i="36"/>
  <c r="CG2" i="36"/>
  <c r="CF2" i="36"/>
  <c r="CE2" i="36"/>
  <c r="CD2" i="36"/>
  <c r="CC2" i="36"/>
  <c r="CB2" i="36"/>
  <c r="CA2" i="36"/>
  <c r="BZ2" i="36"/>
  <c r="BY2" i="36"/>
  <c r="BX2" i="36"/>
  <c r="BW2" i="36"/>
  <c r="BV2" i="36"/>
  <c r="BU2" i="36"/>
  <c r="BT2" i="36"/>
  <c r="BS2" i="36"/>
  <c r="BR2" i="36"/>
  <c r="BQ2" i="36"/>
  <c r="BP2" i="36"/>
  <c r="BO2" i="36"/>
  <c r="BN2" i="36"/>
  <c r="BM2" i="36"/>
  <c r="BL2" i="36"/>
  <c r="BK2" i="36"/>
  <c r="BJ2" i="36"/>
  <c r="BI2" i="36"/>
  <c r="BH2" i="36"/>
  <c r="BG2" i="36"/>
  <c r="BF2" i="36"/>
  <c r="BE2" i="36"/>
  <c r="BD2" i="36"/>
  <c r="BC2" i="36"/>
  <c r="BB2" i="36"/>
  <c r="BA2" i="36"/>
  <c r="AZ2" i="36"/>
  <c r="AY2" i="36"/>
  <c r="AX2" i="36"/>
  <c r="AW2" i="36"/>
  <c r="AV2" i="36"/>
  <c r="AU2" i="36"/>
  <c r="AT2" i="36"/>
  <c r="AS2" i="36"/>
  <c r="AR2" i="36"/>
  <c r="AQ2" i="36"/>
  <c r="AP2" i="36"/>
  <c r="AO2" i="36"/>
  <c r="AN2" i="36"/>
  <c r="AM2" i="36"/>
  <c r="AL2" i="36"/>
  <c r="AK2" i="36"/>
  <c r="AJ2" i="36"/>
  <c r="AI2" i="36"/>
  <c r="AH2" i="36"/>
  <c r="AG2" i="36"/>
  <c r="AF2" i="36"/>
  <c r="AE2" i="36"/>
  <c r="AD2" i="36"/>
  <c r="AC2" i="36"/>
  <c r="AB2" i="36"/>
  <c r="AA2" i="36"/>
  <c r="Z2" i="36"/>
  <c r="Y2" i="36"/>
  <c r="X2" i="36"/>
  <c r="W2" i="36"/>
  <c r="V2" i="36"/>
  <c r="U2" i="36"/>
  <c r="T2" i="36"/>
  <c r="S2" i="36"/>
  <c r="R2" i="36"/>
  <c r="Q2" i="36"/>
  <c r="P2" i="36"/>
  <c r="O2" i="36"/>
  <c r="N2" i="36"/>
  <c r="M2" i="36"/>
  <c r="L2" i="36"/>
  <c r="K2" i="36"/>
  <c r="J2" i="36"/>
  <c r="I2" i="36"/>
  <c r="H2" i="36"/>
  <c r="G2" i="36"/>
  <c r="F2" i="36"/>
  <c r="E2" i="36"/>
  <c r="D2" i="36"/>
  <c r="C2" i="36"/>
  <c r="B2" i="36"/>
  <c r="BV1" i="36"/>
  <c r="BU1" i="36"/>
  <c r="BT1" i="36"/>
  <c r="BS1" i="36"/>
  <c r="BR1" i="36"/>
  <c r="BQ1" i="36"/>
  <c r="BP1" i="36"/>
  <c r="BO1" i="36"/>
  <c r="BN1" i="36"/>
  <c r="BM1" i="36"/>
  <c r="BL1" i="36"/>
  <c r="BK1" i="36"/>
  <c r="BJ1" i="36"/>
  <c r="BI1" i="36"/>
  <c r="BH1" i="36"/>
  <c r="BG1" i="36"/>
  <c r="BF1" i="36"/>
  <c r="BE1" i="36"/>
  <c r="BD1" i="36"/>
  <c r="BC1" i="36"/>
  <c r="BB1" i="36"/>
  <c r="BA1" i="36"/>
  <c r="AZ1" i="36"/>
  <c r="AY1" i="36"/>
  <c r="AX1" i="36"/>
  <c r="AW1" i="36"/>
  <c r="AV1" i="36"/>
  <c r="AU1" i="36"/>
  <c r="AT1" i="36"/>
  <c r="AS1" i="36"/>
  <c r="AR1" i="36"/>
  <c r="AQ1" i="36"/>
  <c r="AP1" i="36"/>
  <c r="AO1" i="36"/>
  <c r="AN1" i="36"/>
  <c r="AM1" i="36"/>
  <c r="AL1" i="36"/>
  <c r="AK1" i="36"/>
  <c r="AJ1" i="36"/>
  <c r="AI1" i="36"/>
  <c r="AH1" i="36"/>
  <c r="AG1" i="36"/>
  <c r="AF1" i="36"/>
  <c r="AE1" i="36"/>
  <c r="AD1" i="36"/>
  <c r="AC1" i="36"/>
  <c r="AB1" i="36"/>
  <c r="AA1" i="36"/>
  <c r="Z1" i="36"/>
  <c r="Y1" i="36"/>
  <c r="X1" i="36"/>
  <c r="W1" i="36"/>
  <c r="V1" i="36"/>
  <c r="U1" i="36"/>
  <c r="T1" i="36"/>
  <c r="S1" i="36"/>
  <c r="R1" i="36"/>
  <c r="Q1" i="36"/>
  <c r="P1" i="36"/>
  <c r="O1" i="36"/>
  <c r="N1" i="36"/>
  <c r="M1" i="36"/>
  <c r="L1" i="36"/>
  <c r="K1" i="36"/>
  <c r="J1" i="36"/>
  <c r="I1" i="36"/>
  <c r="H1" i="36"/>
  <c r="G1" i="36"/>
  <c r="F1" i="36"/>
  <c r="E1" i="36"/>
  <c r="D1" i="36"/>
  <c r="C1" i="36"/>
  <c r="B1" i="36"/>
  <c r="GY196" i="31"/>
  <c r="GX196" i="31"/>
  <c r="GW196" i="31"/>
  <c r="GV196" i="31"/>
  <c r="GU196" i="31"/>
  <c r="GT196" i="31"/>
  <c r="GS196" i="31"/>
  <c r="GR196" i="31"/>
  <c r="GQ196" i="31"/>
  <c r="GP196" i="31"/>
  <c r="GO196" i="31"/>
  <c r="GN196" i="31"/>
  <c r="GM196" i="31"/>
  <c r="GL196" i="31"/>
  <c r="GK196" i="31"/>
  <c r="GJ196" i="31"/>
  <c r="GI196" i="31"/>
  <c r="GH196" i="31"/>
  <c r="GG196" i="31"/>
  <c r="GF196" i="31"/>
  <c r="GE196" i="31"/>
  <c r="GD196" i="31"/>
  <c r="GC196" i="31"/>
  <c r="GB196" i="31"/>
  <c r="GA196" i="31"/>
  <c r="FZ196" i="31"/>
  <c r="FY196" i="31"/>
  <c r="FX196" i="31"/>
  <c r="FW196" i="31"/>
  <c r="FV196" i="31"/>
  <c r="FU196" i="31"/>
  <c r="FT196" i="31"/>
  <c r="FS196" i="31"/>
  <c r="FR196" i="31"/>
  <c r="FQ196" i="31"/>
  <c r="FP196" i="31"/>
  <c r="HA189" i="31"/>
  <c r="HA188" i="31"/>
  <c r="HA187" i="31"/>
  <c r="HA173" i="31"/>
  <c r="HK171" i="31"/>
  <c r="HJ171" i="31"/>
  <c r="HJ166" i="31"/>
  <c r="HI166" i="31"/>
  <c r="HH166" i="31"/>
  <c r="HK174" i="31" s="1"/>
  <c r="HG166" i="31"/>
  <c r="HF166" i="31"/>
  <c r="HE166" i="31"/>
  <c r="HJ174" i="31" s="1"/>
  <c r="HD166" i="31"/>
  <c r="HC166" i="31"/>
  <c r="HB166" i="31"/>
  <c r="HA166" i="31"/>
  <c r="GZ166" i="31"/>
  <c r="GY166" i="31"/>
  <c r="HJ165" i="31"/>
  <c r="HI165" i="31"/>
  <c r="HH165" i="31"/>
  <c r="HG165" i="31"/>
  <c r="HF165" i="31"/>
  <c r="HE165" i="31"/>
  <c r="HD165" i="31"/>
  <c r="HC165" i="31"/>
  <c r="HB165" i="31"/>
  <c r="HA165" i="31"/>
  <c r="GZ165" i="31"/>
  <c r="GY165" i="31"/>
  <c r="HJ164" i="31"/>
  <c r="HI164" i="31"/>
  <c r="HH164" i="31"/>
  <c r="HK172" i="31" s="1"/>
  <c r="HG164" i="31"/>
  <c r="HF164" i="31"/>
  <c r="HE164" i="31"/>
  <c r="HD164" i="31"/>
  <c r="HC164" i="31"/>
  <c r="HB164" i="31"/>
  <c r="HA164" i="31"/>
  <c r="GZ164" i="31"/>
  <c r="GY164" i="31"/>
  <c r="HJ163" i="31"/>
  <c r="HI163" i="31"/>
  <c r="HH163" i="31"/>
  <c r="HG163" i="31"/>
  <c r="HF163" i="31"/>
  <c r="HE163" i="31"/>
  <c r="HD163" i="31"/>
  <c r="HC163" i="31"/>
  <c r="HB163" i="31"/>
  <c r="HA163" i="31"/>
  <c r="GZ163" i="31"/>
  <c r="GY163" i="31"/>
  <c r="HJ162" i="31"/>
  <c r="HI162" i="31"/>
  <c r="HH162" i="31"/>
  <c r="HG162" i="31"/>
  <c r="HF162" i="31"/>
  <c r="HE162" i="31"/>
  <c r="HD162" i="31"/>
  <c r="HC162" i="31"/>
  <c r="HB162" i="31"/>
  <c r="HA162" i="31"/>
  <c r="GZ162" i="31"/>
  <c r="GY162" i="31"/>
  <c r="HJ161" i="31"/>
  <c r="HI161" i="31"/>
  <c r="HH161" i="31"/>
  <c r="HG161" i="31"/>
  <c r="HF161" i="31"/>
  <c r="HE161" i="31"/>
  <c r="HD161" i="31"/>
  <c r="HC161" i="31"/>
  <c r="HB161" i="31"/>
  <c r="HA161" i="31"/>
  <c r="GZ161" i="31"/>
  <c r="GY161" i="31"/>
  <c r="HA154" i="31"/>
  <c r="HA153" i="31"/>
  <c r="HA152" i="31"/>
  <c r="HJ148" i="31"/>
  <c r="HI148" i="31"/>
  <c r="HH148" i="31"/>
  <c r="HG148" i="31"/>
  <c r="HF148" i="31"/>
  <c r="HI147" i="31"/>
  <c r="HG147" i="31"/>
  <c r="GY147" i="31"/>
  <c r="HE146" i="31"/>
  <c r="HC146" i="31"/>
  <c r="HA146" i="31"/>
  <c r="HH145" i="31"/>
  <c r="HG145" i="31"/>
  <c r="HA145" i="31"/>
  <c r="GY145" i="31"/>
  <c r="HI144" i="31"/>
  <c r="HE144" i="31"/>
  <c r="HD144" i="31"/>
  <c r="HC144" i="31"/>
  <c r="HI143" i="31"/>
  <c r="HG143" i="31"/>
  <c r="HE143" i="31"/>
  <c r="GZ143" i="31"/>
  <c r="GY143" i="31"/>
  <c r="HJ131" i="31"/>
  <c r="HI131" i="31"/>
  <c r="HH131" i="31"/>
  <c r="HG131" i="31"/>
  <c r="HF131" i="31"/>
  <c r="HE131" i="31"/>
  <c r="HD131" i="31"/>
  <c r="HC131" i="31"/>
  <c r="HD130" i="31"/>
  <c r="HC130" i="31"/>
  <c r="HA130" i="31"/>
  <c r="GZ138" i="31" s="1"/>
  <c r="GY130" i="31"/>
  <c r="HD138" i="31" s="1"/>
  <c r="GZ129" i="31"/>
  <c r="GY129" i="31"/>
  <c r="HI128" i="31"/>
  <c r="HH128" i="31"/>
  <c r="HG128" i="31"/>
  <c r="HG127" i="31"/>
  <c r="HE127" i="31"/>
  <c r="HD127" i="31"/>
  <c r="HC127" i="31"/>
  <c r="HD126" i="31"/>
  <c r="HC126" i="31"/>
  <c r="HA126" i="31"/>
  <c r="GZ126" i="31"/>
  <c r="GY126" i="31"/>
  <c r="IS122" i="31"/>
  <c r="IR122" i="31"/>
  <c r="IQ122" i="31"/>
  <c r="IP122" i="31"/>
  <c r="IO122" i="31"/>
  <c r="IN122" i="31"/>
  <c r="IM122" i="31"/>
  <c r="IL122" i="31"/>
  <c r="IK122" i="31"/>
  <c r="IJ122" i="31"/>
  <c r="II122" i="31"/>
  <c r="IH122" i="31"/>
  <c r="IG122" i="31"/>
  <c r="IF122" i="31"/>
  <c r="IE122" i="31"/>
  <c r="ID122" i="31"/>
  <c r="IC122" i="31"/>
  <c r="IB122" i="31"/>
  <c r="IA122" i="31"/>
  <c r="HZ122" i="31"/>
  <c r="HY122" i="31"/>
  <c r="HX122" i="31"/>
  <c r="HW122" i="31"/>
  <c r="HV122" i="31"/>
  <c r="HU122" i="31"/>
  <c r="HT122" i="31"/>
  <c r="HS122" i="31"/>
  <c r="HR122" i="31"/>
  <c r="HQ122" i="31"/>
  <c r="HP122" i="31"/>
  <c r="HO122" i="31"/>
  <c r="HN122" i="31"/>
  <c r="HM122" i="31"/>
  <c r="HL122" i="31"/>
  <c r="HK122" i="31"/>
  <c r="HJ122" i="31"/>
  <c r="HI122" i="31"/>
  <c r="HH122" i="31"/>
  <c r="HG122" i="31"/>
  <c r="HF122" i="31"/>
  <c r="HE122" i="31"/>
  <c r="HD122" i="31"/>
  <c r="HC122" i="31"/>
  <c r="HB122" i="31"/>
  <c r="HA122" i="31"/>
  <c r="GZ122" i="31"/>
  <c r="GY122" i="31"/>
  <c r="GX122" i="31"/>
  <c r="GW122" i="31"/>
  <c r="GV122" i="31"/>
  <c r="GU122" i="31"/>
  <c r="GT122" i="31"/>
  <c r="GS122" i="31"/>
  <c r="GR122" i="31"/>
  <c r="GQ122" i="31"/>
  <c r="GP122" i="31"/>
  <c r="GO122" i="31"/>
  <c r="GN122" i="31"/>
  <c r="GM122" i="31"/>
  <c r="GL122" i="31"/>
  <c r="GK122" i="31"/>
  <c r="GJ122" i="31"/>
  <c r="GI122" i="31"/>
  <c r="GH122" i="31"/>
  <c r="GG122" i="31"/>
  <c r="GF122" i="31"/>
  <c r="GE122" i="31"/>
  <c r="GD122" i="31"/>
  <c r="GC122" i="31"/>
  <c r="GB122" i="31"/>
  <c r="GA122" i="31"/>
  <c r="FZ122" i="31"/>
  <c r="FY122" i="31"/>
  <c r="FX122" i="31"/>
  <c r="FW122" i="31"/>
  <c r="FV122" i="31"/>
  <c r="FU122" i="31"/>
  <c r="FT122" i="31"/>
  <c r="FS122" i="31"/>
  <c r="FR122" i="31"/>
  <c r="FQ122" i="31"/>
  <c r="FP122" i="31"/>
  <c r="FO122" i="31"/>
  <c r="FN122" i="31"/>
  <c r="FM122" i="31"/>
  <c r="FL122" i="31"/>
  <c r="FK122" i="31"/>
  <c r="FJ122" i="31"/>
  <c r="FI122" i="31"/>
  <c r="FH122" i="31"/>
  <c r="FG122" i="31"/>
  <c r="FF122" i="31"/>
  <c r="FE122" i="31"/>
  <c r="FD122" i="31"/>
  <c r="FC122" i="31"/>
  <c r="FB122" i="31"/>
  <c r="FA122" i="31"/>
  <c r="EZ122" i="31"/>
  <c r="EY122" i="31"/>
  <c r="EX122" i="31"/>
  <c r="EW122" i="31"/>
  <c r="EV122" i="31"/>
  <c r="EU122" i="31"/>
  <c r="ET122" i="31"/>
  <c r="ES122" i="31"/>
  <c r="ER122" i="31"/>
  <c r="EQ122" i="31"/>
  <c r="EP122" i="31"/>
  <c r="EO122" i="31"/>
  <c r="EN122" i="31"/>
  <c r="EM122" i="31"/>
  <c r="EL122" i="31"/>
  <c r="EK122" i="31"/>
  <c r="EJ122" i="31"/>
  <c r="EI122" i="31"/>
  <c r="EH122" i="31"/>
  <c r="EG122" i="31"/>
  <c r="EF122" i="31"/>
  <c r="EE122" i="31"/>
  <c r="ED122" i="31"/>
  <c r="EC122" i="31"/>
  <c r="EB122" i="31"/>
  <c r="EA122" i="31"/>
  <c r="DZ122" i="31"/>
  <c r="DY122" i="31"/>
  <c r="DX122" i="31"/>
  <c r="DW122" i="31"/>
  <c r="DV122" i="31"/>
  <c r="DU122" i="31"/>
  <c r="DT122" i="31"/>
  <c r="DS122" i="31"/>
  <c r="DR122" i="31"/>
  <c r="DQ122" i="31"/>
  <c r="DP122" i="31"/>
  <c r="DO122" i="31"/>
  <c r="DN122" i="31"/>
  <c r="DM122" i="31"/>
  <c r="DL122" i="31"/>
  <c r="DK122" i="31"/>
  <c r="DJ122" i="31"/>
  <c r="DI122" i="31"/>
  <c r="DH122" i="31"/>
  <c r="DG122" i="31"/>
  <c r="DF122" i="31"/>
  <c r="DE122" i="31"/>
  <c r="DD122" i="31"/>
  <c r="DC122" i="31"/>
  <c r="DB122" i="31"/>
  <c r="DA122" i="31"/>
  <c r="CZ122" i="31"/>
  <c r="CY122" i="31"/>
  <c r="CX122" i="31"/>
  <c r="CW122" i="31"/>
  <c r="CV122" i="31"/>
  <c r="CU122" i="31"/>
  <c r="CT122" i="31"/>
  <c r="CS122" i="31"/>
  <c r="CR122" i="31"/>
  <c r="CQ122" i="31"/>
  <c r="CP122" i="31"/>
  <c r="CO122" i="31"/>
  <c r="CN122" i="31"/>
  <c r="CM122" i="31"/>
  <c r="CL122" i="31"/>
  <c r="CK122" i="31"/>
  <c r="CJ122" i="31"/>
  <c r="CI122" i="31"/>
  <c r="CH122" i="31"/>
  <c r="CG122" i="31"/>
  <c r="CF122" i="31"/>
  <c r="CE122" i="31"/>
  <c r="CD122" i="31"/>
  <c r="CC122" i="31"/>
  <c r="CB122" i="31"/>
  <c r="CA122" i="31"/>
  <c r="BZ122" i="31"/>
  <c r="BY122" i="31"/>
  <c r="BX122" i="31"/>
  <c r="BW122" i="31"/>
  <c r="BV122" i="31"/>
  <c r="BU122" i="31"/>
  <c r="BT122" i="31"/>
  <c r="BS122" i="31"/>
  <c r="BR122" i="31"/>
  <c r="BQ122" i="31"/>
  <c r="BP122" i="31"/>
  <c r="BO122" i="31"/>
  <c r="BN122" i="31"/>
  <c r="BM122" i="31"/>
  <c r="BL122" i="31"/>
  <c r="BK122" i="31"/>
  <c r="BJ122" i="31"/>
  <c r="BI122" i="31"/>
  <c r="BH122" i="31"/>
  <c r="BG122" i="31"/>
  <c r="BF122" i="31"/>
  <c r="BE122" i="31"/>
  <c r="BD122" i="31"/>
  <c r="BC122" i="31"/>
  <c r="BB122" i="31"/>
  <c r="BA122" i="31"/>
  <c r="AZ122" i="31"/>
  <c r="AY122" i="31"/>
  <c r="AX122" i="31"/>
  <c r="AW122" i="31"/>
  <c r="AV122" i="31"/>
  <c r="AU122" i="31"/>
  <c r="AT122" i="31"/>
  <c r="AS122" i="31"/>
  <c r="AR122" i="31"/>
  <c r="AQ122" i="31"/>
  <c r="AP122" i="31"/>
  <c r="AO122" i="31"/>
  <c r="AN122" i="31"/>
  <c r="AM122" i="31"/>
  <c r="AL122" i="31"/>
  <c r="AK122" i="31"/>
  <c r="AJ122" i="31"/>
  <c r="AI122" i="31"/>
  <c r="AH122" i="31"/>
  <c r="AG122" i="31"/>
  <c r="AF122" i="31"/>
  <c r="AE122" i="31"/>
  <c r="AD122" i="31"/>
  <c r="AC122" i="31"/>
  <c r="AB122" i="31"/>
  <c r="AA122" i="31"/>
  <c r="Z122" i="31"/>
  <c r="Y122" i="31"/>
  <c r="X122" i="31"/>
  <c r="W122" i="31"/>
  <c r="V122" i="31"/>
  <c r="U122" i="31"/>
  <c r="T122" i="31"/>
  <c r="S122" i="31"/>
  <c r="R122" i="31"/>
  <c r="Q122" i="31"/>
  <c r="P122" i="31"/>
  <c r="O122" i="31"/>
  <c r="N122" i="31"/>
  <c r="M122" i="31"/>
  <c r="L122" i="31"/>
  <c r="K122" i="31"/>
  <c r="J122" i="31"/>
  <c r="I122" i="31"/>
  <c r="H122" i="31"/>
  <c r="G122" i="31"/>
  <c r="F122" i="31"/>
  <c r="E122" i="31"/>
  <c r="D122" i="31"/>
  <c r="C122" i="31"/>
  <c r="B122" i="31"/>
  <c r="A122" i="31"/>
  <c r="IS121" i="31"/>
  <c r="HE148" i="31" s="1"/>
  <c r="IR121" i="31"/>
  <c r="HD148" i="31" s="1"/>
  <c r="IQ121" i="31"/>
  <c r="HC148" i="31" s="1"/>
  <c r="IP121" i="31"/>
  <c r="HB148" i="31" s="1"/>
  <c r="IO121" i="31"/>
  <c r="HA148" i="31" s="1"/>
  <c r="IN121" i="31"/>
  <c r="GZ148" i="31" s="1"/>
  <c r="IM121" i="31"/>
  <c r="GY148" i="31" s="1"/>
  <c r="IL121" i="31"/>
  <c r="HJ147" i="31" s="1"/>
  <c r="IK121" i="31"/>
  <c r="IJ121" i="31"/>
  <c r="HH147" i="31" s="1"/>
  <c r="II121" i="31"/>
  <c r="IH121" i="31"/>
  <c r="HF147" i="31" s="1"/>
  <c r="IG121" i="31"/>
  <c r="HE147" i="31" s="1"/>
  <c r="IF121" i="31"/>
  <c r="HD147" i="31" s="1"/>
  <c r="IE121" i="31"/>
  <c r="HC147" i="31" s="1"/>
  <c r="ID121" i="31"/>
  <c r="HB147" i="31" s="1"/>
  <c r="IC121" i="31"/>
  <c r="HA147" i="31" s="1"/>
  <c r="IB121" i="31"/>
  <c r="GZ147" i="31" s="1"/>
  <c r="IA121" i="31"/>
  <c r="HZ121" i="31"/>
  <c r="HJ146" i="31" s="1"/>
  <c r="HY121" i="31"/>
  <c r="HI146" i="31" s="1"/>
  <c r="HX121" i="31"/>
  <c r="HH146" i="31" s="1"/>
  <c r="HW121" i="31"/>
  <c r="HG146" i="31" s="1"/>
  <c r="HV121" i="31"/>
  <c r="HF146" i="31" s="1"/>
  <c r="HU121" i="31"/>
  <c r="HT121" i="31"/>
  <c r="HD146" i="31" s="1"/>
  <c r="HS121" i="31"/>
  <c r="HR121" i="31"/>
  <c r="HB146" i="31" s="1"/>
  <c r="HQ121" i="31"/>
  <c r="HP121" i="31"/>
  <c r="GZ146" i="31" s="1"/>
  <c r="HO121" i="31"/>
  <c r="GY146" i="31" s="1"/>
  <c r="HN121" i="31"/>
  <c r="HJ145" i="31" s="1"/>
  <c r="HM121" i="31"/>
  <c r="HI145" i="31" s="1"/>
  <c r="HL121" i="31"/>
  <c r="HK121" i="31"/>
  <c r="HJ121" i="31"/>
  <c r="HF145" i="31" s="1"/>
  <c r="HI121" i="31"/>
  <c r="HE145" i="31" s="1"/>
  <c r="HH121" i="31"/>
  <c r="HD145" i="31" s="1"/>
  <c r="HG121" i="31"/>
  <c r="HC145" i="31" s="1"/>
  <c r="HF121" i="31"/>
  <c r="HB145" i="31" s="1"/>
  <c r="HE121" i="31"/>
  <c r="HD121" i="31"/>
  <c r="GZ145" i="31" s="1"/>
  <c r="HC121" i="31"/>
  <c r="HB121" i="31"/>
  <c r="HJ144" i="31" s="1"/>
  <c r="HA121" i="31"/>
  <c r="GZ121" i="31"/>
  <c r="HH144" i="31" s="1"/>
  <c r="GY121" i="31"/>
  <c r="HG144" i="31" s="1"/>
  <c r="GX121" i="31"/>
  <c r="HF144" i="31" s="1"/>
  <c r="GW121" i="31"/>
  <c r="GV121" i="31"/>
  <c r="GU121" i="31"/>
  <c r="GT121" i="31"/>
  <c r="HB144" i="31" s="1"/>
  <c r="GS121" i="31"/>
  <c r="HA144" i="31" s="1"/>
  <c r="GR121" i="31"/>
  <c r="GZ144" i="31" s="1"/>
  <c r="GQ121" i="31"/>
  <c r="GY144" i="31" s="1"/>
  <c r="GP121" i="31"/>
  <c r="HJ143" i="31" s="1"/>
  <c r="GO121" i="31"/>
  <c r="GN121" i="31"/>
  <c r="HH143" i="31" s="1"/>
  <c r="GM121" i="31"/>
  <c r="GL121" i="31"/>
  <c r="HF143" i="31" s="1"/>
  <c r="GK121" i="31"/>
  <c r="GJ121" i="31"/>
  <c r="HD143" i="31" s="1"/>
  <c r="GI121" i="31"/>
  <c r="HC143" i="31" s="1"/>
  <c r="GH121" i="31"/>
  <c r="HB143" i="31" s="1"/>
  <c r="GG121" i="31"/>
  <c r="HA143" i="31" s="1"/>
  <c r="GF121" i="31"/>
  <c r="GE121" i="31"/>
  <c r="GD121" i="31"/>
  <c r="GC121" i="31"/>
  <c r="GB121" i="31"/>
  <c r="GA121" i="31"/>
  <c r="FZ121" i="31"/>
  <c r="FY121" i="31"/>
  <c r="FX121" i="31"/>
  <c r="FW121" i="31"/>
  <c r="FV121" i="31"/>
  <c r="FU121" i="31"/>
  <c r="FT121" i="31"/>
  <c r="FS121" i="31"/>
  <c r="FR121" i="31"/>
  <c r="FQ121" i="31"/>
  <c r="FP121" i="31"/>
  <c r="FO121" i="31"/>
  <c r="FN121" i="31"/>
  <c r="FM121" i="31"/>
  <c r="FL121" i="31"/>
  <c r="FK121" i="31"/>
  <c r="FJ121" i="31"/>
  <c r="FI121" i="31"/>
  <c r="FH121" i="31"/>
  <c r="FG121" i="31"/>
  <c r="FF121" i="31"/>
  <c r="FE121" i="31"/>
  <c r="FD121" i="31"/>
  <c r="FC121" i="31"/>
  <c r="FB121" i="31"/>
  <c r="FA121" i="31"/>
  <c r="EZ121" i="31"/>
  <c r="EY121" i="31"/>
  <c r="EX121" i="31"/>
  <c r="EW121" i="31"/>
  <c r="EV121" i="31"/>
  <c r="EU121" i="31"/>
  <c r="ET121" i="31"/>
  <c r="ES121" i="31"/>
  <c r="ER121" i="31"/>
  <c r="EQ121" i="31"/>
  <c r="EP121" i="31"/>
  <c r="EO121" i="31"/>
  <c r="EN121" i="31"/>
  <c r="EM121" i="31"/>
  <c r="EL121" i="31"/>
  <c r="EK121" i="31"/>
  <c r="EJ121" i="31"/>
  <c r="EI121" i="31"/>
  <c r="EH121" i="31"/>
  <c r="EG121" i="31"/>
  <c r="EF121" i="31"/>
  <c r="EE121" i="31"/>
  <c r="ED121" i="31"/>
  <c r="EC121" i="31"/>
  <c r="EB121" i="31"/>
  <c r="EA121" i="31"/>
  <c r="DZ121" i="31"/>
  <c r="DY121" i="31"/>
  <c r="DX121" i="31"/>
  <c r="DW121" i="31"/>
  <c r="DV121" i="31"/>
  <c r="DU121" i="31"/>
  <c r="DT121" i="31"/>
  <c r="DS121" i="31"/>
  <c r="DR121" i="31"/>
  <c r="DQ121" i="31"/>
  <c r="DP121" i="31"/>
  <c r="DO121" i="31"/>
  <c r="DN121" i="31"/>
  <c r="DM121" i="31"/>
  <c r="DL121" i="31"/>
  <c r="DK121" i="31"/>
  <c r="DJ121" i="31"/>
  <c r="DI121" i="31"/>
  <c r="DH121" i="31"/>
  <c r="DG121" i="31"/>
  <c r="DF121" i="31"/>
  <c r="DE121" i="31"/>
  <c r="DD121" i="31"/>
  <c r="DC121" i="31"/>
  <c r="DB121" i="31"/>
  <c r="DA121" i="31"/>
  <c r="CZ121" i="31"/>
  <c r="CY121" i="31"/>
  <c r="CX121" i="31"/>
  <c r="CW121" i="31"/>
  <c r="CV121" i="31"/>
  <c r="CU121" i="31"/>
  <c r="CT121" i="31"/>
  <c r="CS121" i="31"/>
  <c r="CR121" i="31"/>
  <c r="CQ121" i="31"/>
  <c r="CP121" i="31"/>
  <c r="CO121" i="31"/>
  <c r="CN121" i="31"/>
  <c r="CM121" i="31"/>
  <c r="CL121" i="31"/>
  <c r="CK121" i="31"/>
  <c r="CJ121" i="31"/>
  <c r="CI121" i="31"/>
  <c r="CH121" i="31"/>
  <c r="CG121" i="31"/>
  <c r="CF121" i="31"/>
  <c r="CE121" i="31"/>
  <c r="CD121" i="31"/>
  <c r="CC121" i="31"/>
  <c r="CB121" i="31"/>
  <c r="CA121" i="31"/>
  <c r="BZ121" i="31"/>
  <c r="BY121" i="31"/>
  <c r="BX121" i="31"/>
  <c r="BW121" i="31"/>
  <c r="BV121" i="31"/>
  <c r="BU121" i="31"/>
  <c r="BT121" i="31"/>
  <c r="BS121" i="31"/>
  <c r="BR121" i="31"/>
  <c r="BQ121" i="31"/>
  <c r="BP121" i="31"/>
  <c r="BO121" i="31"/>
  <c r="BN121" i="31"/>
  <c r="BM121" i="31"/>
  <c r="BL121" i="31"/>
  <c r="BK121" i="31"/>
  <c r="BJ121" i="31"/>
  <c r="BI121" i="31"/>
  <c r="BH121" i="31"/>
  <c r="BG121" i="31"/>
  <c r="BF121" i="31"/>
  <c r="BE121" i="31"/>
  <c r="BD121" i="31"/>
  <c r="BC121" i="31"/>
  <c r="BB121" i="31"/>
  <c r="BA121" i="31"/>
  <c r="AZ121" i="31"/>
  <c r="AY121" i="31"/>
  <c r="AX121" i="31"/>
  <c r="AW121" i="31"/>
  <c r="AV121" i="31"/>
  <c r="AU121" i="31"/>
  <c r="AT121" i="31"/>
  <c r="AS121" i="31"/>
  <c r="AR121" i="31"/>
  <c r="AQ121" i="31"/>
  <c r="AP121" i="31"/>
  <c r="AO121" i="31"/>
  <c r="AN121" i="31"/>
  <c r="AM121" i="31"/>
  <c r="AL121" i="31"/>
  <c r="AK121" i="31"/>
  <c r="AJ121" i="31"/>
  <c r="AI121" i="31"/>
  <c r="AH121" i="31"/>
  <c r="AG121" i="31"/>
  <c r="AF121" i="31"/>
  <c r="AE121" i="31"/>
  <c r="AD121" i="31"/>
  <c r="AC121" i="31"/>
  <c r="AB121" i="31"/>
  <c r="AA121" i="31"/>
  <c r="Z121" i="31"/>
  <c r="Y121" i="31"/>
  <c r="X121" i="31"/>
  <c r="W121" i="31"/>
  <c r="V121" i="31"/>
  <c r="U121" i="31"/>
  <c r="T121" i="31"/>
  <c r="S121" i="31"/>
  <c r="R121" i="31"/>
  <c r="Q121" i="31"/>
  <c r="P121" i="31"/>
  <c r="O121" i="31"/>
  <c r="N121" i="31"/>
  <c r="M121" i="31"/>
  <c r="L121" i="31"/>
  <c r="K121" i="31"/>
  <c r="J121" i="31"/>
  <c r="I121" i="31"/>
  <c r="H121" i="31"/>
  <c r="G121" i="31"/>
  <c r="F121" i="31"/>
  <c r="E121" i="31"/>
  <c r="D121" i="31"/>
  <c r="C121" i="31"/>
  <c r="B121" i="31"/>
  <c r="A121" i="31"/>
  <c r="IS120" i="31"/>
  <c r="IR120" i="31"/>
  <c r="IQ120" i="31"/>
  <c r="IP120" i="31"/>
  <c r="IO120" i="31"/>
  <c r="IN120" i="31"/>
  <c r="IM120" i="31"/>
  <c r="IL120" i="31"/>
  <c r="IK120" i="31"/>
  <c r="IJ120" i="31"/>
  <c r="II120" i="31"/>
  <c r="IH120" i="31"/>
  <c r="IG120" i="31"/>
  <c r="IF120" i="31"/>
  <c r="IE120" i="31"/>
  <c r="ID120" i="31"/>
  <c r="IC120" i="31"/>
  <c r="IB120" i="31"/>
  <c r="IA120" i="31"/>
  <c r="HZ120" i="31"/>
  <c r="HY120" i="31"/>
  <c r="HX120" i="31"/>
  <c r="HW120" i="31"/>
  <c r="HV120" i="31"/>
  <c r="HU120" i="31"/>
  <c r="HT120" i="31"/>
  <c r="HS120" i="31"/>
  <c r="HR120" i="31"/>
  <c r="HQ120" i="31"/>
  <c r="HP120" i="31"/>
  <c r="HO120" i="31"/>
  <c r="HN120" i="31"/>
  <c r="HM120" i="31"/>
  <c r="HL120" i="31"/>
  <c r="HK120" i="31"/>
  <c r="HJ120" i="31"/>
  <c r="HI120" i="31"/>
  <c r="HH120" i="31"/>
  <c r="HG120" i="31"/>
  <c r="HF120" i="31"/>
  <c r="HE120" i="31"/>
  <c r="HD120" i="31"/>
  <c r="HC120" i="31"/>
  <c r="HB120" i="31"/>
  <c r="HA120" i="31"/>
  <c r="GZ120" i="31"/>
  <c r="GY120" i="31"/>
  <c r="GX120" i="31"/>
  <c r="GW120" i="31"/>
  <c r="GV120" i="31"/>
  <c r="GU120" i="31"/>
  <c r="GT120" i="31"/>
  <c r="GS120" i="31"/>
  <c r="GR120" i="31"/>
  <c r="GQ120" i="31"/>
  <c r="GP120" i="31"/>
  <c r="GO120" i="31"/>
  <c r="GN120" i="31"/>
  <c r="GM120" i="31"/>
  <c r="GL120" i="31"/>
  <c r="GK120" i="31"/>
  <c r="GJ120" i="31"/>
  <c r="GI120" i="31"/>
  <c r="GH120" i="31"/>
  <c r="GG120" i="31"/>
  <c r="GF120" i="31"/>
  <c r="GE120" i="31"/>
  <c r="GD120" i="31"/>
  <c r="GC120" i="31"/>
  <c r="GB120" i="31"/>
  <c r="GA120" i="31"/>
  <c r="FZ120" i="31"/>
  <c r="FY120" i="31"/>
  <c r="FX120" i="31"/>
  <c r="FW120" i="31"/>
  <c r="FV120" i="31"/>
  <c r="FU120" i="31"/>
  <c r="FT120" i="31"/>
  <c r="FS120" i="31"/>
  <c r="FR120" i="31"/>
  <c r="FQ120" i="31"/>
  <c r="FP120" i="31"/>
  <c r="FO120" i="31"/>
  <c r="FN120" i="31"/>
  <c r="FM120" i="31"/>
  <c r="FL120" i="31"/>
  <c r="FK120" i="31"/>
  <c r="FJ120" i="31"/>
  <c r="FI120" i="31"/>
  <c r="FH120" i="31"/>
  <c r="FG120" i="31"/>
  <c r="FF120" i="31"/>
  <c r="FE120" i="31"/>
  <c r="FD120" i="31"/>
  <c r="FC120" i="31"/>
  <c r="FB120" i="31"/>
  <c r="FA120" i="31"/>
  <c r="EZ120" i="31"/>
  <c r="EY120" i="31"/>
  <c r="EX120" i="31"/>
  <c r="EW120" i="31"/>
  <c r="EV120" i="31"/>
  <c r="EU120" i="31"/>
  <c r="ET120" i="31"/>
  <c r="ES120" i="31"/>
  <c r="ER120" i="31"/>
  <c r="EQ120" i="31"/>
  <c r="EP120" i="31"/>
  <c r="EO120" i="31"/>
  <c r="EN120" i="31"/>
  <c r="EM120" i="31"/>
  <c r="EL120" i="31"/>
  <c r="EK120" i="31"/>
  <c r="EJ120" i="31"/>
  <c r="EI120" i="31"/>
  <c r="EH120" i="31"/>
  <c r="EG120" i="31"/>
  <c r="EF120" i="31"/>
  <c r="EE120" i="31"/>
  <c r="ED120" i="31"/>
  <c r="EC120" i="31"/>
  <c r="EB120" i="31"/>
  <c r="EA120" i="31"/>
  <c r="DZ120" i="31"/>
  <c r="DY120" i="31"/>
  <c r="DX120" i="31"/>
  <c r="DW120" i="31"/>
  <c r="DV120" i="31"/>
  <c r="DU120" i="31"/>
  <c r="DT120" i="31"/>
  <c r="DS120" i="31"/>
  <c r="DR120" i="31"/>
  <c r="DQ120" i="31"/>
  <c r="DP120" i="31"/>
  <c r="DO120" i="31"/>
  <c r="DN120" i="31"/>
  <c r="DM120" i="31"/>
  <c r="DL120" i="31"/>
  <c r="DK120" i="31"/>
  <c r="DJ120" i="31"/>
  <c r="DI120" i="31"/>
  <c r="DH120" i="31"/>
  <c r="DG120" i="31"/>
  <c r="DF120" i="31"/>
  <c r="DE120" i="31"/>
  <c r="DD120" i="31"/>
  <c r="DC120" i="31"/>
  <c r="DB120" i="31"/>
  <c r="DA120" i="31"/>
  <c r="CZ120" i="31"/>
  <c r="CY120" i="31"/>
  <c r="CX120" i="31"/>
  <c r="CW120" i="31"/>
  <c r="CV120" i="31"/>
  <c r="CU120" i="31"/>
  <c r="CT120" i="31"/>
  <c r="CS120" i="31"/>
  <c r="CR120" i="31"/>
  <c r="CQ120" i="31"/>
  <c r="CP120" i="31"/>
  <c r="CO120" i="31"/>
  <c r="CN120" i="31"/>
  <c r="CM120" i="31"/>
  <c r="CL120" i="31"/>
  <c r="CK120" i="31"/>
  <c r="CJ120" i="31"/>
  <c r="CI120" i="31"/>
  <c r="CH120" i="31"/>
  <c r="CG120" i="31"/>
  <c r="CF120" i="31"/>
  <c r="CE120" i="31"/>
  <c r="CD120" i="31"/>
  <c r="CC120" i="31"/>
  <c r="CB120" i="31"/>
  <c r="CA120" i="31"/>
  <c r="BZ120" i="31"/>
  <c r="BY120" i="31"/>
  <c r="BX120" i="31"/>
  <c r="BW120" i="31"/>
  <c r="BV120" i="31"/>
  <c r="BU120" i="31"/>
  <c r="BT120" i="31"/>
  <c r="BS120" i="31"/>
  <c r="BR120" i="31"/>
  <c r="BQ120" i="31"/>
  <c r="BP120" i="31"/>
  <c r="BO120" i="31"/>
  <c r="BN120" i="31"/>
  <c r="BM120" i="31"/>
  <c r="BL120" i="31"/>
  <c r="BK120" i="31"/>
  <c r="BJ120" i="31"/>
  <c r="BI120" i="31"/>
  <c r="BH120" i="31"/>
  <c r="BG120" i="31"/>
  <c r="BF120" i="31"/>
  <c r="BE120" i="31"/>
  <c r="BD120" i="31"/>
  <c r="BC120" i="31"/>
  <c r="BB120" i="31"/>
  <c r="BA120" i="31"/>
  <c r="AZ120" i="31"/>
  <c r="AY120" i="31"/>
  <c r="AX120" i="31"/>
  <c r="AW120" i="31"/>
  <c r="AV120" i="31"/>
  <c r="AU120" i="31"/>
  <c r="AT120" i="31"/>
  <c r="AS120" i="31"/>
  <c r="AR120" i="31"/>
  <c r="AQ120" i="31"/>
  <c r="AP120" i="31"/>
  <c r="AO120" i="31"/>
  <c r="AN120" i="31"/>
  <c r="AM120" i="31"/>
  <c r="AL120" i="31"/>
  <c r="AK120" i="31"/>
  <c r="AJ120" i="31"/>
  <c r="AI120" i="31"/>
  <c r="AH120" i="31"/>
  <c r="AG120" i="31"/>
  <c r="AF120" i="31"/>
  <c r="AE120" i="31"/>
  <c r="AD120" i="31"/>
  <c r="AC120" i="31"/>
  <c r="AB120" i="31"/>
  <c r="AA120" i="31"/>
  <c r="Z120" i="31"/>
  <c r="Y120" i="31"/>
  <c r="X120" i="31"/>
  <c r="W120" i="31"/>
  <c r="V120" i="31"/>
  <c r="U120" i="31"/>
  <c r="T120" i="31"/>
  <c r="S120" i="31"/>
  <c r="R120" i="31"/>
  <c r="Q120" i="31"/>
  <c r="P120" i="31"/>
  <c r="O120" i="31"/>
  <c r="N120" i="31"/>
  <c r="M120" i="31"/>
  <c r="L120" i="31"/>
  <c r="K120" i="31"/>
  <c r="J120" i="31"/>
  <c r="I120" i="31"/>
  <c r="H120" i="31"/>
  <c r="G120" i="31"/>
  <c r="F120" i="31"/>
  <c r="E120" i="31"/>
  <c r="D120" i="31"/>
  <c r="C120" i="31"/>
  <c r="B120" i="31"/>
  <c r="A120" i="31"/>
  <c r="IS119" i="31"/>
  <c r="IR119" i="31"/>
  <c r="IQ119" i="31"/>
  <c r="IP119" i="31"/>
  <c r="HB131" i="31" s="1"/>
  <c r="IO119" i="31"/>
  <c r="HA131" i="31" s="1"/>
  <c r="IN119" i="31"/>
  <c r="GZ131" i="31" s="1"/>
  <c r="IM119" i="31"/>
  <c r="GY131" i="31" s="1"/>
  <c r="IL119" i="31"/>
  <c r="HJ130" i="31" s="1"/>
  <c r="IK119" i="31"/>
  <c r="HI130" i="31" s="1"/>
  <c r="IJ119" i="31"/>
  <c r="HH130" i="31" s="1"/>
  <c r="II119" i="31"/>
  <c r="HG130" i="31" s="1"/>
  <c r="IH119" i="31"/>
  <c r="HF130" i="31" s="1"/>
  <c r="IG119" i="31"/>
  <c r="HE130" i="31" s="1"/>
  <c r="HR139" i="31" s="1"/>
  <c r="IF119" i="31"/>
  <c r="IE119" i="31"/>
  <c r="ID119" i="31"/>
  <c r="HB130" i="31" s="1"/>
  <c r="HQ139" i="31" s="1"/>
  <c r="IC119" i="31"/>
  <c r="IB119" i="31"/>
  <c r="GZ130" i="31" s="1"/>
  <c r="IA119" i="31"/>
  <c r="HZ119" i="31"/>
  <c r="HJ129" i="31" s="1"/>
  <c r="HY119" i="31"/>
  <c r="HI129" i="31" s="1"/>
  <c r="HX119" i="31"/>
  <c r="HH129" i="31" s="1"/>
  <c r="HW119" i="31"/>
  <c r="HG129" i="31" s="1"/>
  <c r="HV119" i="31"/>
  <c r="HF129" i="31" s="1"/>
  <c r="HU119" i="31"/>
  <c r="HE129" i="31" s="1"/>
  <c r="HT119" i="31"/>
  <c r="HD129" i="31" s="1"/>
  <c r="HS119" i="31"/>
  <c r="HC129" i="31" s="1"/>
  <c r="HR119" i="31"/>
  <c r="HB129" i="31" s="1"/>
  <c r="HQ138" i="31" s="1"/>
  <c r="HQ119" i="31"/>
  <c r="HA129" i="31" s="1"/>
  <c r="GZ139" i="31" s="1"/>
  <c r="HP119" i="31"/>
  <c r="HO119" i="31"/>
  <c r="HN119" i="31"/>
  <c r="HJ128" i="31" s="1"/>
  <c r="HM119" i="31"/>
  <c r="HL119" i="31"/>
  <c r="HK119" i="31"/>
  <c r="HJ119" i="31"/>
  <c r="HF128" i="31" s="1"/>
  <c r="HI119" i="31"/>
  <c r="HE128" i="31" s="1"/>
  <c r="HH119" i="31"/>
  <c r="HD128" i="31" s="1"/>
  <c r="HG119" i="31"/>
  <c r="HC128" i="31" s="1"/>
  <c r="HF119" i="31"/>
  <c r="HB128" i="31" s="1"/>
  <c r="HQ137" i="31" s="1"/>
  <c r="HE119" i="31"/>
  <c r="HA128" i="31" s="1"/>
  <c r="GZ140" i="31" s="1"/>
  <c r="HD119" i="31"/>
  <c r="GZ128" i="31" s="1"/>
  <c r="HC119" i="31"/>
  <c r="GY128" i="31" s="1"/>
  <c r="HB119" i="31"/>
  <c r="HJ127" i="31" s="1"/>
  <c r="HA119" i="31"/>
  <c r="HI127" i="31" s="1"/>
  <c r="GZ119" i="31"/>
  <c r="HH127" i="31" s="1"/>
  <c r="GY119" i="31"/>
  <c r="GX119" i="31"/>
  <c r="HF127" i="31" s="1"/>
  <c r="GW119" i="31"/>
  <c r="GV119" i="31"/>
  <c r="GU119" i="31"/>
  <c r="GT119" i="31"/>
  <c r="HB127" i="31" s="1"/>
  <c r="GS119" i="31"/>
  <c r="HA127" i="31" s="1"/>
  <c r="GR119" i="31"/>
  <c r="GZ127" i="31" s="1"/>
  <c r="GQ119" i="31"/>
  <c r="GY127" i="31" s="1"/>
  <c r="GP119" i="31"/>
  <c r="HJ126" i="31" s="1"/>
  <c r="GO119" i="31"/>
  <c r="HI126" i="31" s="1"/>
  <c r="GN119" i="31"/>
  <c r="HH126" i="31" s="1"/>
  <c r="GM119" i="31"/>
  <c r="HG126" i="31" s="1"/>
  <c r="GL119" i="31"/>
  <c r="HF126" i="31" s="1"/>
  <c r="GK119" i="31"/>
  <c r="HE126" i="31" s="1"/>
  <c r="GJ119" i="31"/>
  <c r="GI119" i="31"/>
  <c r="GH119" i="31"/>
  <c r="HB126" i="31" s="1"/>
  <c r="GG119" i="31"/>
  <c r="GF119" i="31"/>
  <c r="GE119" i="31"/>
  <c r="GD119" i="31"/>
  <c r="GC119" i="31"/>
  <c r="GB119" i="31"/>
  <c r="GA119" i="31"/>
  <c r="FZ119" i="31"/>
  <c r="FY119" i="31"/>
  <c r="FX119" i="31"/>
  <c r="FW119" i="31"/>
  <c r="FV119" i="31"/>
  <c r="FU119" i="31"/>
  <c r="FT119" i="31"/>
  <c r="FS119" i="31"/>
  <c r="FR119" i="31"/>
  <c r="FQ119" i="31"/>
  <c r="FP119" i="31"/>
  <c r="FO119" i="31"/>
  <c r="FN119" i="31"/>
  <c r="FM119" i="31"/>
  <c r="FL119" i="31"/>
  <c r="FK119" i="31"/>
  <c r="FJ119" i="31"/>
  <c r="FI119" i="31"/>
  <c r="FH119" i="31"/>
  <c r="FG119" i="31"/>
  <c r="FF119" i="31"/>
  <c r="FE119" i="31"/>
  <c r="FD119" i="31"/>
  <c r="FC119" i="31"/>
  <c r="FB119" i="31"/>
  <c r="FA119" i="31"/>
  <c r="EZ119" i="31"/>
  <c r="EY119" i="31"/>
  <c r="EX119" i="31"/>
  <c r="EW119" i="31"/>
  <c r="EV119" i="31"/>
  <c r="EU119" i="31"/>
  <c r="ET119" i="31"/>
  <c r="ES119" i="31"/>
  <c r="ER119" i="31"/>
  <c r="EQ119" i="31"/>
  <c r="EP119" i="31"/>
  <c r="EO119" i="31"/>
  <c r="EN119" i="31"/>
  <c r="EM119" i="31"/>
  <c r="EL119" i="31"/>
  <c r="EK119" i="31"/>
  <c r="EJ119" i="31"/>
  <c r="EI119" i="31"/>
  <c r="EH119" i="31"/>
  <c r="EG119" i="31"/>
  <c r="EF119" i="31"/>
  <c r="EE119" i="31"/>
  <c r="ED119" i="31"/>
  <c r="EC119" i="31"/>
  <c r="EB119" i="31"/>
  <c r="EA119" i="31"/>
  <c r="DZ119" i="31"/>
  <c r="DY119" i="31"/>
  <c r="DX119" i="31"/>
  <c r="DW119" i="31"/>
  <c r="DV119" i="31"/>
  <c r="DU119" i="31"/>
  <c r="DT119" i="31"/>
  <c r="DS119" i="31"/>
  <c r="DR119" i="31"/>
  <c r="DQ119" i="31"/>
  <c r="DP119" i="31"/>
  <c r="DO119" i="31"/>
  <c r="DN119" i="31"/>
  <c r="DM119" i="31"/>
  <c r="DL119" i="31"/>
  <c r="DK119" i="31"/>
  <c r="DJ119" i="31"/>
  <c r="DI119" i="31"/>
  <c r="DH119" i="31"/>
  <c r="DG119" i="31"/>
  <c r="DF119" i="31"/>
  <c r="DE119" i="31"/>
  <c r="DD119" i="31"/>
  <c r="DC119" i="31"/>
  <c r="DB119" i="31"/>
  <c r="DA119" i="31"/>
  <c r="CZ119" i="31"/>
  <c r="CY119" i="31"/>
  <c r="CX119" i="31"/>
  <c r="CW119" i="31"/>
  <c r="CV119" i="31"/>
  <c r="CU119" i="31"/>
  <c r="CT119" i="31"/>
  <c r="CS119" i="31"/>
  <c r="CR119" i="31"/>
  <c r="CQ119" i="31"/>
  <c r="CP119" i="31"/>
  <c r="CO119" i="31"/>
  <c r="CN119" i="31"/>
  <c r="CM119" i="31"/>
  <c r="CL119" i="31"/>
  <c r="CK119" i="31"/>
  <c r="CJ119" i="31"/>
  <c r="CI119" i="31"/>
  <c r="CH119" i="31"/>
  <c r="CG119" i="31"/>
  <c r="CF119" i="31"/>
  <c r="CE119" i="31"/>
  <c r="CD119" i="31"/>
  <c r="CC119" i="31"/>
  <c r="CB119" i="31"/>
  <c r="CA119" i="31"/>
  <c r="BZ119" i="31"/>
  <c r="BY119" i="31"/>
  <c r="BX119" i="31"/>
  <c r="BW119" i="31"/>
  <c r="BV119" i="31"/>
  <c r="BU119" i="31"/>
  <c r="BT119" i="31"/>
  <c r="BS119" i="31"/>
  <c r="BR119" i="31"/>
  <c r="BQ119" i="31"/>
  <c r="BP119" i="31"/>
  <c r="BO119" i="31"/>
  <c r="BN119" i="31"/>
  <c r="BM119" i="31"/>
  <c r="BL119" i="31"/>
  <c r="BK119" i="31"/>
  <c r="BJ119" i="31"/>
  <c r="BI119" i="31"/>
  <c r="BH119" i="31"/>
  <c r="BG119" i="31"/>
  <c r="BF119" i="31"/>
  <c r="BE119" i="31"/>
  <c r="BD119" i="31"/>
  <c r="BC119" i="31"/>
  <c r="BB119" i="31"/>
  <c r="BA119" i="31"/>
  <c r="AZ119" i="31"/>
  <c r="AY119" i="31"/>
  <c r="AX119" i="31"/>
  <c r="AW119" i="31"/>
  <c r="AV119" i="31"/>
  <c r="AU119" i="31"/>
  <c r="AT119" i="31"/>
  <c r="AS119" i="31"/>
  <c r="AR119" i="31"/>
  <c r="AQ119" i="31"/>
  <c r="AP119" i="31"/>
  <c r="AO119" i="31"/>
  <c r="AN119" i="31"/>
  <c r="AM119" i="31"/>
  <c r="AL119" i="31"/>
  <c r="AK119" i="31"/>
  <c r="AJ119" i="31"/>
  <c r="AI119" i="31"/>
  <c r="AH119" i="31"/>
  <c r="AG119" i="31"/>
  <c r="AF119" i="31"/>
  <c r="AE119" i="31"/>
  <c r="AD119" i="31"/>
  <c r="AC119" i="31"/>
  <c r="AB119" i="31"/>
  <c r="AA119" i="31"/>
  <c r="Z119" i="31"/>
  <c r="Y119" i="31"/>
  <c r="X119" i="31"/>
  <c r="W119" i="31"/>
  <c r="V119" i="31"/>
  <c r="U119" i="31"/>
  <c r="T119" i="31"/>
  <c r="S119" i="31"/>
  <c r="R119" i="31"/>
  <c r="Q119" i="31"/>
  <c r="P119" i="31"/>
  <c r="O119" i="31"/>
  <c r="N119" i="31"/>
  <c r="M119" i="31"/>
  <c r="L119" i="31"/>
  <c r="K119" i="31"/>
  <c r="J119" i="31"/>
  <c r="I119" i="31"/>
  <c r="H119" i="31"/>
  <c r="G119" i="31"/>
  <c r="F119" i="31"/>
  <c r="E119" i="31"/>
  <c r="D119" i="31"/>
  <c r="C119" i="31"/>
  <c r="B119" i="31"/>
  <c r="A119" i="31"/>
  <c r="GU106" i="31"/>
  <c r="GU105" i="31"/>
  <c r="HG104" i="31"/>
  <c r="HF104" i="31"/>
  <c r="HE104" i="31"/>
  <c r="HJ112" i="31" s="1"/>
  <c r="GY104" i="31"/>
  <c r="HD112" i="31" s="1"/>
  <c r="HI103" i="31"/>
  <c r="HI102" i="31"/>
  <c r="HH102" i="31"/>
  <c r="HK110" i="31" s="1"/>
  <c r="HG102" i="31"/>
  <c r="HE102" i="31"/>
  <c r="HA101" i="31"/>
  <c r="GY101" i="31"/>
  <c r="HG100" i="31"/>
  <c r="HA99" i="31"/>
  <c r="GZ99" i="31"/>
  <c r="GY99" i="31"/>
  <c r="HI98" i="31"/>
  <c r="HG98" i="31"/>
  <c r="HE98" i="31"/>
  <c r="HH97" i="31"/>
  <c r="HE97" i="31"/>
  <c r="HD97" i="31"/>
  <c r="HC97" i="31"/>
  <c r="HA97" i="31"/>
  <c r="GY97" i="31"/>
  <c r="GZ96" i="31"/>
  <c r="HG95" i="31"/>
  <c r="HC95" i="31"/>
  <c r="HI94" i="31"/>
  <c r="HH94" i="31"/>
  <c r="GU87" i="31"/>
  <c r="GU86" i="31"/>
  <c r="GU85" i="31"/>
  <c r="HJ79" i="31"/>
  <c r="HI79" i="31"/>
  <c r="HH79" i="31"/>
  <c r="HG79" i="31"/>
  <c r="HF79" i="31"/>
  <c r="HE79" i="31"/>
  <c r="HD79" i="31"/>
  <c r="HC79" i="31"/>
  <c r="HB79" i="31"/>
  <c r="HA79" i="31"/>
  <c r="HJ85" i="31" s="1"/>
  <c r="HG78" i="31"/>
  <c r="HC78" i="31"/>
  <c r="HB78" i="31"/>
  <c r="GZ78" i="31"/>
  <c r="HK85" i="31" s="1"/>
  <c r="GY78" i="31"/>
  <c r="HJ77" i="31"/>
  <c r="HH77" i="31"/>
  <c r="HB77" i="31"/>
  <c r="HJ76" i="31"/>
  <c r="HG76" i="31"/>
  <c r="HD76" i="31"/>
  <c r="HC76" i="31"/>
  <c r="HB76" i="31"/>
  <c r="HJ75" i="31"/>
  <c r="HF75" i="31"/>
  <c r="HD75" i="31"/>
  <c r="HC75" i="31"/>
  <c r="GY75" i="31"/>
  <c r="HF74" i="31"/>
  <c r="HB74" i="31"/>
  <c r="GZ74" i="31"/>
  <c r="GY74" i="31"/>
  <c r="HJ73" i="31"/>
  <c r="HH73" i="31"/>
  <c r="HG73" i="31"/>
  <c r="HB73" i="31"/>
  <c r="HJ72" i="31"/>
  <c r="HH72" i="31"/>
  <c r="HG72" i="31"/>
  <c r="HF72" i="31"/>
  <c r="HD72" i="31"/>
  <c r="HJ71" i="31"/>
  <c r="HF71" i="31"/>
  <c r="HC71" i="31"/>
  <c r="GZ71" i="31"/>
  <c r="GY71" i="31"/>
  <c r="HJ70" i="31"/>
  <c r="HF70" i="31"/>
  <c r="HB70" i="31"/>
  <c r="GZ70" i="31"/>
  <c r="GY70" i="31"/>
  <c r="HG69" i="31"/>
  <c r="HB69" i="31"/>
  <c r="HJ65" i="31"/>
  <c r="HH65" i="31"/>
  <c r="HF65" i="31"/>
  <c r="HE65" i="31"/>
  <c r="HD65" i="31"/>
  <c r="HC65" i="31"/>
  <c r="HJ64" i="31"/>
  <c r="HI64" i="31"/>
  <c r="HB64" i="31"/>
  <c r="HA64" i="31"/>
  <c r="HF86" i="31" s="1"/>
  <c r="GY64" i="31"/>
  <c r="HJ63" i="31"/>
  <c r="HI63" i="31"/>
  <c r="HG63" i="31"/>
  <c r="HF63" i="31"/>
  <c r="HE63" i="31"/>
  <c r="HD63" i="31"/>
  <c r="HB63" i="31"/>
  <c r="HE62" i="31"/>
  <c r="HC62" i="31"/>
  <c r="HB62" i="31"/>
  <c r="HA62" i="31"/>
  <c r="HF88" i="31" s="1"/>
  <c r="HF61" i="31"/>
  <c r="HE61" i="31"/>
  <c r="HD61" i="31"/>
  <c r="HC61" i="31"/>
  <c r="HA61" i="31"/>
  <c r="GY61" i="31"/>
  <c r="HJ60" i="31"/>
  <c r="HI60" i="31"/>
  <c r="HH60" i="31"/>
  <c r="HF60" i="31"/>
  <c r="HB60" i="31"/>
  <c r="HA60" i="31"/>
  <c r="GZ60" i="31"/>
  <c r="HJ59" i="31"/>
  <c r="HI59" i="31"/>
  <c r="HG59" i="31"/>
  <c r="HF59" i="31"/>
  <c r="HE59" i="31"/>
  <c r="HI58" i="31"/>
  <c r="HH58" i="31"/>
  <c r="HG58" i="31"/>
  <c r="HF58" i="31"/>
  <c r="HE58" i="31"/>
  <c r="HC58" i="31"/>
  <c r="HB58" i="31"/>
  <c r="HA58" i="31"/>
  <c r="GZ58" i="31"/>
  <c r="HJ57" i="31"/>
  <c r="HA57" i="31"/>
  <c r="GZ57" i="31"/>
  <c r="GY57" i="31"/>
  <c r="HJ56" i="31"/>
  <c r="HI56" i="31"/>
  <c r="HB56" i="31"/>
  <c r="HA56" i="31"/>
  <c r="GZ56" i="31"/>
  <c r="GY56" i="31"/>
  <c r="HI55" i="31"/>
  <c r="HG55" i="31"/>
  <c r="HF55" i="31"/>
  <c r="HE55" i="31"/>
  <c r="HD55" i="31"/>
  <c r="HB55" i="31"/>
  <c r="HJ51" i="31"/>
  <c r="HH51" i="31"/>
  <c r="HF51" i="31"/>
  <c r="HE51" i="31"/>
  <c r="HD51" i="31"/>
  <c r="HC51" i="31"/>
  <c r="HH50" i="31"/>
  <c r="HD50" i="31"/>
  <c r="HB50" i="31"/>
  <c r="GY50" i="31"/>
  <c r="HJ49" i="31"/>
  <c r="HI49" i="31"/>
  <c r="HD49" i="31"/>
  <c r="HJ48" i="31"/>
  <c r="HI48" i="31"/>
  <c r="HH48" i="31"/>
  <c r="HG48" i="31"/>
  <c r="HE48" i="31"/>
  <c r="HD48" i="31"/>
  <c r="HC48" i="31"/>
  <c r="HB48" i="31"/>
  <c r="HF47" i="31"/>
  <c r="HE47" i="31"/>
  <c r="HD47" i="31"/>
  <c r="HC47" i="31"/>
  <c r="HH46" i="31"/>
  <c r="HF46" i="31"/>
  <c r="HB46" i="31"/>
  <c r="HA46" i="31"/>
  <c r="GZ46" i="31"/>
  <c r="GY46" i="31"/>
  <c r="HJ45" i="31"/>
  <c r="HI45" i="31"/>
  <c r="HD45" i="31"/>
  <c r="GZ45" i="31"/>
  <c r="HJ44" i="31"/>
  <c r="HI44" i="31"/>
  <c r="HH44" i="31"/>
  <c r="HG44" i="31"/>
  <c r="HE44" i="31"/>
  <c r="HD44" i="31"/>
  <c r="IA43" i="31"/>
  <c r="IB42" i="31" s="1"/>
  <c r="HH43" i="31"/>
  <c r="HF43" i="31"/>
  <c r="HE43" i="31"/>
  <c r="HD43" i="31"/>
  <c r="HC43" i="31"/>
  <c r="IA42" i="31"/>
  <c r="HH42" i="31"/>
  <c r="HD42" i="31"/>
  <c r="HB42" i="31"/>
  <c r="HA42" i="31"/>
  <c r="GZ42" i="31"/>
  <c r="IB41" i="31"/>
  <c r="IA41" i="31"/>
  <c r="HD41" i="31"/>
  <c r="HC41" i="31"/>
  <c r="GZ41" i="31"/>
  <c r="HD38" i="31"/>
  <c r="HC38" i="31"/>
  <c r="HB38" i="31"/>
  <c r="GY38" i="31"/>
  <c r="HJ37" i="31"/>
  <c r="HI37" i="31"/>
  <c r="HH37" i="31"/>
  <c r="HG36" i="31"/>
  <c r="HE36" i="31"/>
  <c r="HD36" i="31"/>
  <c r="HC36" i="31"/>
  <c r="HB36" i="31"/>
  <c r="HD35" i="31"/>
  <c r="HC35" i="31"/>
  <c r="HA35" i="31"/>
  <c r="GX88" i="31" s="1"/>
  <c r="HG34" i="31"/>
  <c r="HF34" i="31"/>
  <c r="GZ34" i="31"/>
  <c r="GY34" i="31"/>
  <c r="HJ33" i="31"/>
  <c r="HI33" i="31"/>
  <c r="HH33" i="31"/>
  <c r="HG33" i="31"/>
  <c r="HH32" i="31"/>
  <c r="HG32" i="31"/>
  <c r="HF32" i="31"/>
  <c r="HE32" i="31"/>
  <c r="HD32" i="31"/>
  <c r="GY32" i="31"/>
  <c r="HC31" i="31"/>
  <c r="HA31" i="31"/>
  <c r="GZ31" i="31"/>
  <c r="GY31" i="31"/>
  <c r="HJ30" i="31"/>
  <c r="GZ30" i="31"/>
  <c r="GY30" i="31"/>
  <c r="BZ30" i="31"/>
  <c r="HI29" i="31"/>
  <c r="HH29" i="31"/>
  <c r="HC29" i="31"/>
  <c r="HH28" i="31"/>
  <c r="HG28" i="31"/>
  <c r="HF28" i="31"/>
  <c r="HE28" i="31"/>
  <c r="HD28" i="31"/>
  <c r="HG27" i="31"/>
  <c r="HE27" i="31"/>
  <c r="HD27" i="31"/>
  <c r="HC27" i="31"/>
  <c r="HJ26" i="31"/>
  <c r="HA26" i="31"/>
  <c r="GZ26" i="31"/>
  <c r="GY26" i="31"/>
  <c r="HJ25" i="31"/>
  <c r="HI25" i="31"/>
  <c r="HH25" i="31"/>
  <c r="HI24" i="31"/>
  <c r="HH24" i="31"/>
  <c r="HB24" i="31"/>
  <c r="HA24" i="31"/>
  <c r="GZ24" i="31"/>
  <c r="IM19" i="31"/>
  <c r="IL19" i="31"/>
  <c r="IK19" i="31"/>
  <c r="IJ19" i="31"/>
  <c r="II19" i="31"/>
  <c r="IH19" i="31"/>
  <c r="IG19" i="31"/>
  <c r="IF19" i="31"/>
  <c r="IE19" i="31"/>
  <c r="ID19" i="31"/>
  <c r="IC19" i="31"/>
  <c r="IB19" i="31"/>
  <c r="IA19" i="31"/>
  <c r="HZ19" i="31"/>
  <c r="HY19" i="31"/>
  <c r="HX19" i="31"/>
  <c r="HW19" i="31"/>
  <c r="HV19" i="31"/>
  <c r="HU19" i="31"/>
  <c r="HT19" i="31"/>
  <c r="HS19" i="31"/>
  <c r="HR19" i="31"/>
  <c r="HQ19" i="31"/>
  <c r="HP19" i="31"/>
  <c r="HO19" i="31"/>
  <c r="HN19" i="31"/>
  <c r="HM19" i="31"/>
  <c r="HL19" i="31"/>
  <c r="HK19" i="31"/>
  <c r="HJ19" i="31"/>
  <c r="HI19" i="31"/>
  <c r="HH19" i="31"/>
  <c r="HG19" i="31"/>
  <c r="HF19" i="31"/>
  <c r="HE19" i="31"/>
  <c r="HD19" i="31"/>
  <c r="HC19" i="31"/>
  <c r="HB19" i="31"/>
  <c r="HA19" i="31"/>
  <c r="GZ19" i="31"/>
  <c r="GY19" i="31"/>
  <c r="GX19" i="31"/>
  <c r="GW19" i="31"/>
  <c r="GV19" i="31"/>
  <c r="GU19" i="31"/>
  <c r="GT19" i="31"/>
  <c r="GS19" i="31"/>
  <c r="GR19" i="31"/>
  <c r="GQ19" i="31"/>
  <c r="GP19" i="31"/>
  <c r="GO19" i="31"/>
  <c r="GN19" i="31"/>
  <c r="GM19" i="31"/>
  <c r="GL19" i="31"/>
  <c r="GK19" i="31"/>
  <c r="GJ19" i="31"/>
  <c r="GI19" i="31"/>
  <c r="GH19" i="31"/>
  <c r="GG19" i="31"/>
  <c r="GF19" i="31"/>
  <c r="GE19" i="31"/>
  <c r="GD19" i="31"/>
  <c r="GC19" i="31"/>
  <c r="GB19" i="31"/>
  <c r="GA19" i="31"/>
  <c r="FZ19" i="31"/>
  <c r="FY19" i="31"/>
  <c r="FX19" i="31"/>
  <c r="FW19" i="31"/>
  <c r="FV19" i="31"/>
  <c r="FU19" i="31"/>
  <c r="FT19" i="31"/>
  <c r="FS19" i="31"/>
  <c r="FR19" i="31"/>
  <c r="FQ19" i="31"/>
  <c r="FP19" i="31"/>
  <c r="FO19" i="31"/>
  <c r="FN19" i="31"/>
  <c r="FM19" i="31"/>
  <c r="FL19" i="31"/>
  <c r="FK19" i="31"/>
  <c r="FJ19" i="31"/>
  <c r="FI19" i="31"/>
  <c r="FH19" i="31"/>
  <c r="FG19" i="31"/>
  <c r="FF19" i="31"/>
  <c r="FE19" i="31"/>
  <c r="FD19" i="31"/>
  <c r="FC19" i="31"/>
  <c r="FB19" i="31"/>
  <c r="FA19" i="31"/>
  <c r="EZ19" i="31"/>
  <c r="EY19" i="31"/>
  <c r="EX19" i="31"/>
  <c r="EW19" i="31"/>
  <c r="EV19" i="31"/>
  <c r="EU19" i="31"/>
  <c r="ET19" i="31"/>
  <c r="ES19" i="31"/>
  <c r="ER19" i="31"/>
  <c r="EQ19" i="31"/>
  <c r="EP19" i="31"/>
  <c r="EO19" i="31"/>
  <c r="EN19" i="31"/>
  <c r="EM19" i="31"/>
  <c r="EL19" i="31"/>
  <c r="EK19" i="31"/>
  <c r="EJ19" i="31"/>
  <c r="EI19" i="31"/>
  <c r="EH19" i="31"/>
  <c r="EG19" i="31"/>
  <c r="EF19" i="31"/>
  <c r="EE19" i="31"/>
  <c r="ED19" i="31"/>
  <c r="EC19" i="31"/>
  <c r="EB19" i="31"/>
  <c r="EA19" i="31"/>
  <c r="DZ19" i="31"/>
  <c r="DY19" i="31"/>
  <c r="DX19" i="31"/>
  <c r="DW19" i="31"/>
  <c r="DV19" i="31"/>
  <c r="DU19" i="31"/>
  <c r="DT19" i="31"/>
  <c r="DS19" i="31"/>
  <c r="DR19" i="31"/>
  <c r="DQ19" i="31"/>
  <c r="DP19" i="31"/>
  <c r="DO19" i="31"/>
  <c r="DN19" i="31"/>
  <c r="DM19" i="31"/>
  <c r="DL19" i="31"/>
  <c r="DK19" i="31"/>
  <c r="DJ19" i="31"/>
  <c r="DI19" i="31"/>
  <c r="DH19" i="31"/>
  <c r="DG19" i="31"/>
  <c r="DF19" i="31"/>
  <c r="DE19" i="31"/>
  <c r="DD19" i="31"/>
  <c r="DC19" i="31"/>
  <c r="DB19" i="31"/>
  <c r="DA19" i="31"/>
  <c r="CZ19" i="31"/>
  <c r="CY19" i="31"/>
  <c r="CX19" i="31"/>
  <c r="CW19" i="31"/>
  <c r="CV19" i="31"/>
  <c r="CU19" i="31"/>
  <c r="CT19" i="31"/>
  <c r="CS19" i="31"/>
  <c r="CR19" i="31"/>
  <c r="CQ19" i="31"/>
  <c r="CP19" i="31"/>
  <c r="CO19" i="31"/>
  <c r="CN19" i="31"/>
  <c r="CM19" i="31"/>
  <c r="CL19" i="31"/>
  <c r="CK19" i="31"/>
  <c r="CJ19" i="31"/>
  <c r="CI19" i="31"/>
  <c r="CH19" i="31"/>
  <c r="CG19" i="31"/>
  <c r="CF19" i="31"/>
  <c r="CE19" i="31"/>
  <c r="CD19" i="31"/>
  <c r="CC19" i="31"/>
  <c r="CB19" i="31"/>
  <c r="CA19" i="31"/>
  <c r="BZ19" i="31"/>
  <c r="BY19" i="31"/>
  <c r="BX19" i="31"/>
  <c r="BW19" i="31"/>
  <c r="BV19" i="31"/>
  <c r="BU19" i="31"/>
  <c r="BT19" i="31"/>
  <c r="BS19" i="31"/>
  <c r="BR19" i="31"/>
  <c r="BQ19" i="31"/>
  <c r="BP19" i="31"/>
  <c r="BO19" i="31"/>
  <c r="BN19" i="31"/>
  <c r="BM19" i="31"/>
  <c r="BL19" i="31"/>
  <c r="BK19" i="31"/>
  <c r="BJ19" i="31"/>
  <c r="BI19" i="31"/>
  <c r="BH19" i="31"/>
  <c r="BG19" i="31"/>
  <c r="BF19" i="31"/>
  <c r="BE19" i="31"/>
  <c r="BD19" i="31"/>
  <c r="BC19" i="31"/>
  <c r="BB19" i="31"/>
  <c r="BA19" i="31"/>
  <c r="AZ19" i="31"/>
  <c r="AY19" i="31"/>
  <c r="AX19" i="31"/>
  <c r="AW19" i="31"/>
  <c r="AV19" i="31"/>
  <c r="AU19" i="31"/>
  <c r="AT19" i="31"/>
  <c r="AS19" i="31"/>
  <c r="IM18" i="31"/>
  <c r="GY79" i="31" s="1"/>
  <c r="IL18" i="31"/>
  <c r="HJ78" i="31" s="1"/>
  <c r="IK18" i="31"/>
  <c r="HI78" i="31" s="1"/>
  <c r="IJ18" i="31"/>
  <c r="HH78" i="31" s="1"/>
  <c r="II18" i="31"/>
  <c r="IH18" i="31"/>
  <c r="HF78" i="31" s="1"/>
  <c r="IG18" i="31"/>
  <c r="HE78" i="31" s="1"/>
  <c r="IF18" i="31"/>
  <c r="HD78" i="31" s="1"/>
  <c r="IE18" i="31"/>
  <c r="ID18" i="31"/>
  <c r="IC18" i="31"/>
  <c r="HA78" i="31" s="1"/>
  <c r="HJ86" i="31" s="1"/>
  <c r="IB18" i="31"/>
  <c r="IA18" i="31"/>
  <c r="HZ18" i="31"/>
  <c r="HY18" i="31"/>
  <c r="HI77" i="31" s="1"/>
  <c r="HX18" i="31"/>
  <c r="HW18" i="31"/>
  <c r="HG77" i="31" s="1"/>
  <c r="HV18" i="31"/>
  <c r="HF77" i="31" s="1"/>
  <c r="HU18" i="31"/>
  <c r="HE77" i="31" s="1"/>
  <c r="HT18" i="31"/>
  <c r="HD77" i="31" s="1"/>
  <c r="HS18" i="31"/>
  <c r="HC77" i="31" s="1"/>
  <c r="HR18" i="31"/>
  <c r="HQ18" i="31"/>
  <c r="HA77" i="31" s="1"/>
  <c r="HJ87" i="31" s="1"/>
  <c r="HP18" i="31"/>
  <c r="GZ77" i="31" s="1"/>
  <c r="HO18" i="31"/>
  <c r="GY77" i="31" s="1"/>
  <c r="HN18" i="31"/>
  <c r="HM18" i="31"/>
  <c r="HI76" i="31" s="1"/>
  <c r="HL18" i="31"/>
  <c r="HH76" i="31" s="1"/>
  <c r="HK18" i="31"/>
  <c r="HJ18" i="31"/>
  <c r="HF76" i="31" s="1"/>
  <c r="HI18" i="31"/>
  <c r="HE76" i="31" s="1"/>
  <c r="HH18" i="31"/>
  <c r="HG18" i="31"/>
  <c r="HF18" i="31"/>
  <c r="HE18" i="31"/>
  <c r="HA76" i="31" s="1"/>
  <c r="HJ88" i="31" s="1"/>
  <c r="HK87" i="31" s="1"/>
  <c r="HD18" i="31"/>
  <c r="GZ76" i="31" s="1"/>
  <c r="HC18" i="31"/>
  <c r="GY76" i="31" s="1"/>
  <c r="HB18" i="31"/>
  <c r="HA18" i="31"/>
  <c r="HI75" i="31" s="1"/>
  <c r="GZ18" i="31"/>
  <c r="HH75" i="31" s="1"/>
  <c r="GY18" i="31"/>
  <c r="HG75" i="31" s="1"/>
  <c r="GX18" i="31"/>
  <c r="GW18" i="31"/>
  <c r="HE75" i="31" s="1"/>
  <c r="GV18" i="31"/>
  <c r="GU18" i="31"/>
  <c r="GT18" i="31"/>
  <c r="HB75" i="31" s="1"/>
  <c r="GS18" i="31"/>
  <c r="HA75" i="31" s="1"/>
  <c r="GR18" i="31"/>
  <c r="GZ75" i="31" s="1"/>
  <c r="GQ18" i="31"/>
  <c r="GP18" i="31"/>
  <c r="HJ74" i="31" s="1"/>
  <c r="GO18" i="31"/>
  <c r="HI74" i="31" s="1"/>
  <c r="GN18" i="31"/>
  <c r="HH74" i="31" s="1"/>
  <c r="GM18" i="31"/>
  <c r="HG74" i="31" s="1"/>
  <c r="GL18" i="31"/>
  <c r="GK18" i="31"/>
  <c r="HE74" i="31" s="1"/>
  <c r="GJ18" i="31"/>
  <c r="HD74" i="31" s="1"/>
  <c r="GI18" i="31"/>
  <c r="HC74" i="31" s="1"/>
  <c r="GH18" i="31"/>
  <c r="GG18" i="31"/>
  <c r="HA74" i="31" s="1"/>
  <c r="GF18" i="31"/>
  <c r="GE18" i="31"/>
  <c r="GD18" i="31"/>
  <c r="GC18" i="31"/>
  <c r="HI73" i="31" s="1"/>
  <c r="GB18" i="31"/>
  <c r="GA18" i="31"/>
  <c r="FZ18" i="31"/>
  <c r="HF73" i="31" s="1"/>
  <c r="FY18" i="31"/>
  <c r="HE73" i="31" s="1"/>
  <c r="FX18" i="31"/>
  <c r="HD73" i="31" s="1"/>
  <c r="FW18" i="31"/>
  <c r="HC73" i="31" s="1"/>
  <c r="FV18" i="31"/>
  <c r="FU18" i="31"/>
  <c r="HA73" i="31" s="1"/>
  <c r="FT18" i="31"/>
  <c r="GZ73" i="31" s="1"/>
  <c r="FS18" i="31"/>
  <c r="GY73" i="31" s="1"/>
  <c r="FR18" i="31"/>
  <c r="FQ18" i="31"/>
  <c r="HI72" i="31" s="1"/>
  <c r="FP18" i="31"/>
  <c r="FO18" i="31"/>
  <c r="FN18" i="31"/>
  <c r="FM18" i="31"/>
  <c r="HE72" i="31" s="1"/>
  <c r="FL18" i="31"/>
  <c r="FK18" i="31"/>
  <c r="HC72" i="31" s="1"/>
  <c r="FJ18" i="31"/>
  <c r="HB72" i="31" s="1"/>
  <c r="FI18" i="31"/>
  <c r="HA72" i="31" s="1"/>
  <c r="FH18" i="31"/>
  <c r="GZ72" i="31" s="1"/>
  <c r="FG18" i="31"/>
  <c r="GY72" i="31" s="1"/>
  <c r="FF18" i="31"/>
  <c r="FE18" i="31"/>
  <c r="HI71" i="31" s="1"/>
  <c r="FD18" i="31"/>
  <c r="HH71" i="31" s="1"/>
  <c r="FC18" i="31"/>
  <c r="HG71" i="31" s="1"/>
  <c r="FB18" i="31"/>
  <c r="FA18" i="31"/>
  <c r="HE71" i="31" s="1"/>
  <c r="EZ18" i="31"/>
  <c r="HD71" i="31" s="1"/>
  <c r="EY18" i="31"/>
  <c r="EX18" i="31"/>
  <c r="HB71" i="31" s="1"/>
  <c r="EW18" i="31"/>
  <c r="HA71" i="31" s="1"/>
  <c r="EV18" i="31"/>
  <c r="EU18" i="31"/>
  <c r="ET18" i="31"/>
  <c r="ES18" i="31"/>
  <c r="HI70" i="31" s="1"/>
  <c r="ER18" i="31"/>
  <c r="HH70" i="31" s="1"/>
  <c r="EQ18" i="31"/>
  <c r="HG70" i="31" s="1"/>
  <c r="EP18" i="31"/>
  <c r="EO18" i="31"/>
  <c r="HE70" i="31" s="1"/>
  <c r="EN18" i="31"/>
  <c r="HD70" i="31" s="1"/>
  <c r="EM18" i="31"/>
  <c r="HC70" i="31" s="1"/>
  <c r="EL18" i="31"/>
  <c r="EK18" i="31"/>
  <c r="HA70" i="31" s="1"/>
  <c r="EJ18" i="31"/>
  <c r="EI18" i="31"/>
  <c r="EH18" i="31"/>
  <c r="HJ69" i="31" s="1"/>
  <c r="EG18" i="31"/>
  <c r="HI69" i="31" s="1"/>
  <c r="EF18" i="31"/>
  <c r="HH69" i="31" s="1"/>
  <c r="EE18" i="31"/>
  <c r="ED18" i="31"/>
  <c r="HF69" i="31" s="1"/>
  <c r="EC18" i="31"/>
  <c r="HE69" i="31" s="1"/>
  <c r="EB18" i="31"/>
  <c r="HD69" i="31" s="1"/>
  <c r="EA18" i="31"/>
  <c r="HC69" i="31" s="1"/>
  <c r="DZ18" i="31"/>
  <c r="DY18" i="31"/>
  <c r="HA69" i="31" s="1"/>
  <c r="DX18" i="31"/>
  <c r="GZ69" i="31" s="1"/>
  <c r="DW18" i="31"/>
  <c r="GY69" i="31" s="1"/>
  <c r="DV18" i="31"/>
  <c r="DU18" i="31"/>
  <c r="DT18" i="31"/>
  <c r="DS18" i="31"/>
  <c r="DR18" i="31"/>
  <c r="DQ18" i="31"/>
  <c r="DP18" i="31"/>
  <c r="DO18" i="31"/>
  <c r="DN18" i="31"/>
  <c r="DM18" i="31"/>
  <c r="DL18" i="31"/>
  <c r="DK18" i="31"/>
  <c r="DJ18" i="31"/>
  <c r="DI18" i="31"/>
  <c r="DH18" i="31"/>
  <c r="DG18" i="31"/>
  <c r="DF18" i="31"/>
  <c r="DE18" i="31"/>
  <c r="DD18" i="31"/>
  <c r="DC18" i="31"/>
  <c r="DB18" i="31"/>
  <c r="DA18" i="31"/>
  <c r="CZ18" i="31"/>
  <c r="CY18" i="31"/>
  <c r="CX18" i="31"/>
  <c r="CW18" i="31"/>
  <c r="CV18" i="31"/>
  <c r="CU18" i="31"/>
  <c r="CT18" i="31"/>
  <c r="CS18" i="31"/>
  <c r="CR18" i="31"/>
  <c r="CQ18" i="31"/>
  <c r="CP18" i="31"/>
  <c r="CO18" i="31"/>
  <c r="CN18" i="31"/>
  <c r="CM18" i="31"/>
  <c r="CL18" i="31"/>
  <c r="CK18" i="31"/>
  <c r="CJ18" i="31"/>
  <c r="CI18" i="31"/>
  <c r="CH18" i="31"/>
  <c r="CG18" i="31"/>
  <c r="CF18" i="31"/>
  <c r="CE18" i="31"/>
  <c r="CD18" i="31"/>
  <c r="CC18" i="31"/>
  <c r="CB18" i="31"/>
  <c r="CA18" i="31"/>
  <c r="BZ18" i="31"/>
  <c r="BY18" i="31"/>
  <c r="BX18" i="31"/>
  <c r="BW18" i="31"/>
  <c r="BV18" i="31"/>
  <c r="BU18" i="31"/>
  <c r="BT18" i="31"/>
  <c r="BS18" i="31"/>
  <c r="BR18" i="31"/>
  <c r="BQ18" i="31"/>
  <c r="BP18" i="31"/>
  <c r="BO18" i="31"/>
  <c r="BN18" i="31"/>
  <c r="BM18" i="31"/>
  <c r="BL18" i="31"/>
  <c r="BK18" i="31"/>
  <c r="BJ18" i="31"/>
  <c r="BI18" i="31"/>
  <c r="BH18" i="31"/>
  <c r="BG18" i="31"/>
  <c r="BF18" i="31"/>
  <c r="BE18" i="31"/>
  <c r="BD18" i="31"/>
  <c r="BC18" i="31"/>
  <c r="BB18" i="31"/>
  <c r="BA18" i="31"/>
  <c r="AZ18" i="31"/>
  <c r="AY18" i="31"/>
  <c r="AX18" i="31"/>
  <c r="AW18" i="31"/>
  <c r="AV18" i="31"/>
  <c r="AU18" i="31"/>
  <c r="AT18" i="31"/>
  <c r="AS18" i="31"/>
  <c r="GN17" i="31"/>
  <c r="GK17" i="31"/>
  <c r="GJ17" i="31"/>
  <c r="GI17" i="31"/>
  <c r="FY17" i="31"/>
  <c r="FX17" i="31"/>
  <c r="FP17" i="31"/>
  <c r="FL17" i="31"/>
  <c r="FK17" i="31"/>
  <c r="FI17" i="31"/>
  <c r="FH17" i="31"/>
  <c r="FG17" i="31"/>
  <c r="FE17" i="31"/>
  <c r="FD17" i="31"/>
  <c r="ES17" i="31"/>
  <c r="ER17" i="31"/>
  <c r="EQ17" i="31"/>
  <c r="EO17" i="31"/>
  <c r="EJ17" i="31"/>
  <c r="EF17" i="31"/>
  <c r="EB17" i="31"/>
  <c r="DY17" i="31"/>
  <c r="DX17" i="31"/>
  <c r="DW17" i="31"/>
  <c r="DM17" i="31"/>
  <c r="DL17" i="31"/>
  <c r="DD17" i="31"/>
  <c r="CZ17" i="31"/>
  <c r="CY17" i="31"/>
  <c r="CW17" i="31"/>
  <c r="CV17" i="31"/>
  <c r="CU17" i="31"/>
  <c r="CS17" i="31"/>
  <c r="CR17" i="31"/>
  <c r="CG17" i="31"/>
  <c r="CF17" i="31"/>
  <c r="CE17" i="31"/>
  <c r="CC17" i="31"/>
  <c r="BX17" i="31"/>
  <c r="BT17" i="31"/>
  <c r="BP17" i="31"/>
  <c r="BM17" i="31"/>
  <c r="BL17" i="31"/>
  <c r="BK17" i="31"/>
  <c r="BA17" i="31"/>
  <c r="AZ17" i="31"/>
  <c r="IX15" i="31"/>
  <c r="IW15" i="31"/>
  <c r="IV15" i="31"/>
  <c r="IU15" i="31"/>
  <c r="IT15" i="31"/>
  <c r="IS15" i="31"/>
  <c r="IR15" i="31"/>
  <c r="IQ15" i="31"/>
  <c r="IP15" i="31"/>
  <c r="IO15" i="31"/>
  <c r="IN15" i="31"/>
  <c r="IM15" i="31"/>
  <c r="IL15" i="31"/>
  <c r="IK15" i="31"/>
  <c r="IJ15" i="31"/>
  <c r="II15" i="31"/>
  <c r="IH15" i="31"/>
  <c r="IG15" i="31"/>
  <c r="IF15" i="31"/>
  <c r="IE15" i="31"/>
  <c r="ID15" i="31"/>
  <c r="IC15" i="31"/>
  <c r="IB15" i="31"/>
  <c r="IA15" i="31"/>
  <c r="HZ15" i="31"/>
  <c r="HY15" i="31"/>
  <c r="HX15" i="31"/>
  <c r="HW15" i="31"/>
  <c r="HV15" i="31"/>
  <c r="HU15" i="31"/>
  <c r="HT15" i="31"/>
  <c r="HS15" i="31"/>
  <c r="HR15" i="31"/>
  <c r="HQ15" i="31"/>
  <c r="HP15" i="31"/>
  <c r="HO15" i="31"/>
  <c r="HN15" i="31"/>
  <c r="HM15" i="31"/>
  <c r="HL15" i="31"/>
  <c r="HK15" i="31"/>
  <c r="HJ15" i="31"/>
  <c r="HI15" i="31"/>
  <c r="HH15" i="31"/>
  <c r="HG15" i="31"/>
  <c r="HF15" i="31"/>
  <c r="HE15" i="31"/>
  <c r="HD15" i="31"/>
  <c r="HC15" i="31"/>
  <c r="HB15" i="31"/>
  <c r="HA15" i="31"/>
  <c r="GZ15" i="31"/>
  <c r="GY15" i="31"/>
  <c r="GX15" i="31"/>
  <c r="GW15" i="31"/>
  <c r="GV15" i="31"/>
  <c r="GU15" i="31"/>
  <c r="GT15" i="31"/>
  <c r="GS15" i="31"/>
  <c r="GR15" i="31"/>
  <c r="GQ15" i="31"/>
  <c r="GP15" i="31"/>
  <c r="GO15" i="31"/>
  <c r="GN15" i="31"/>
  <c r="GM15" i="31"/>
  <c r="GL15" i="31"/>
  <c r="GK15" i="31"/>
  <c r="GJ15" i="31"/>
  <c r="GI15" i="31"/>
  <c r="GH15" i="31"/>
  <c r="GG15" i="31"/>
  <c r="GF15" i="31"/>
  <c r="GE15" i="31"/>
  <c r="GD15" i="31"/>
  <c r="GC15" i="31"/>
  <c r="GB15" i="31"/>
  <c r="GA15" i="31"/>
  <c r="FZ15" i="31"/>
  <c r="FY15" i="31"/>
  <c r="FX15" i="31"/>
  <c r="FW15" i="31"/>
  <c r="FV15" i="31"/>
  <c r="FU15" i="31"/>
  <c r="FT15" i="31"/>
  <c r="FS15" i="31"/>
  <c r="FR15" i="31"/>
  <c r="FQ15" i="31"/>
  <c r="FP15" i="31"/>
  <c r="FO15" i="31"/>
  <c r="FN15" i="31"/>
  <c r="FM15" i="31"/>
  <c r="FL15" i="31"/>
  <c r="FK15" i="31"/>
  <c r="FJ15" i="31"/>
  <c r="FI15" i="31"/>
  <c r="FH15" i="31"/>
  <c r="FG15" i="31"/>
  <c r="FF15" i="31"/>
  <c r="FE15" i="31"/>
  <c r="FD15" i="31"/>
  <c r="FC15" i="31"/>
  <c r="FB15" i="31"/>
  <c r="FA15" i="31"/>
  <c r="EZ15" i="31"/>
  <c r="EY15" i="31"/>
  <c r="EX15" i="31"/>
  <c r="EW15" i="31"/>
  <c r="EV15" i="31"/>
  <c r="EU15" i="31"/>
  <c r="ET15" i="31"/>
  <c r="ES15" i="31"/>
  <c r="ER15" i="31"/>
  <c r="EQ15" i="31"/>
  <c r="EP15" i="31"/>
  <c r="EO15" i="31"/>
  <c r="EN15" i="31"/>
  <c r="EM15" i="31"/>
  <c r="EL15" i="31"/>
  <c r="EK15" i="31"/>
  <c r="EJ15" i="31"/>
  <c r="EI15" i="31"/>
  <c r="EH15" i="31"/>
  <c r="EG15" i="31"/>
  <c r="EF15" i="31"/>
  <c r="EE15" i="31"/>
  <c r="ED15" i="31"/>
  <c r="EC15" i="31"/>
  <c r="EB15" i="31"/>
  <c r="EA15" i="31"/>
  <c r="DZ15" i="31"/>
  <c r="DY15" i="31"/>
  <c r="DX15" i="31"/>
  <c r="DW15" i="31"/>
  <c r="DV15" i="31"/>
  <c r="DU15" i="31"/>
  <c r="DT15" i="31"/>
  <c r="DS15" i="31"/>
  <c r="DR15" i="31"/>
  <c r="DQ15" i="31"/>
  <c r="DP15" i="31"/>
  <c r="DO15" i="31"/>
  <c r="DN15" i="31"/>
  <c r="DM15" i="31"/>
  <c r="DL15" i="31"/>
  <c r="DK15" i="31"/>
  <c r="DJ15" i="31"/>
  <c r="DI15" i="31"/>
  <c r="DH15" i="31"/>
  <c r="DG15" i="31"/>
  <c r="DF15" i="31"/>
  <c r="DE15" i="31"/>
  <c r="DD15" i="31"/>
  <c r="DC15" i="31"/>
  <c r="DB15" i="31"/>
  <c r="DA15" i="31"/>
  <c r="CZ15" i="31"/>
  <c r="CY15" i="31"/>
  <c r="CX15" i="31"/>
  <c r="CW15" i="31"/>
  <c r="CV15" i="31"/>
  <c r="CU15" i="31"/>
  <c r="CT15" i="31"/>
  <c r="CS15" i="31"/>
  <c r="CR15" i="31"/>
  <c r="CQ15" i="31"/>
  <c r="CP15" i="31"/>
  <c r="CO15" i="31"/>
  <c r="CN15" i="31"/>
  <c r="CM15" i="31"/>
  <c r="CL15" i="31"/>
  <c r="CK15" i="31"/>
  <c r="CJ15" i="31"/>
  <c r="CI15" i="31"/>
  <c r="CH15" i="31"/>
  <c r="CG15" i="31"/>
  <c r="CF15" i="31"/>
  <c r="CE15" i="31"/>
  <c r="CD15" i="31"/>
  <c r="CC15" i="31"/>
  <c r="CB15" i="31"/>
  <c r="CA15" i="31"/>
  <c r="BZ15" i="31"/>
  <c r="BY15" i="31"/>
  <c r="BX15" i="31"/>
  <c r="BW15" i="31"/>
  <c r="BV15" i="31"/>
  <c r="BU15" i="31"/>
  <c r="BT15" i="31"/>
  <c r="BS15" i="31"/>
  <c r="BR15" i="31"/>
  <c r="BQ15" i="31"/>
  <c r="BP15" i="31"/>
  <c r="BO15" i="31"/>
  <c r="BN15" i="31"/>
  <c r="BM15" i="31"/>
  <c r="BL15" i="31"/>
  <c r="BK15" i="31"/>
  <c r="BJ15" i="31"/>
  <c r="BI15" i="31"/>
  <c r="BH15" i="31"/>
  <c r="BG15" i="31"/>
  <c r="BF15" i="31"/>
  <c r="BE15" i="31"/>
  <c r="BD15" i="31"/>
  <c r="BC15" i="31"/>
  <c r="BB15" i="31"/>
  <c r="BA15" i="31"/>
  <c r="AZ15" i="31"/>
  <c r="AY15" i="31"/>
  <c r="AX15" i="31"/>
  <c r="AW15" i="31"/>
  <c r="AV15" i="31"/>
  <c r="AU15" i="31"/>
  <c r="AT15" i="31"/>
  <c r="AS15" i="31"/>
  <c r="IX14" i="31"/>
  <c r="IW14" i="31"/>
  <c r="IV14" i="31"/>
  <c r="IU14" i="31"/>
  <c r="IT14" i="31"/>
  <c r="IS14" i="31"/>
  <c r="IR14" i="31"/>
  <c r="IQ14" i="31"/>
  <c r="IP14" i="31"/>
  <c r="IO14" i="31"/>
  <c r="IN14" i="31"/>
  <c r="IM14" i="31"/>
  <c r="GY65" i="31" s="1"/>
  <c r="IL14" i="31"/>
  <c r="IK14" i="31"/>
  <c r="IJ14" i="31"/>
  <c r="HH64" i="31" s="1"/>
  <c r="II14" i="31"/>
  <c r="HG64" i="31" s="1"/>
  <c r="IH14" i="31"/>
  <c r="HF64" i="31" s="1"/>
  <c r="IG14" i="31"/>
  <c r="HE64" i="31" s="1"/>
  <c r="IF14" i="31"/>
  <c r="HD64" i="31" s="1"/>
  <c r="IE14" i="31"/>
  <c r="HC64" i="31" s="1"/>
  <c r="ID14" i="31"/>
  <c r="IC14" i="31"/>
  <c r="IB14" i="31"/>
  <c r="GZ64" i="31" s="1"/>
  <c r="IA14" i="31"/>
  <c r="HZ14" i="31"/>
  <c r="HY14" i="31"/>
  <c r="HX14" i="31"/>
  <c r="HH63" i="31" s="1"/>
  <c r="HW14" i="31"/>
  <c r="HV14" i="31"/>
  <c r="HU14" i="31"/>
  <c r="HT14" i="31"/>
  <c r="HS14" i="31"/>
  <c r="HC63" i="31" s="1"/>
  <c r="HR14" i="31"/>
  <c r="HQ14" i="31"/>
  <c r="HA63" i="31" s="1"/>
  <c r="HF87" i="31" s="1"/>
  <c r="HG87" i="31" s="1"/>
  <c r="HP14" i="31"/>
  <c r="GZ63" i="31" s="1"/>
  <c r="HO14" i="31"/>
  <c r="GY63" i="31" s="1"/>
  <c r="HN14" i="31"/>
  <c r="HJ62" i="31" s="1"/>
  <c r="HM14" i="31"/>
  <c r="HI62" i="31" s="1"/>
  <c r="HL14" i="31"/>
  <c r="HH62" i="31" s="1"/>
  <c r="HK14" i="31"/>
  <c r="HG62" i="31" s="1"/>
  <c r="HJ14" i="31"/>
  <c r="HF62" i="31" s="1"/>
  <c r="HI14" i="31"/>
  <c r="HH14" i="31"/>
  <c r="HD62" i="31" s="1"/>
  <c r="HG14" i="31"/>
  <c r="HF14" i="31"/>
  <c r="HE14" i="31"/>
  <c r="HD14" i="31"/>
  <c r="GZ62" i="31" s="1"/>
  <c r="HC14" i="31"/>
  <c r="GY62" i="31" s="1"/>
  <c r="HB14" i="31"/>
  <c r="HJ61" i="31" s="1"/>
  <c r="HA14" i="31"/>
  <c r="HI61" i="31" s="1"/>
  <c r="GZ14" i="31"/>
  <c r="HH61" i="31" s="1"/>
  <c r="GY14" i="31"/>
  <c r="HG61" i="31" s="1"/>
  <c r="GX14" i="31"/>
  <c r="GW14" i="31"/>
  <c r="GV14" i="31"/>
  <c r="GU14" i="31"/>
  <c r="GT14" i="31"/>
  <c r="HB61" i="31" s="1"/>
  <c r="GS14" i="31"/>
  <c r="GR14" i="31"/>
  <c r="GZ61" i="31" s="1"/>
  <c r="GQ14" i="31"/>
  <c r="GP14" i="31"/>
  <c r="GO14" i="31"/>
  <c r="GN14" i="31"/>
  <c r="GM14" i="31"/>
  <c r="HG60" i="31" s="1"/>
  <c r="GL14" i="31"/>
  <c r="GK14" i="31"/>
  <c r="HE60" i="31" s="1"/>
  <c r="GJ14" i="31"/>
  <c r="HD60" i="31" s="1"/>
  <c r="GI14" i="31"/>
  <c r="HC60" i="31" s="1"/>
  <c r="GH14" i="31"/>
  <c r="GG14" i="31"/>
  <c r="GF14" i="31"/>
  <c r="GE14" i="31"/>
  <c r="GY60" i="31" s="1"/>
  <c r="GD14" i="31"/>
  <c r="GC14" i="31"/>
  <c r="GB14" i="31"/>
  <c r="HH59" i="31" s="1"/>
  <c r="GA14" i="31"/>
  <c r="FZ14" i="31"/>
  <c r="FY14" i="31"/>
  <c r="FX14" i="31"/>
  <c r="HD59" i="31" s="1"/>
  <c r="FW14" i="31"/>
  <c r="HC59" i="31" s="1"/>
  <c r="FV14" i="31"/>
  <c r="HB59" i="31" s="1"/>
  <c r="FU14" i="31"/>
  <c r="HA59" i="31" s="1"/>
  <c r="FT14" i="31"/>
  <c r="GZ59" i="31" s="1"/>
  <c r="FS14" i="31"/>
  <c r="GY59" i="31" s="1"/>
  <c r="FR14" i="31"/>
  <c r="HJ58" i="31" s="1"/>
  <c r="FQ14" i="31"/>
  <c r="FP14" i="31"/>
  <c r="FO14" i="31"/>
  <c r="FN14" i="31"/>
  <c r="FM14" i="31"/>
  <c r="FL14" i="31"/>
  <c r="HD58" i="31" s="1"/>
  <c r="FK14" i="31"/>
  <c r="FJ14" i="31"/>
  <c r="FI14" i="31"/>
  <c r="FH14" i="31"/>
  <c r="FG14" i="31"/>
  <c r="GY58" i="31" s="1"/>
  <c r="FF14" i="31"/>
  <c r="FE14" i="31"/>
  <c r="HI57" i="31" s="1"/>
  <c r="FD14" i="31"/>
  <c r="HH57" i="31" s="1"/>
  <c r="FC14" i="31"/>
  <c r="HG57" i="31" s="1"/>
  <c r="FB14" i="31"/>
  <c r="HF57" i="31" s="1"/>
  <c r="FA14" i="31"/>
  <c r="HE57" i="31" s="1"/>
  <c r="EZ14" i="31"/>
  <c r="HD57" i="31" s="1"/>
  <c r="EY14" i="31"/>
  <c r="HC57" i="31" s="1"/>
  <c r="EX14" i="31"/>
  <c r="HB57" i="31" s="1"/>
  <c r="EW14" i="31"/>
  <c r="EV14" i="31"/>
  <c r="EU14" i="31"/>
  <c r="ET14" i="31"/>
  <c r="ES14" i="31"/>
  <c r="ER14" i="31"/>
  <c r="HH56" i="31" s="1"/>
  <c r="EQ14" i="31"/>
  <c r="HG56" i="31" s="1"/>
  <c r="EP14" i="31"/>
  <c r="HF56" i="31" s="1"/>
  <c r="EO14" i="31"/>
  <c r="HE56" i="31" s="1"/>
  <c r="EN14" i="31"/>
  <c r="HD56" i="31" s="1"/>
  <c r="EM14" i="31"/>
  <c r="HC56" i="31" s="1"/>
  <c r="EL14" i="31"/>
  <c r="EK14" i="31"/>
  <c r="EJ14" i="31"/>
  <c r="EI14" i="31"/>
  <c r="EH14" i="31"/>
  <c r="HJ55" i="31" s="1"/>
  <c r="EG14" i="31"/>
  <c r="EF14" i="31"/>
  <c r="HH55" i="31" s="1"/>
  <c r="EE14" i="31"/>
  <c r="ED14" i="31"/>
  <c r="EC14" i="31"/>
  <c r="EB14" i="31"/>
  <c r="EA14" i="31"/>
  <c r="HC55" i="31" s="1"/>
  <c r="DZ14" i="31"/>
  <c r="DY14" i="31"/>
  <c r="HA55" i="31" s="1"/>
  <c r="DX14" i="31"/>
  <c r="GZ55" i="31" s="1"/>
  <c r="DW14" i="31"/>
  <c r="GY55" i="31" s="1"/>
  <c r="DV14" i="31"/>
  <c r="DU14" i="31"/>
  <c r="DT14" i="31"/>
  <c r="DS14" i="31"/>
  <c r="DR14" i="31"/>
  <c r="DQ14" i="31"/>
  <c r="DP14" i="31"/>
  <c r="DO14" i="31"/>
  <c r="DN14" i="31"/>
  <c r="DM14" i="31"/>
  <c r="DL14" i="31"/>
  <c r="DK14" i="31"/>
  <c r="DJ14" i="31"/>
  <c r="DI14" i="31"/>
  <c r="DH14" i="31"/>
  <c r="DG14" i="31"/>
  <c r="DF14" i="31"/>
  <c r="DE14" i="31"/>
  <c r="DD14" i="31"/>
  <c r="DC14" i="31"/>
  <c r="DB14" i="31"/>
  <c r="DA14" i="31"/>
  <c r="CZ14" i="31"/>
  <c r="CY14" i="31"/>
  <c r="CX14" i="31"/>
  <c r="CW14" i="31"/>
  <c r="CV14" i="31"/>
  <c r="CU14" i="31"/>
  <c r="CT14" i="31"/>
  <c r="CS14" i="31"/>
  <c r="CR14" i="31"/>
  <c r="CQ14" i="31"/>
  <c r="CP14" i="31"/>
  <c r="CO14" i="31"/>
  <c r="CN14" i="31"/>
  <c r="CM14" i="31"/>
  <c r="CL14" i="31"/>
  <c r="CK14" i="31"/>
  <c r="CJ14" i="31"/>
  <c r="CI14" i="31"/>
  <c r="CH14" i="31"/>
  <c r="CG14" i="31"/>
  <c r="CF14" i="31"/>
  <c r="CE14" i="31"/>
  <c r="CD14" i="31"/>
  <c r="CC14" i="31"/>
  <c r="CB14" i="31"/>
  <c r="CA14" i="31"/>
  <c r="BZ14" i="31"/>
  <c r="BY14" i="31"/>
  <c r="BX14" i="31"/>
  <c r="BW14" i="31"/>
  <c r="BV14" i="31"/>
  <c r="BU14" i="31"/>
  <c r="BT14" i="31"/>
  <c r="BS14" i="31"/>
  <c r="BR14" i="31"/>
  <c r="BQ14" i="31"/>
  <c r="BP14" i="31"/>
  <c r="BO14" i="31"/>
  <c r="BN14" i="31"/>
  <c r="BM14" i="31"/>
  <c r="BL14" i="31"/>
  <c r="BK14" i="31"/>
  <c r="BJ14" i="31"/>
  <c r="BI14" i="31"/>
  <c r="BH14" i="31"/>
  <c r="BG14" i="31"/>
  <c r="BF14" i="31"/>
  <c r="BE14" i="31"/>
  <c r="BD14" i="31"/>
  <c r="BC14" i="31"/>
  <c r="BB14" i="31"/>
  <c r="BA14" i="31"/>
  <c r="AZ14" i="31"/>
  <c r="AY14" i="31"/>
  <c r="AX14" i="31"/>
  <c r="AW14" i="31"/>
  <c r="AV14" i="31"/>
  <c r="AU14" i="31"/>
  <c r="AT14" i="31"/>
  <c r="AS14" i="31"/>
  <c r="GM13" i="31"/>
  <c r="FO13" i="31"/>
  <c r="FN13" i="31"/>
  <c r="FM13" i="31"/>
  <c r="FI13" i="31"/>
  <c r="FG13" i="31"/>
  <c r="EU13" i="31"/>
  <c r="ET13" i="31"/>
  <c r="ES13" i="31"/>
  <c r="EQ13" i="31"/>
  <c r="EI13" i="31"/>
  <c r="EH13" i="31"/>
  <c r="EA13" i="31"/>
  <c r="DC13" i="31"/>
  <c r="DB13" i="31"/>
  <c r="DA13" i="31"/>
  <c r="CW13" i="31"/>
  <c r="CU13" i="31"/>
  <c r="CI13" i="31"/>
  <c r="CH13" i="31"/>
  <c r="CG13" i="31"/>
  <c r="CE13" i="31"/>
  <c r="BW13" i="31"/>
  <c r="BV13" i="31"/>
  <c r="BO13" i="31"/>
  <c r="IX11" i="31"/>
  <c r="IW11" i="31"/>
  <c r="IV11" i="31"/>
  <c r="IU11" i="31"/>
  <c r="IT11" i="31"/>
  <c r="IS11" i="31"/>
  <c r="IR11" i="31"/>
  <c r="IQ11" i="31"/>
  <c r="IP11" i="31"/>
  <c r="IO11" i="31"/>
  <c r="IN11" i="31"/>
  <c r="IM11" i="31"/>
  <c r="IL11" i="31"/>
  <c r="IK11" i="31"/>
  <c r="IJ11" i="31"/>
  <c r="II11" i="31"/>
  <c r="IH11" i="31"/>
  <c r="IG11" i="31"/>
  <c r="IF11" i="31"/>
  <c r="IE11" i="31"/>
  <c r="ID11" i="31"/>
  <c r="IC11" i="31"/>
  <c r="IB11" i="31"/>
  <c r="IA11" i="31"/>
  <c r="HZ11" i="31"/>
  <c r="HY11" i="31"/>
  <c r="HX11" i="31"/>
  <c r="HW11" i="31"/>
  <c r="HV11" i="31"/>
  <c r="HU11" i="31"/>
  <c r="HT11" i="31"/>
  <c r="HS11" i="31"/>
  <c r="HR11" i="31"/>
  <c r="HQ11" i="31"/>
  <c r="HP11" i="31"/>
  <c r="HO11" i="31"/>
  <c r="HN11" i="31"/>
  <c r="HM11" i="31"/>
  <c r="HL11" i="31"/>
  <c r="HK11" i="31"/>
  <c r="HJ11" i="31"/>
  <c r="HI11" i="31"/>
  <c r="HH11" i="31"/>
  <c r="HG11" i="31"/>
  <c r="HF11" i="31"/>
  <c r="HE11" i="31"/>
  <c r="HD11" i="31"/>
  <c r="HC11" i="31"/>
  <c r="HB11" i="31"/>
  <c r="HA11" i="31"/>
  <c r="GZ11" i="31"/>
  <c r="GY11" i="31"/>
  <c r="GX11" i="31"/>
  <c r="GW11" i="31"/>
  <c r="GV11" i="31"/>
  <c r="GU11" i="31"/>
  <c r="GT11" i="31"/>
  <c r="GS11" i="31"/>
  <c r="GR11" i="31"/>
  <c r="GQ11" i="31"/>
  <c r="GP11" i="31"/>
  <c r="GO11" i="31"/>
  <c r="GN11" i="31"/>
  <c r="GM11" i="31"/>
  <c r="GL11" i="31"/>
  <c r="GK11" i="31"/>
  <c r="GJ11" i="31"/>
  <c r="GI11" i="31"/>
  <c r="GH11" i="31"/>
  <c r="GG11" i="31"/>
  <c r="GF11" i="31"/>
  <c r="GE11" i="31"/>
  <c r="GD11" i="31"/>
  <c r="GC11" i="31"/>
  <c r="GB11" i="31"/>
  <c r="GA11" i="31"/>
  <c r="FZ11" i="31"/>
  <c r="FY11" i="31"/>
  <c r="FX11" i="31"/>
  <c r="FW11" i="31"/>
  <c r="FV11" i="31"/>
  <c r="FU11" i="31"/>
  <c r="FT11" i="31"/>
  <c r="FS11" i="31"/>
  <c r="FR11" i="31"/>
  <c r="FQ11" i="31"/>
  <c r="FP11" i="31"/>
  <c r="FO11" i="31"/>
  <c r="FN11" i="31"/>
  <c r="FM11" i="31"/>
  <c r="FL11" i="31"/>
  <c r="FK11" i="31"/>
  <c r="FJ11" i="31"/>
  <c r="FI11" i="31"/>
  <c r="FH11" i="31"/>
  <c r="FG11" i="31"/>
  <c r="FF11" i="31"/>
  <c r="FE11" i="31"/>
  <c r="FD11" i="31"/>
  <c r="FC11" i="31"/>
  <c r="FB11" i="31"/>
  <c r="FA11" i="31"/>
  <c r="EZ11" i="31"/>
  <c r="EY11" i="31"/>
  <c r="EX11" i="31"/>
  <c r="EW11" i="31"/>
  <c r="EV11" i="31"/>
  <c r="EU11" i="31"/>
  <c r="ET11" i="31"/>
  <c r="ES11" i="31"/>
  <c r="ER11" i="31"/>
  <c r="EQ11" i="31"/>
  <c r="EP11" i="31"/>
  <c r="EO11" i="31"/>
  <c r="EN11" i="31"/>
  <c r="EM11" i="31"/>
  <c r="EL11" i="31"/>
  <c r="EK11" i="31"/>
  <c r="EJ11" i="31"/>
  <c r="EI11" i="31"/>
  <c r="EH11" i="31"/>
  <c r="EG11" i="31"/>
  <c r="EF11" i="31"/>
  <c r="EE11" i="31"/>
  <c r="ED11" i="31"/>
  <c r="EC11" i="31"/>
  <c r="EB11" i="31"/>
  <c r="EA11" i="31"/>
  <c r="DZ11" i="31"/>
  <c r="DY11" i="31"/>
  <c r="DX11" i="31"/>
  <c r="DW11" i="31"/>
  <c r="DV11" i="31"/>
  <c r="DU11" i="31"/>
  <c r="DT11" i="31"/>
  <c r="DS11" i="31"/>
  <c r="DR11" i="31"/>
  <c r="DQ11" i="31"/>
  <c r="DP11" i="31"/>
  <c r="DO11" i="31"/>
  <c r="DN11" i="31"/>
  <c r="DM11" i="31"/>
  <c r="DL11" i="31"/>
  <c r="DK11" i="31"/>
  <c r="DJ11" i="31"/>
  <c r="DI11" i="31"/>
  <c r="DH11" i="31"/>
  <c r="DG11" i="31"/>
  <c r="DF11" i="31"/>
  <c r="DE11" i="31"/>
  <c r="DD11" i="31"/>
  <c r="DC11" i="31"/>
  <c r="DB11" i="31"/>
  <c r="DA11" i="31"/>
  <c r="CZ11" i="31"/>
  <c r="CY11" i="31"/>
  <c r="CX11" i="31"/>
  <c r="CW11" i="31"/>
  <c r="CV11" i="31"/>
  <c r="CU11" i="31"/>
  <c r="CT11" i="31"/>
  <c r="CS11" i="31"/>
  <c r="CR11" i="31"/>
  <c r="CQ11" i="31"/>
  <c r="CP11" i="31"/>
  <c r="CO11" i="31"/>
  <c r="CN11" i="31"/>
  <c r="CM11" i="31"/>
  <c r="CL11" i="31"/>
  <c r="CK11" i="31"/>
  <c r="CJ11" i="31"/>
  <c r="CI11" i="31"/>
  <c r="CH11" i="31"/>
  <c r="CG11" i="31"/>
  <c r="CF11" i="31"/>
  <c r="CE11" i="31"/>
  <c r="CD11" i="31"/>
  <c r="CC11" i="31"/>
  <c r="CB11" i="31"/>
  <c r="CA11" i="31"/>
  <c r="BZ11" i="31"/>
  <c r="BY11" i="31"/>
  <c r="BX11" i="31"/>
  <c r="BW11" i="31"/>
  <c r="BV11" i="31"/>
  <c r="BU11" i="31"/>
  <c r="BT11" i="31"/>
  <c r="BS11" i="31"/>
  <c r="BR11" i="31"/>
  <c r="BQ11" i="31"/>
  <c r="BP11" i="31"/>
  <c r="BO11" i="31"/>
  <c r="BN11" i="31"/>
  <c r="BM11" i="31"/>
  <c r="BL11" i="31"/>
  <c r="BK11" i="31"/>
  <c r="BJ11" i="31"/>
  <c r="BI11" i="31"/>
  <c r="BH11" i="31"/>
  <c r="BG11" i="31"/>
  <c r="BF11" i="31"/>
  <c r="BE11" i="31"/>
  <c r="BD11" i="31"/>
  <c r="BC11" i="31"/>
  <c r="BB11" i="31"/>
  <c r="BA11" i="31"/>
  <c r="AZ11" i="31"/>
  <c r="AY11" i="31"/>
  <c r="AX11" i="31"/>
  <c r="AW11" i="31"/>
  <c r="AV11" i="31"/>
  <c r="AU11" i="31"/>
  <c r="AT11" i="31"/>
  <c r="AS11" i="31"/>
  <c r="IX10" i="31"/>
  <c r="IW10" i="31"/>
  <c r="HI65" i="31" s="1"/>
  <c r="IV10" i="31"/>
  <c r="IU10" i="31"/>
  <c r="HG65" i="31" s="1"/>
  <c r="IT10" i="31"/>
  <c r="IS10" i="31"/>
  <c r="IR10" i="31"/>
  <c r="IQ10" i="31"/>
  <c r="IP10" i="31"/>
  <c r="HB65" i="31" s="1"/>
  <c r="IO10" i="31"/>
  <c r="HA51" i="31" s="1"/>
  <c r="HB85" i="31" s="1"/>
  <c r="IN10" i="31"/>
  <c r="GZ65" i="31" s="1"/>
  <c r="IM10" i="31"/>
  <c r="GY51" i="31" s="1"/>
  <c r="IL10" i="31"/>
  <c r="HJ50" i="31" s="1"/>
  <c r="IK10" i="31"/>
  <c r="HI50" i="31" s="1"/>
  <c r="IJ10" i="31"/>
  <c r="II10" i="31"/>
  <c r="HG50" i="31" s="1"/>
  <c r="IH10" i="31"/>
  <c r="HF50" i="31" s="1"/>
  <c r="IG10" i="31"/>
  <c r="HE50" i="31" s="1"/>
  <c r="IF10" i="31"/>
  <c r="IE10" i="31"/>
  <c r="HC50" i="31" s="1"/>
  <c r="ID10" i="31"/>
  <c r="IC10" i="31"/>
  <c r="HA50" i="31" s="1"/>
  <c r="HB86" i="31" s="1"/>
  <c r="IB10" i="31"/>
  <c r="GZ50" i="31" s="1"/>
  <c r="IA10" i="31"/>
  <c r="HZ10" i="31"/>
  <c r="HY10" i="31"/>
  <c r="HX10" i="31"/>
  <c r="HH49" i="31" s="1"/>
  <c r="HW10" i="31"/>
  <c r="HG49" i="31" s="1"/>
  <c r="HV10" i="31"/>
  <c r="HF49" i="31" s="1"/>
  <c r="HU10" i="31"/>
  <c r="HE49" i="31" s="1"/>
  <c r="HT10" i="31"/>
  <c r="HS10" i="31"/>
  <c r="HC49" i="31" s="1"/>
  <c r="HR10" i="31"/>
  <c r="HB49" i="31" s="1"/>
  <c r="HQ10" i="31"/>
  <c r="HA49" i="31" s="1"/>
  <c r="HB87" i="31" s="1"/>
  <c r="HC87" i="31" s="1"/>
  <c r="HP10" i="31"/>
  <c r="GZ49" i="31" s="1"/>
  <c r="HO10" i="31"/>
  <c r="GY49" i="31" s="1"/>
  <c r="HN10" i="31"/>
  <c r="HM10" i="31"/>
  <c r="HL10" i="31"/>
  <c r="HK10" i="31"/>
  <c r="HJ10" i="31"/>
  <c r="HF48" i="31" s="1"/>
  <c r="HI10" i="31"/>
  <c r="HH10" i="31"/>
  <c r="HG10" i="31"/>
  <c r="HF10" i="31"/>
  <c r="HE10" i="31"/>
  <c r="HA48" i="31" s="1"/>
  <c r="HB88" i="31" s="1"/>
  <c r="HD10" i="31"/>
  <c r="GZ48" i="31" s="1"/>
  <c r="HC10" i="31"/>
  <c r="GY48" i="31" s="1"/>
  <c r="HB10" i="31"/>
  <c r="HJ47" i="31" s="1"/>
  <c r="HA10" i="31"/>
  <c r="HI47" i="31" s="1"/>
  <c r="GZ10" i="31"/>
  <c r="HH47" i="31" s="1"/>
  <c r="GY10" i="31"/>
  <c r="HG47" i="31" s="1"/>
  <c r="GX10" i="31"/>
  <c r="GW10" i="31"/>
  <c r="GV10" i="31"/>
  <c r="GU10" i="31"/>
  <c r="GT10" i="31"/>
  <c r="HB47" i="31" s="1"/>
  <c r="GS10" i="31"/>
  <c r="HA47" i="31" s="1"/>
  <c r="GR10" i="31"/>
  <c r="GZ47" i="31" s="1"/>
  <c r="GQ10" i="31"/>
  <c r="GY47" i="31" s="1"/>
  <c r="GP10" i="31"/>
  <c r="HJ46" i="31" s="1"/>
  <c r="GO10" i="31"/>
  <c r="HI46" i="31" s="1"/>
  <c r="GN10" i="31"/>
  <c r="GM10" i="31"/>
  <c r="HG46" i="31" s="1"/>
  <c r="GL10" i="31"/>
  <c r="GK10" i="31"/>
  <c r="HE46" i="31" s="1"/>
  <c r="GJ10" i="31"/>
  <c r="HD46" i="31" s="1"/>
  <c r="GI10" i="31"/>
  <c r="HC46" i="31" s="1"/>
  <c r="GH10" i="31"/>
  <c r="GG10" i="31"/>
  <c r="GF10" i="31"/>
  <c r="GE10" i="31"/>
  <c r="GD10" i="31"/>
  <c r="GC10" i="31"/>
  <c r="GB10" i="31"/>
  <c r="HH45" i="31" s="1"/>
  <c r="GA10" i="31"/>
  <c r="HG45" i="31" s="1"/>
  <c r="FZ10" i="31"/>
  <c r="HF45" i="31" s="1"/>
  <c r="FY10" i="31"/>
  <c r="HE45" i="31" s="1"/>
  <c r="FX10" i="31"/>
  <c r="FW10" i="31"/>
  <c r="HC45" i="31" s="1"/>
  <c r="FV10" i="31"/>
  <c r="HB45" i="31" s="1"/>
  <c r="FU10" i="31"/>
  <c r="HA45" i="31" s="1"/>
  <c r="FT10" i="31"/>
  <c r="FS10" i="31"/>
  <c r="GY45" i="31" s="1"/>
  <c r="FR10" i="31"/>
  <c r="FQ10" i="31"/>
  <c r="FP10" i="31"/>
  <c r="FO10" i="31"/>
  <c r="FN10" i="31"/>
  <c r="HF44" i="31" s="1"/>
  <c r="FM10" i="31"/>
  <c r="FL10" i="31"/>
  <c r="FK10" i="31"/>
  <c r="HC44" i="31" s="1"/>
  <c r="FJ10" i="31"/>
  <c r="HB44" i="31" s="1"/>
  <c r="FI10" i="31"/>
  <c r="HA44" i="31" s="1"/>
  <c r="FH10" i="31"/>
  <c r="GZ44" i="31" s="1"/>
  <c r="FG10" i="31"/>
  <c r="GY44" i="31" s="1"/>
  <c r="FF10" i="31"/>
  <c r="HJ43" i="31" s="1"/>
  <c r="FE10" i="31"/>
  <c r="HI43" i="31" s="1"/>
  <c r="FD10" i="31"/>
  <c r="FC10" i="31"/>
  <c r="HG43" i="31" s="1"/>
  <c r="FB10" i="31"/>
  <c r="FA10" i="31"/>
  <c r="EZ10" i="31"/>
  <c r="EY10" i="31"/>
  <c r="EX10" i="31"/>
  <c r="HB43" i="31" s="1"/>
  <c r="EW10" i="31"/>
  <c r="HA43" i="31" s="1"/>
  <c r="EV10" i="31"/>
  <c r="GZ43" i="31" s="1"/>
  <c r="EU10" i="31"/>
  <c r="GY43" i="31" s="1"/>
  <c r="ET10" i="31"/>
  <c r="HJ42" i="31" s="1"/>
  <c r="ES10" i="31"/>
  <c r="HI42" i="31" s="1"/>
  <c r="ER10" i="31"/>
  <c r="EQ10" i="31"/>
  <c r="HG42" i="31" s="1"/>
  <c r="EP10" i="31"/>
  <c r="HF42" i="31" s="1"/>
  <c r="EO10" i="31"/>
  <c r="HE42" i="31" s="1"/>
  <c r="EN10" i="31"/>
  <c r="EM10" i="31"/>
  <c r="HC42" i="31" s="1"/>
  <c r="EL10" i="31"/>
  <c r="EK10" i="31"/>
  <c r="EJ10" i="31"/>
  <c r="EI10" i="31"/>
  <c r="GY42" i="31" s="1"/>
  <c r="EH10" i="31"/>
  <c r="HJ41" i="31" s="1"/>
  <c r="EG10" i="31"/>
  <c r="HI41" i="31" s="1"/>
  <c r="EF10" i="31"/>
  <c r="HH41" i="31" s="1"/>
  <c r="EE10" i="31"/>
  <c r="HG41" i="31" s="1"/>
  <c r="ED10" i="31"/>
  <c r="HF41" i="31" s="1"/>
  <c r="EC10" i="31"/>
  <c r="HE41" i="31" s="1"/>
  <c r="EB10" i="31"/>
  <c r="EA10" i="31"/>
  <c r="DZ10" i="31"/>
  <c r="HB41" i="31" s="1"/>
  <c r="DY10" i="31"/>
  <c r="HA41" i="31" s="1"/>
  <c r="DX10" i="31"/>
  <c r="DW10" i="31"/>
  <c r="GY41" i="31" s="1"/>
  <c r="DV10" i="31"/>
  <c r="DU10" i="31"/>
  <c r="DT10" i="31"/>
  <c r="DS10" i="31"/>
  <c r="DR10" i="31"/>
  <c r="DQ10" i="31"/>
  <c r="DP10" i="31"/>
  <c r="DO10" i="31"/>
  <c r="DN10" i="31"/>
  <c r="DM10" i="31"/>
  <c r="DL10" i="31"/>
  <c r="DK10" i="31"/>
  <c r="DJ10" i="31"/>
  <c r="DI10" i="31"/>
  <c r="DH10" i="31"/>
  <c r="DG10" i="31"/>
  <c r="DF10" i="31"/>
  <c r="DE10" i="31"/>
  <c r="DD10" i="31"/>
  <c r="DC10" i="31"/>
  <c r="DB10" i="31"/>
  <c r="DA10" i="31"/>
  <c r="CZ10" i="31"/>
  <c r="CY10" i="31"/>
  <c r="CX10" i="31"/>
  <c r="CW10" i="31"/>
  <c r="CV10" i="31"/>
  <c r="CU10" i="31"/>
  <c r="CT10" i="31"/>
  <c r="CS10" i="31"/>
  <c r="CR10" i="31"/>
  <c r="CQ10" i="31"/>
  <c r="CP10" i="31"/>
  <c r="CO10" i="31"/>
  <c r="CN10" i="31"/>
  <c r="CM10" i="31"/>
  <c r="CL10" i="31"/>
  <c r="CK10" i="31"/>
  <c r="CJ10" i="31"/>
  <c r="CI10" i="31"/>
  <c r="CH10" i="31"/>
  <c r="CG10" i="31"/>
  <c r="CF10" i="31"/>
  <c r="CE10" i="31"/>
  <c r="CD10" i="31"/>
  <c r="CC10" i="31"/>
  <c r="CB10" i="31"/>
  <c r="CA10" i="31"/>
  <c r="BZ10" i="31"/>
  <c r="BY10" i="31"/>
  <c r="BX10" i="31"/>
  <c r="BW10" i="31"/>
  <c r="BV10" i="31"/>
  <c r="BU10" i="31"/>
  <c r="BT10" i="31"/>
  <c r="BS10" i="31"/>
  <c r="BR10" i="31"/>
  <c r="BQ10" i="31"/>
  <c r="BP10" i="31"/>
  <c r="BO10" i="31"/>
  <c r="BN10" i="31"/>
  <c r="BM10" i="31"/>
  <c r="BL10" i="31"/>
  <c r="BK10" i="31"/>
  <c r="BJ10" i="31"/>
  <c r="BI10" i="31"/>
  <c r="BH10" i="31"/>
  <c r="BG10" i="31"/>
  <c r="BF10" i="31"/>
  <c r="BE10" i="31"/>
  <c r="BD10" i="31"/>
  <c r="BC10" i="31"/>
  <c r="BB10" i="31"/>
  <c r="BA10" i="31"/>
  <c r="AZ10" i="31"/>
  <c r="AY10" i="31"/>
  <c r="AX10" i="31"/>
  <c r="AW10" i="31"/>
  <c r="AV10" i="31"/>
  <c r="AU10" i="31"/>
  <c r="AT10" i="31"/>
  <c r="AS10" i="31"/>
  <c r="GN9" i="31"/>
  <c r="GK9" i="31"/>
  <c r="GJ9" i="31"/>
  <c r="GI9" i="31"/>
  <c r="GF9" i="31"/>
  <c r="FY9" i="31"/>
  <c r="FU9" i="31"/>
  <c r="FP9" i="31"/>
  <c r="FI9" i="31"/>
  <c r="FH9" i="31"/>
  <c r="FG9" i="31"/>
  <c r="FF9" i="31"/>
  <c r="EX9" i="31"/>
  <c r="EV9" i="31"/>
  <c r="ET9" i="31"/>
  <c r="ES9" i="31"/>
  <c r="ER9" i="31"/>
  <c r="EQ9" i="31"/>
  <c r="EO9" i="31"/>
  <c r="EN9" i="31"/>
  <c r="EC9" i="31"/>
  <c r="EB9" i="31"/>
  <c r="EA9" i="31"/>
  <c r="DY9" i="31"/>
  <c r="DX9" i="31"/>
  <c r="DT9" i="31"/>
  <c r="DM9" i="31"/>
  <c r="DK9" i="31"/>
  <c r="DJ9" i="31"/>
  <c r="DI9" i="31"/>
  <c r="DH9" i="31"/>
  <c r="DD9" i="31"/>
  <c r="CZ9" i="31"/>
  <c r="CG9" i="31"/>
  <c r="CF9" i="31"/>
  <c r="CE9" i="31"/>
  <c r="BX9" i="31"/>
  <c r="BV9" i="31"/>
  <c r="BT9" i="31"/>
  <c r="BQ9" i="31"/>
  <c r="BP9" i="31"/>
  <c r="BO9" i="31"/>
  <c r="BM9" i="31"/>
  <c r="BL9" i="31"/>
  <c r="BH9" i="31"/>
  <c r="BB9" i="31"/>
  <c r="BA9" i="31"/>
  <c r="AZ9" i="31"/>
  <c r="AY9" i="31"/>
  <c r="AW9" i="31"/>
  <c r="AV9" i="31"/>
  <c r="IX7" i="31"/>
  <c r="IW7" i="31"/>
  <c r="IV7" i="31"/>
  <c r="IU7" i="31"/>
  <c r="IT7" i="31"/>
  <c r="IS7" i="31"/>
  <c r="IR7" i="31"/>
  <c r="IQ7" i="31"/>
  <c r="IP7" i="31"/>
  <c r="IO7" i="31"/>
  <c r="IN7" i="31"/>
  <c r="IM7" i="31"/>
  <c r="IL7" i="31"/>
  <c r="IK7" i="31"/>
  <c r="IJ7" i="31"/>
  <c r="II7" i="31"/>
  <c r="IH7" i="31"/>
  <c r="IG7" i="31"/>
  <c r="IF7" i="31"/>
  <c r="IE7" i="31"/>
  <c r="ID7" i="31"/>
  <c r="IC7" i="31"/>
  <c r="IB7" i="31"/>
  <c r="IA7" i="31"/>
  <c r="HZ7" i="31"/>
  <c r="HY7" i="31"/>
  <c r="HX7" i="31"/>
  <c r="HW7" i="31"/>
  <c r="HV7" i="31"/>
  <c r="HU7" i="31"/>
  <c r="HT7" i="31"/>
  <c r="HS7" i="31"/>
  <c r="HR7" i="31"/>
  <c r="HQ7" i="31"/>
  <c r="HP7" i="31"/>
  <c r="HO7" i="31"/>
  <c r="HN7" i="31"/>
  <c r="HM7" i="31"/>
  <c r="HL7" i="31"/>
  <c r="HK7" i="31"/>
  <c r="HJ7" i="31"/>
  <c r="HI7" i="31"/>
  <c r="HH7" i="31"/>
  <c r="HG7" i="31"/>
  <c r="HF7" i="31"/>
  <c r="HE7" i="31"/>
  <c r="HD7" i="31"/>
  <c r="HC7" i="31"/>
  <c r="HB7" i="31"/>
  <c r="HA7" i="31"/>
  <c r="GZ7" i="31"/>
  <c r="GY7" i="31"/>
  <c r="GX7" i="31"/>
  <c r="GW7" i="31"/>
  <c r="GV7" i="31"/>
  <c r="GU7" i="31"/>
  <c r="GT7" i="31"/>
  <c r="GS7" i="31"/>
  <c r="GR7" i="31"/>
  <c r="GQ7" i="31"/>
  <c r="GP7" i="31"/>
  <c r="GO7" i="31"/>
  <c r="GN7" i="31"/>
  <c r="GM7" i="31"/>
  <c r="GL7" i="31"/>
  <c r="GK7" i="31"/>
  <c r="GJ7" i="31"/>
  <c r="GI7" i="31"/>
  <c r="GH7" i="31"/>
  <c r="GG7" i="31"/>
  <c r="GF7" i="31"/>
  <c r="GE7" i="31"/>
  <c r="GD7" i="31"/>
  <c r="GC7" i="31"/>
  <c r="GB7" i="31"/>
  <c r="GA7" i="31"/>
  <c r="FZ7" i="31"/>
  <c r="FY7" i="31"/>
  <c r="FX7" i="31"/>
  <c r="FW7" i="31"/>
  <c r="FV7" i="31"/>
  <c r="FU7" i="31"/>
  <c r="FT7" i="31"/>
  <c r="FS7" i="31"/>
  <c r="FR7" i="31"/>
  <c r="FQ7" i="31"/>
  <c r="FP7" i="31"/>
  <c r="FO7" i="31"/>
  <c r="FN7" i="31"/>
  <c r="FM7" i="31"/>
  <c r="FL7" i="31"/>
  <c r="FK7" i="31"/>
  <c r="FJ7" i="31"/>
  <c r="FI7" i="31"/>
  <c r="FH7" i="31"/>
  <c r="FG7" i="31"/>
  <c r="FF7" i="31"/>
  <c r="FE7" i="31"/>
  <c r="FD7" i="31"/>
  <c r="FC7" i="31"/>
  <c r="FB7" i="31"/>
  <c r="FA7" i="31"/>
  <c r="EZ7" i="31"/>
  <c r="EY7" i="31"/>
  <c r="EX7" i="31"/>
  <c r="EW7" i="31"/>
  <c r="EV7" i="31"/>
  <c r="EU7" i="31"/>
  <c r="ET7" i="31"/>
  <c r="ES7" i="31"/>
  <c r="ER7" i="31"/>
  <c r="EQ7" i="31"/>
  <c r="EP7" i="31"/>
  <c r="EO7" i="31"/>
  <c r="EN7" i="31"/>
  <c r="EM7" i="31"/>
  <c r="EL7" i="31"/>
  <c r="EK7" i="31"/>
  <c r="EJ7" i="31"/>
  <c r="EI7" i="31"/>
  <c r="EH7" i="31"/>
  <c r="EG7" i="31"/>
  <c r="EF7" i="31"/>
  <c r="EE7" i="31"/>
  <c r="ED7" i="31"/>
  <c r="EC7" i="31"/>
  <c r="EB7" i="31"/>
  <c r="EA7" i="31"/>
  <c r="DZ7" i="31"/>
  <c r="DY7" i="31"/>
  <c r="DX7" i="31"/>
  <c r="DW7" i="31"/>
  <c r="DV7" i="31"/>
  <c r="DU7" i="31"/>
  <c r="DT7" i="31"/>
  <c r="DS7" i="31"/>
  <c r="DR7" i="31"/>
  <c r="DQ7" i="31"/>
  <c r="DP7" i="31"/>
  <c r="DO7" i="31"/>
  <c r="DN7" i="31"/>
  <c r="DM7" i="31"/>
  <c r="DL7" i="31"/>
  <c r="DK7" i="31"/>
  <c r="DJ7" i="31"/>
  <c r="DI7" i="31"/>
  <c r="DH7" i="31"/>
  <c r="DG7" i="31"/>
  <c r="DF7" i="31"/>
  <c r="DE7" i="31"/>
  <c r="DD7" i="31"/>
  <c r="DC7" i="31"/>
  <c r="DB7" i="31"/>
  <c r="DA7" i="31"/>
  <c r="CZ7" i="31"/>
  <c r="CY7" i="31"/>
  <c r="CX7" i="31"/>
  <c r="CW7" i="31"/>
  <c r="CV7" i="31"/>
  <c r="CU7" i="31"/>
  <c r="CT7" i="31"/>
  <c r="CS7" i="31"/>
  <c r="CR7" i="31"/>
  <c r="CQ7" i="31"/>
  <c r="CP7" i="31"/>
  <c r="CO7" i="31"/>
  <c r="CN7" i="31"/>
  <c r="CM7" i="31"/>
  <c r="CL7" i="31"/>
  <c r="CK7" i="31"/>
  <c r="CJ7" i="31"/>
  <c r="CI7" i="31"/>
  <c r="CH7" i="31"/>
  <c r="CG7" i="31"/>
  <c r="CF7" i="31"/>
  <c r="CE7" i="31"/>
  <c r="CD7" i="31"/>
  <c r="CC7" i="31"/>
  <c r="CB7" i="31"/>
  <c r="CA7" i="31"/>
  <c r="BZ7" i="31"/>
  <c r="BY7" i="31"/>
  <c r="BX7" i="31"/>
  <c r="BW7" i="31"/>
  <c r="BV7" i="31"/>
  <c r="BU7" i="31"/>
  <c r="BT7" i="31"/>
  <c r="BS7" i="31"/>
  <c r="BR7" i="31"/>
  <c r="BQ7" i="31"/>
  <c r="BP7" i="31"/>
  <c r="BO7" i="31"/>
  <c r="BN7" i="31"/>
  <c r="BM7" i="31"/>
  <c r="BL7" i="31"/>
  <c r="BK7" i="31"/>
  <c r="BJ7" i="31"/>
  <c r="BI7" i="31"/>
  <c r="BH7" i="31"/>
  <c r="BG7" i="31"/>
  <c r="BF7" i="31"/>
  <c r="BE7" i="31"/>
  <c r="BD7" i="31"/>
  <c r="BC7" i="31"/>
  <c r="BB7" i="31"/>
  <c r="BA7" i="31"/>
  <c r="AZ7" i="31"/>
  <c r="AY7" i="31"/>
  <c r="AX7" i="31"/>
  <c r="AW7" i="31"/>
  <c r="AV7" i="31"/>
  <c r="AU7" i="31"/>
  <c r="AT7" i="31"/>
  <c r="AS7" i="31"/>
  <c r="IX6" i="31"/>
  <c r="HJ38" i="31" s="1"/>
  <c r="IW6" i="31"/>
  <c r="HI38" i="31" s="1"/>
  <c r="IV6" i="31"/>
  <c r="HH38" i="31" s="1"/>
  <c r="IU6" i="31"/>
  <c r="HG38" i="31" s="1"/>
  <c r="IT6" i="31"/>
  <c r="HF38" i="31" s="1"/>
  <c r="IS6" i="31"/>
  <c r="HE38" i="31" s="1"/>
  <c r="IR6" i="31"/>
  <c r="IQ6" i="31"/>
  <c r="IP6" i="31"/>
  <c r="IO6" i="31"/>
  <c r="HA38" i="31" s="1"/>
  <c r="GX85" i="31" s="1"/>
  <c r="IN6" i="31"/>
  <c r="GZ38" i="31" s="1"/>
  <c r="IM6" i="31"/>
  <c r="IL6" i="31"/>
  <c r="IK6" i="31"/>
  <c r="IJ6" i="31"/>
  <c r="II6" i="31"/>
  <c r="HG37" i="31" s="1"/>
  <c r="IH6" i="31"/>
  <c r="HF37" i="31" s="1"/>
  <c r="IG6" i="31"/>
  <c r="HE37" i="31" s="1"/>
  <c r="IF6" i="31"/>
  <c r="HD37" i="31" s="1"/>
  <c r="IE6" i="31"/>
  <c r="HC37" i="31" s="1"/>
  <c r="ID6" i="31"/>
  <c r="HB37" i="31" s="1"/>
  <c r="IC6" i="31"/>
  <c r="HA37" i="31" s="1"/>
  <c r="GX86" i="31" s="1"/>
  <c r="IB6" i="31"/>
  <c r="GZ37" i="31" s="1"/>
  <c r="IA6" i="31"/>
  <c r="GY37" i="31" s="1"/>
  <c r="HZ6" i="31"/>
  <c r="HJ36" i="31" s="1"/>
  <c r="HY6" i="31"/>
  <c r="HI36" i="31" s="1"/>
  <c r="HX6" i="31"/>
  <c r="HH36" i="31" s="1"/>
  <c r="HW6" i="31"/>
  <c r="HV6" i="31"/>
  <c r="HF36" i="31" s="1"/>
  <c r="HU6" i="31"/>
  <c r="HT6" i="31"/>
  <c r="HS6" i="31"/>
  <c r="HR6" i="31"/>
  <c r="HQ6" i="31"/>
  <c r="HA36" i="31" s="1"/>
  <c r="GX87" i="31" s="1"/>
  <c r="GY87" i="31" s="1"/>
  <c r="HP6" i="31"/>
  <c r="GZ36" i="31" s="1"/>
  <c r="HO6" i="31"/>
  <c r="GY36" i="31" s="1"/>
  <c r="HN6" i="31"/>
  <c r="HJ35" i="31" s="1"/>
  <c r="HM6" i="31"/>
  <c r="HI35" i="31" s="1"/>
  <c r="HL6" i="31"/>
  <c r="HH35" i="31" s="1"/>
  <c r="HK6" i="31"/>
  <c r="HG35" i="31" s="1"/>
  <c r="HJ6" i="31"/>
  <c r="HF35" i="31" s="1"/>
  <c r="HI6" i="31"/>
  <c r="HE35" i="31" s="1"/>
  <c r="HH6" i="31"/>
  <c r="HG6" i="31"/>
  <c r="HF6" i="31"/>
  <c r="HB35" i="31" s="1"/>
  <c r="HE6" i="31"/>
  <c r="HD6" i="31"/>
  <c r="GZ35" i="31" s="1"/>
  <c r="HC6" i="31"/>
  <c r="GY35" i="31" s="1"/>
  <c r="HB6" i="31"/>
  <c r="HJ34" i="31" s="1"/>
  <c r="HA6" i="31"/>
  <c r="HI34" i="31" s="1"/>
  <c r="GZ6" i="31"/>
  <c r="HH34" i="31" s="1"/>
  <c r="GY6" i="31"/>
  <c r="GX6" i="31"/>
  <c r="GW6" i="31"/>
  <c r="HE34" i="31" s="1"/>
  <c r="GV6" i="31"/>
  <c r="HD34" i="31" s="1"/>
  <c r="GU6" i="31"/>
  <c r="HC34" i="31" s="1"/>
  <c r="GT6" i="31"/>
  <c r="HB34" i="31" s="1"/>
  <c r="GS6" i="31"/>
  <c r="HA34" i="31" s="1"/>
  <c r="GR6" i="31"/>
  <c r="GQ6" i="31"/>
  <c r="GP6" i="31"/>
  <c r="GO6" i="31"/>
  <c r="GN6" i="31"/>
  <c r="GM6" i="31"/>
  <c r="GL6" i="31"/>
  <c r="HF33" i="31" s="1"/>
  <c r="GK6" i="31"/>
  <c r="HE33" i="31" s="1"/>
  <c r="GJ6" i="31"/>
  <c r="HD33" i="31" s="1"/>
  <c r="GI6" i="31"/>
  <c r="HC33" i="31" s="1"/>
  <c r="GH6" i="31"/>
  <c r="HB33" i="31" s="1"/>
  <c r="GG6" i="31"/>
  <c r="HA33" i="31" s="1"/>
  <c r="GF6" i="31"/>
  <c r="GZ33" i="31" s="1"/>
  <c r="GE6" i="31"/>
  <c r="GY33" i="31" s="1"/>
  <c r="GD6" i="31"/>
  <c r="HJ32" i="31" s="1"/>
  <c r="GC6" i="31"/>
  <c r="HI32" i="31" s="1"/>
  <c r="GB6" i="31"/>
  <c r="GA6" i="31"/>
  <c r="FZ6" i="31"/>
  <c r="FY6" i="31"/>
  <c r="FX6" i="31"/>
  <c r="FW6" i="31"/>
  <c r="HC32" i="31" s="1"/>
  <c r="FV6" i="31"/>
  <c r="HB32" i="31" s="1"/>
  <c r="FU6" i="31"/>
  <c r="HA32" i="31" s="1"/>
  <c r="FT6" i="31"/>
  <c r="GZ32" i="31" s="1"/>
  <c r="FS6" i="31"/>
  <c r="FR6" i="31"/>
  <c r="HJ31" i="31" s="1"/>
  <c r="FQ6" i="31"/>
  <c r="HI31" i="31" s="1"/>
  <c r="FP6" i="31"/>
  <c r="HH31" i="31" s="1"/>
  <c r="FO6" i="31"/>
  <c r="HG31" i="31" s="1"/>
  <c r="FN6" i="31"/>
  <c r="HF31" i="31" s="1"/>
  <c r="FM6" i="31"/>
  <c r="HE31" i="31" s="1"/>
  <c r="FL6" i="31"/>
  <c r="HD31" i="31" s="1"/>
  <c r="FK6" i="31"/>
  <c r="FJ6" i="31"/>
  <c r="HB31" i="31" s="1"/>
  <c r="FI6" i="31"/>
  <c r="FH6" i="31"/>
  <c r="FG6" i="31"/>
  <c r="FF6" i="31"/>
  <c r="FE6" i="31"/>
  <c r="HI30" i="31" s="1"/>
  <c r="FD6" i="31"/>
  <c r="HH30" i="31" s="1"/>
  <c r="FC6" i="31"/>
  <c r="HG30" i="31" s="1"/>
  <c r="FB6" i="31"/>
  <c r="HF30" i="31" s="1"/>
  <c r="FA6" i="31"/>
  <c r="HE30" i="31" s="1"/>
  <c r="EZ6" i="31"/>
  <c r="HD30" i="31" s="1"/>
  <c r="EY6" i="31"/>
  <c r="HC30" i="31" s="1"/>
  <c r="EX6" i="31"/>
  <c r="HB30" i="31" s="1"/>
  <c r="EW6" i="31"/>
  <c r="HA30" i="31" s="1"/>
  <c r="EV6" i="31"/>
  <c r="EU6" i="31"/>
  <c r="ET6" i="31"/>
  <c r="HJ29" i="31" s="1"/>
  <c r="ES6" i="31"/>
  <c r="ER6" i="31"/>
  <c r="EQ6" i="31"/>
  <c r="HG29" i="31" s="1"/>
  <c r="EP6" i="31"/>
  <c r="HF29" i="31" s="1"/>
  <c r="EO6" i="31"/>
  <c r="HE29" i="31" s="1"/>
  <c r="EN6" i="31"/>
  <c r="HD29" i="31" s="1"/>
  <c r="EM6" i="31"/>
  <c r="EL6" i="31"/>
  <c r="HB29" i="31" s="1"/>
  <c r="EK6" i="31"/>
  <c r="HA29" i="31" s="1"/>
  <c r="EJ6" i="31"/>
  <c r="GZ29" i="31" s="1"/>
  <c r="EI6" i="31"/>
  <c r="GY29" i="31" s="1"/>
  <c r="EH6" i="31"/>
  <c r="EG6" i="31"/>
  <c r="HI28" i="31" s="1"/>
  <c r="EF6" i="31"/>
  <c r="HH27" i="31" s="1"/>
  <c r="ED6" i="31"/>
  <c r="HF27" i="31" s="1"/>
  <c r="EC6" i="31"/>
  <c r="EB6" i="31"/>
  <c r="EA6" i="31"/>
  <c r="HC28" i="31" s="1"/>
  <c r="DZ6" i="31"/>
  <c r="HB27" i="31" s="1"/>
  <c r="DY6" i="31"/>
  <c r="HA27" i="31" s="1"/>
  <c r="DX6" i="31"/>
  <c r="GZ27" i="31" s="1"/>
  <c r="DW6" i="31"/>
  <c r="GY27" i="31" s="1"/>
  <c r="DV6" i="31"/>
  <c r="DU6" i="31"/>
  <c r="HI26" i="31" s="1"/>
  <c r="DT6" i="31"/>
  <c r="HH26" i="31" s="1"/>
  <c r="DS6" i="31"/>
  <c r="HG26" i="31" s="1"/>
  <c r="DR6" i="31"/>
  <c r="HF26" i="31" s="1"/>
  <c r="DQ6" i="31"/>
  <c r="HE26" i="31" s="1"/>
  <c r="DP6" i="31"/>
  <c r="HD26" i="31" s="1"/>
  <c r="DO6" i="31"/>
  <c r="HC26" i="31" s="1"/>
  <c r="DN6" i="31"/>
  <c r="HB26" i="31" s="1"/>
  <c r="DM6" i="31"/>
  <c r="DL6" i="31"/>
  <c r="DK6" i="31"/>
  <c r="DJ6" i="31"/>
  <c r="DI6" i="31"/>
  <c r="DH6" i="31"/>
  <c r="DG6" i="31"/>
  <c r="HG25" i="31" s="1"/>
  <c r="DF6" i="31"/>
  <c r="HF25" i="31" s="1"/>
  <c r="DE6" i="31"/>
  <c r="HE25" i="31" s="1"/>
  <c r="DD6" i="31"/>
  <c r="HD25" i="31" s="1"/>
  <c r="DC6" i="31"/>
  <c r="HC25" i="31" s="1"/>
  <c r="DB6" i="31"/>
  <c r="HB25" i="31" s="1"/>
  <c r="DA6" i="31"/>
  <c r="HA25" i="31" s="1"/>
  <c r="CZ6" i="31"/>
  <c r="GZ25" i="31" s="1"/>
  <c r="CY6" i="31"/>
  <c r="GY25" i="31" s="1"/>
  <c r="CX6" i="31"/>
  <c r="HJ24" i="31" s="1"/>
  <c r="CW6" i="31"/>
  <c r="CV6" i="31"/>
  <c r="CU6" i="31"/>
  <c r="HG24" i="31" s="1"/>
  <c r="CT6" i="31"/>
  <c r="HF24" i="31" s="1"/>
  <c r="CS6" i="31"/>
  <c r="HE24" i="31" s="1"/>
  <c r="CR6" i="31"/>
  <c r="HD24" i="31" s="1"/>
  <c r="CQ6" i="31"/>
  <c r="HC24" i="31" s="1"/>
  <c r="CP6" i="31"/>
  <c r="CO6" i="31"/>
  <c r="CN6" i="31"/>
  <c r="CM6" i="31"/>
  <c r="GY24" i="31" s="1"/>
  <c r="CL6" i="31"/>
  <c r="CK6" i="31"/>
  <c r="CJ6" i="31"/>
  <c r="CI6" i="31"/>
  <c r="CH6" i="31"/>
  <c r="CG6" i="31"/>
  <c r="CF6" i="31"/>
  <c r="CE6" i="31"/>
  <c r="CD6" i="31"/>
  <c r="CC6" i="31"/>
  <c r="CB6" i="31"/>
  <c r="CA6" i="31"/>
  <c r="BZ6" i="31"/>
  <c r="BY6" i="31"/>
  <c r="BX6" i="31"/>
  <c r="BW6" i="31"/>
  <c r="BV6" i="31"/>
  <c r="BU6" i="31"/>
  <c r="BT6" i="31"/>
  <c r="BS6" i="31"/>
  <c r="BR6" i="31"/>
  <c r="BQ6" i="31"/>
  <c r="BP6" i="31"/>
  <c r="BO6" i="31"/>
  <c r="BN6" i="31"/>
  <c r="BM6" i="31"/>
  <c r="BL6" i="31"/>
  <c r="BK6" i="31"/>
  <c r="BJ6" i="31"/>
  <c r="BI6" i="31"/>
  <c r="BH6" i="31"/>
  <c r="BG6" i="31"/>
  <c r="BF6" i="31"/>
  <c r="BE6" i="31"/>
  <c r="BD6" i="31"/>
  <c r="BC6" i="31"/>
  <c r="BB6" i="31"/>
  <c r="BA6" i="31"/>
  <c r="AZ6" i="31"/>
  <c r="AY6" i="31"/>
  <c r="AX6" i="31"/>
  <c r="AW6" i="31"/>
  <c r="AV6" i="31"/>
  <c r="AU6" i="31"/>
  <c r="AT6" i="31"/>
  <c r="AS6" i="31"/>
  <c r="GJ5" i="31"/>
  <c r="GF5" i="31"/>
  <c r="FY5" i="31"/>
  <c r="FX5" i="31"/>
  <c r="FW5" i="31"/>
  <c r="FV5" i="31"/>
  <c r="FU5" i="31"/>
  <c r="FT5" i="31"/>
  <c r="FP5" i="31"/>
  <c r="FO5" i="31"/>
  <c r="FH5" i="31"/>
  <c r="FG5" i="31"/>
  <c r="FF5" i="31"/>
  <c r="FE5" i="31"/>
  <c r="EZ5" i="31"/>
  <c r="EY5" i="31"/>
  <c r="EX5" i="31"/>
  <c r="ES5" i="31"/>
  <c r="EQ5" i="31"/>
  <c r="EP5" i="31"/>
  <c r="EO5" i="31"/>
  <c r="EN5" i="31"/>
  <c r="EJ5" i="31"/>
  <c r="EH5" i="31"/>
  <c r="EB5" i="31"/>
  <c r="DY5" i="31"/>
  <c r="DX5" i="31"/>
  <c r="DW5" i="31"/>
  <c r="DT5" i="31"/>
  <c r="DK5" i="31"/>
  <c r="DI5" i="31"/>
  <c r="DH5" i="31"/>
  <c r="DG5" i="31"/>
  <c r="DF5" i="31"/>
  <c r="DD5" i="31"/>
  <c r="CZ5" i="31"/>
  <c r="CU5" i="31"/>
  <c r="CS5" i="31"/>
  <c r="CR5" i="31"/>
  <c r="CQ5" i="31"/>
  <c r="CP5" i="31"/>
  <c r="CN5" i="31"/>
  <c r="CJ5" i="31"/>
  <c r="CE5" i="31"/>
  <c r="CC5" i="31"/>
  <c r="CB5" i="31"/>
  <c r="CA5" i="31"/>
  <c r="BZ5" i="31"/>
  <c r="BX5" i="31"/>
  <c r="BT5" i="31"/>
  <c r="BO5" i="31"/>
  <c r="BM5" i="31"/>
  <c r="BL5" i="31"/>
  <c r="BK5" i="31"/>
  <c r="BJ5" i="31"/>
  <c r="BH5" i="31"/>
  <c r="BD5" i="31"/>
  <c r="AY5" i="31"/>
  <c r="AW5" i="31"/>
  <c r="AV5" i="31"/>
  <c r="AU5" i="31"/>
  <c r="AT5" i="31"/>
  <c r="IX3" i="31"/>
  <c r="IW3" i="31"/>
  <c r="IV3" i="31"/>
  <c r="IU3" i="31"/>
  <c r="IT3" i="31"/>
  <c r="IS3" i="31"/>
  <c r="IR3" i="31"/>
  <c r="IQ3" i="31"/>
  <c r="IP3" i="31"/>
  <c r="IO3" i="31"/>
  <c r="IN3" i="31"/>
  <c r="IM3" i="31"/>
  <c r="IL3" i="31"/>
  <c r="IK3" i="31"/>
  <c r="IJ3" i="31"/>
  <c r="II3" i="31"/>
  <c r="IH3" i="31"/>
  <c r="IG3" i="31"/>
  <c r="IF3" i="31"/>
  <c r="IE3" i="31"/>
  <c r="ID3" i="31"/>
  <c r="IC3" i="31"/>
  <c r="IB3" i="31"/>
  <c r="IA3" i="31"/>
  <c r="HZ3" i="31"/>
  <c r="HY3" i="31"/>
  <c r="HX3" i="31"/>
  <c r="HW3" i="31"/>
  <c r="HV3" i="31"/>
  <c r="HU3" i="31"/>
  <c r="HT3" i="31"/>
  <c r="HS3" i="31"/>
  <c r="HR3" i="31"/>
  <c r="HQ3" i="31"/>
  <c r="HP3" i="31"/>
  <c r="HO3" i="31"/>
  <c r="HN3" i="31"/>
  <c r="HM3" i="31"/>
  <c r="HL3" i="31"/>
  <c r="HK3" i="31"/>
  <c r="HJ3" i="31"/>
  <c r="HI3" i="31"/>
  <c r="HH3" i="31"/>
  <c r="HG3" i="31"/>
  <c r="HF3" i="31"/>
  <c r="HE3" i="31"/>
  <c r="HD3" i="31"/>
  <c r="HC3" i="31"/>
  <c r="HB3" i="31"/>
  <c r="HA3" i="31"/>
  <c r="GZ3" i="31"/>
  <c r="GY3" i="31"/>
  <c r="GX3" i="31"/>
  <c r="GW3" i="31"/>
  <c r="GV3" i="31"/>
  <c r="GU3" i="31"/>
  <c r="GT3" i="31"/>
  <c r="GS3" i="31"/>
  <c r="GR3" i="31"/>
  <c r="GQ3" i="31"/>
  <c r="GP3" i="31"/>
  <c r="GO3" i="31"/>
  <c r="GN3" i="31"/>
  <c r="GM3" i="31"/>
  <c r="GL3" i="31"/>
  <c r="GK3" i="31"/>
  <c r="GJ3" i="31"/>
  <c r="GI3" i="31"/>
  <c r="GH3" i="31"/>
  <c r="GG3" i="31"/>
  <c r="GF3" i="31"/>
  <c r="GE3" i="31"/>
  <c r="GD3" i="31"/>
  <c r="GC3" i="31"/>
  <c r="GB3" i="31"/>
  <c r="GA3" i="31"/>
  <c r="FZ3" i="31"/>
  <c r="FY3" i="31"/>
  <c r="FX3" i="31"/>
  <c r="FW3" i="31"/>
  <c r="FV3" i="31"/>
  <c r="FU3" i="31"/>
  <c r="FT3" i="31"/>
  <c r="FS3" i="31"/>
  <c r="FR3" i="31"/>
  <c r="FQ3" i="31"/>
  <c r="FP3" i="31"/>
  <c r="FO3" i="31"/>
  <c r="FN3" i="31"/>
  <c r="FM3" i="31"/>
  <c r="FL3" i="31"/>
  <c r="FK3" i="31"/>
  <c r="FJ3" i="31"/>
  <c r="FI3" i="31"/>
  <c r="FH3" i="31"/>
  <c r="FG3" i="31"/>
  <c r="FF3" i="31"/>
  <c r="FE3" i="31"/>
  <c r="FD3" i="31"/>
  <c r="FC3" i="31"/>
  <c r="FB3" i="31"/>
  <c r="FA3" i="31"/>
  <c r="EZ3" i="31"/>
  <c r="EY3" i="31"/>
  <c r="EX3" i="31"/>
  <c r="EW3" i="31"/>
  <c r="EV3" i="31"/>
  <c r="EU3" i="31"/>
  <c r="ET3" i="31"/>
  <c r="ES3" i="31"/>
  <c r="ER3" i="31"/>
  <c r="EQ3" i="31"/>
  <c r="EP3" i="31"/>
  <c r="EO3" i="31"/>
  <c r="EN3" i="31"/>
  <c r="EM3" i="31"/>
  <c r="EL3" i="31"/>
  <c r="EK3" i="31"/>
  <c r="EJ3" i="31"/>
  <c r="EI3" i="31"/>
  <c r="EH3" i="31"/>
  <c r="EG3" i="31"/>
  <c r="EF3" i="31"/>
  <c r="EE3" i="31"/>
  <c r="ED3" i="31"/>
  <c r="EC3" i="31"/>
  <c r="EB3" i="31"/>
  <c r="EA3" i="31"/>
  <c r="DZ3" i="31"/>
  <c r="DY3" i="31"/>
  <c r="DX3" i="31"/>
  <c r="DW3" i="31"/>
  <c r="DV3" i="31"/>
  <c r="DU3" i="31"/>
  <c r="DT3" i="31"/>
  <c r="DS3" i="31"/>
  <c r="DR3" i="31"/>
  <c r="DQ3" i="31"/>
  <c r="DP3" i="31"/>
  <c r="DO3" i="31"/>
  <c r="DN3" i="31"/>
  <c r="DM3" i="31"/>
  <c r="DL3" i="31"/>
  <c r="DK3" i="31"/>
  <c r="DJ3" i="31"/>
  <c r="DI3" i="31"/>
  <c r="DH3" i="31"/>
  <c r="DG3" i="31"/>
  <c r="DF3" i="31"/>
  <c r="DE3" i="31"/>
  <c r="DD3" i="31"/>
  <c r="DC3" i="31"/>
  <c r="DB3" i="31"/>
  <c r="DA3" i="31"/>
  <c r="CZ3" i="31"/>
  <c r="CY3" i="31"/>
  <c r="CX3" i="31"/>
  <c r="CW3" i="31"/>
  <c r="CV3" i="31"/>
  <c r="CU3" i="31"/>
  <c r="CT3" i="31"/>
  <c r="CS3" i="31"/>
  <c r="CR3" i="31"/>
  <c r="CQ3" i="31"/>
  <c r="CP3" i="31"/>
  <c r="CO3" i="31"/>
  <c r="CN3" i="31"/>
  <c r="CM3" i="31"/>
  <c r="CL3" i="31"/>
  <c r="CK3" i="31"/>
  <c r="CJ3" i="31"/>
  <c r="CI3" i="31"/>
  <c r="CH3" i="31"/>
  <c r="CG3" i="31"/>
  <c r="CF3" i="31"/>
  <c r="CE3" i="31"/>
  <c r="CD3" i="31"/>
  <c r="CC3" i="31"/>
  <c r="CB3" i="31"/>
  <c r="CA3" i="31"/>
  <c r="BZ3" i="31"/>
  <c r="BY3" i="31"/>
  <c r="BX3" i="31"/>
  <c r="BW3" i="31"/>
  <c r="BV3" i="31"/>
  <c r="BU3" i="31"/>
  <c r="BT3" i="31"/>
  <c r="BS3" i="31"/>
  <c r="BR3" i="31"/>
  <c r="BQ3" i="31"/>
  <c r="BP3" i="31"/>
  <c r="BO3" i="31"/>
  <c r="BN3" i="31"/>
  <c r="BM3" i="31"/>
  <c r="BL3" i="31"/>
  <c r="BK3" i="31"/>
  <c r="BJ3" i="31"/>
  <c r="BI3" i="31"/>
  <c r="BH3" i="31"/>
  <c r="BG3" i="31"/>
  <c r="BF3" i="31"/>
  <c r="BE3" i="31"/>
  <c r="BD3" i="31"/>
  <c r="BC3" i="31"/>
  <c r="BB3" i="31"/>
  <c r="BA3" i="31"/>
  <c r="AZ3" i="31"/>
  <c r="AY3" i="31"/>
  <c r="AX3" i="31"/>
  <c r="AW3" i="31"/>
  <c r="AV3" i="31"/>
  <c r="AU3" i="31"/>
  <c r="AT3" i="31"/>
  <c r="AS3" i="31"/>
  <c r="AR3" i="31"/>
  <c r="AQ3" i="31"/>
  <c r="AP3" i="31"/>
  <c r="AO3" i="31"/>
  <c r="AN3" i="31"/>
  <c r="AM3" i="31"/>
  <c r="AL3" i="31"/>
  <c r="AK3" i="31"/>
  <c r="AJ3" i="31"/>
  <c r="AI3" i="31"/>
  <c r="AH3" i="31"/>
  <c r="AG3" i="31"/>
  <c r="AF3" i="31"/>
  <c r="AE3" i="31"/>
  <c r="AD3" i="31"/>
  <c r="AC3" i="31"/>
  <c r="AB3" i="31"/>
  <c r="AA3" i="31"/>
  <c r="Z3" i="31"/>
  <c r="Y3" i="31"/>
  <c r="X3" i="31"/>
  <c r="W3" i="31"/>
  <c r="V3" i="31"/>
  <c r="U3" i="31"/>
  <c r="T3" i="31"/>
  <c r="S3" i="31"/>
  <c r="R3" i="31"/>
  <c r="Q3" i="31"/>
  <c r="P3" i="31"/>
  <c r="O3" i="31"/>
  <c r="N3" i="31"/>
  <c r="M3" i="31"/>
  <c r="L3" i="31"/>
  <c r="K3" i="31"/>
  <c r="J3" i="31"/>
  <c r="I3" i="31"/>
  <c r="H3" i="31"/>
  <c r="G3" i="31"/>
  <c r="F3" i="31"/>
  <c r="E3" i="31"/>
  <c r="D3" i="31"/>
  <c r="C3" i="31"/>
  <c r="B3" i="31"/>
  <c r="IX2" i="31"/>
  <c r="HJ105" i="31" s="1"/>
  <c r="IW2" i="31"/>
  <c r="HI105" i="31" s="1"/>
  <c r="IV2" i="31"/>
  <c r="HH105" i="31" s="1"/>
  <c r="IU2" i="31"/>
  <c r="HG105" i="31" s="1"/>
  <c r="IT2" i="31"/>
  <c r="HF105" i="31" s="1"/>
  <c r="IS2" i="31"/>
  <c r="HE105" i="31" s="1"/>
  <c r="IR2" i="31"/>
  <c r="HD105" i="31" s="1"/>
  <c r="IQ2" i="31"/>
  <c r="HC105" i="31" s="1"/>
  <c r="IP2" i="31"/>
  <c r="HB105" i="31" s="1"/>
  <c r="HI113" i="31" s="1"/>
  <c r="IO2" i="31"/>
  <c r="HA105" i="31" s="1"/>
  <c r="GZ111" i="31" s="1"/>
  <c r="IN2" i="31"/>
  <c r="IM2" i="31"/>
  <c r="GY105" i="31" s="1"/>
  <c r="IL2" i="31"/>
  <c r="HJ104" i="31" s="1"/>
  <c r="IK2" i="31"/>
  <c r="HI104" i="31" s="1"/>
  <c r="IJ2" i="31"/>
  <c r="HH104" i="31" s="1"/>
  <c r="HK112" i="31" s="1"/>
  <c r="II2" i="31"/>
  <c r="IH2" i="31"/>
  <c r="IG2" i="31"/>
  <c r="IF2" i="31"/>
  <c r="HD104" i="31" s="1"/>
  <c r="IE2" i="31"/>
  <c r="HC104" i="31" s="1"/>
  <c r="ID2" i="31"/>
  <c r="HB104" i="31" s="1"/>
  <c r="IC2" i="31"/>
  <c r="HA104" i="31" s="1"/>
  <c r="GZ112" i="31" s="1"/>
  <c r="IB2" i="31"/>
  <c r="GZ104" i="31" s="1"/>
  <c r="IA2" i="31"/>
  <c r="HZ2" i="31"/>
  <c r="HJ103" i="31" s="1"/>
  <c r="HY2" i="31"/>
  <c r="HX2" i="31"/>
  <c r="HH103" i="31" s="1"/>
  <c r="HW2" i="31"/>
  <c r="HG103" i="31" s="1"/>
  <c r="HV2" i="31"/>
  <c r="HF103" i="31" s="1"/>
  <c r="HU2" i="31"/>
  <c r="HE103" i="31" s="1"/>
  <c r="HJ111" i="31" s="1"/>
  <c r="HT2" i="31"/>
  <c r="HD103" i="31" s="1"/>
  <c r="HS2" i="31"/>
  <c r="HC103" i="31" s="1"/>
  <c r="HR2" i="31"/>
  <c r="HB103" i="31" s="1"/>
  <c r="HQ2" i="31"/>
  <c r="HA103" i="31" s="1"/>
  <c r="GZ113" i="31" s="1"/>
  <c r="HA113" i="31" s="1"/>
  <c r="HP2" i="31"/>
  <c r="GZ103" i="31" s="1"/>
  <c r="HO2" i="31"/>
  <c r="GY103" i="31" s="1"/>
  <c r="HN2" i="31"/>
  <c r="HJ102" i="31" s="1"/>
  <c r="HM2" i="31"/>
  <c r="HL2" i="31"/>
  <c r="HK2" i="31"/>
  <c r="HJ2" i="31"/>
  <c r="HF102" i="31" s="1"/>
  <c r="HI2" i="31"/>
  <c r="HH2" i="31"/>
  <c r="HD102" i="31" s="1"/>
  <c r="HG2" i="31"/>
  <c r="HC102" i="31" s="1"/>
  <c r="HF2" i="31"/>
  <c r="HB102" i="31" s="1"/>
  <c r="HE2" i="31"/>
  <c r="HA102" i="31" s="1"/>
  <c r="GZ114" i="31" s="1"/>
  <c r="HD2" i="31"/>
  <c r="GZ102" i="31" s="1"/>
  <c r="HC2" i="31"/>
  <c r="GY102" i="31" s="1"/>
  <c r="HB2" i="31"/>
  <c r="HJ101" i="31" s="1"/>
  <c r="HA2" i="31"/>
  <c r="HI101" i="31" s="1"/>
  <c r="GZ2" i="31"/>
  <c r="HH101" i="31" s="1"/>
  <c r="GY2" i="31"/>
  <c r="GX2" i="31"/>
  <c r="GW2" i="31"/>
  <c r="GV2" i="31"/>
  <c r="GU2" i="31"/>
  <c r="GT2" i="31"/>
  <c r="GS2" i="31"/>
  <c r="GR2" i="31"/>
  <c r="GQ2" i="31"/>
  <c r="GP2" i="31"/>
  <c r="HJ100" i="31" s="1"/>
  <c r="GO2" i="31"/>
  <c r="HI100" i="31" s="1"/>
  <c r="GN2" i="31"/>
  <c r="HH100" i="31" s="1"/>
  <c r="GM2" i="31"/>
  <c r="HG101" i="31" s="1"/>
  <c r="GL2" i="31"/>
  <c r="HF101" i="31" s="1"/>
  <c r="GK2" i="31"/>
  <c r="HE101" i="31" s="1"/>
  <c r="GJ2" i="31"/>
  <c r="HD101" i="31" s="1"/>
  <c r="GI2" i="31"/>
  <c r="HC101" i="31" s="1"/>
  <c r="GH2" i="31"/>
  <c r="HB101" i="31" s="1"/>
  <c r="GG2" i="31"/>
  <c r="GF2" i="31"/>
  <c r="GZ101" i="31" s="1"/>
  <c r="GE2" i="31"/>
  <c r="GD2" i="31"/>
  <c r="HJ98" i="31" s="1"/>
  <c r="GC2" i="31"/>
  <c r="HI99" i="31" s="1"/>
  <c r="GB2" i="31"/>
  <c r="HH99" i="31" s="1"/>
  <c r="GA2" i="31"/>
  <c r="HG99" i="31" s="1"/>
  <c r="FZ2" i="31"/>
  <c r="HF99" i="31" s="1"/>
  <c r="FY2" i="31"/>
  <c r="HE99" i="31" s="1"/>
  <c r="FX2" i="31"/>
  <c r="HD99" i="31" s="1"/>
  <c r="FW2" i="31"/>
  <c r="HC100" i="31" s="1"/>
  <c r="FV2" i="31"/>
  <c r="HB100" i="31" s="1"/>
  <c r="FU2" i="31"/>
  <c r="HA100" i="31" s="1"/>
  <c r="FT2" i="31"/>
  <c r="GZ100" i="31" s="1"/>
  <c r="FS2" i="31"/>
  <c r="GY100" i="31" s="1"/>
  <c r="FR2" i="31"/>
  <c r="HJ97" i="31" s="1"/>
  <c r="FQ2" i="31"/>
  <c r="HI97" i="31" s="1"/>
  <c r="FP2" i="31"/>
  <c r="FO2" i="31"/>
  <c r="FN2" i="31"/>
  <c r="HF98" i="31" s="1"/>
  <c r="FM2" i="31"/>
  <c r="FL2" i="31"/>
  <c r="HD98" i="31" s="1"/>
  <c r="FK2" i="31"/>
  <c r="HC98" i="31" s="1"/>
  <c r="FJ2" i="31"/>
  <c r="HB98" i="31" s="1"/>
  <c r="FI2" i="31"/>
  <c r="HA98" i="31" s="1"/>
  <c r="FH2" i="31"/>
  <c r="GZ98" i="31" s="1"/>
  <c r="FG2" i="31"/>
  <c r="FF2" i="31"/>
  <c r="HJ96" i="31" s="1"/>
  <c r="FE2" i="31"/>
  <c r="HI96" i="31" s="1"/>
  <c r="FD2" i="31"/>
  <c r="HH96" i="31" s="1"/>
  <c r="FC2" i="31"/>
  <c r="HG97" i="31" s="1"/>
  <c r="FB2" i="31"/>
  <c r="HF97" i="31" s="1"/>
  <c r="FA2" i="31"/>
  <c r="EZ2" i="31"/>
  <c r="EY2" i="31"/>
  <c r="EX2" i="31"/>
  <c r="HB97" i="31" s="1"/>
  <c r="EW2" i="31"/>
  <c r="EV2" i="31"/>
  <c r="GZ97" i="31" s="1"/>
  <c r="EU2" i="31"/>
  <c r="GY98" i="31" s="1"/>
  <c r="ET2" i="31"/>
  <c r="HJ95" i="31" s="1"/>
  <c r="ES2" i="31"/>
  <c r="HI95" i="31" s="1"/>
  <c r="ER2" i="31"/>
  <c r="HH95" i="31" s="1"/>
  <c r="EQ2" i="31"/>
  <c r="HG96" i="31" s="1"/>
  <c r="EP2" i="31"/>
  <c r="HF96" i="31" s="1"/>
  <c r="EO2" i="31"/>
  <c r="HE96" i="31" s="1"/>
  <c r="EN2" i="31"/>
  <c r="HD96" i="31" s="1"/>
  <c r="EM2" i="31"/>
  <c r="HC96" i="31" s="1"/>
  <c r="EL2" i="31"/>
  <c r="HB96" i="31" s="1"/>
  <c r="EK2" i="31"/>
  <c r="HA96" i="31" s="1"/>
  <c r="EJ2" i="31"/>
  <c r="EI2" i="31"/>
  <c r="EH2" i="31"/>
  <c r="HJ94" i="31" s="1"/>
  <c r="EG2" i="31"/>
  <c r="EF2" i="31"/>
  <c r="EE2" i="31"/>
  <c r="ED2" i="31"/>
  <c r="HF95" i="31" s="1"/>
  <c r="EC2" i="31"/>
  <c r="HE95" i="31" s="1"/>
  <c r="EB2" i="31"/>
  <c r="HD95" i="31" s="1"/>
  <c r="EA2" i="31"/>
  <c r="DZ2" i="31"/>
  <c r="HB95" i="31" s="1"/>
  <c r="DY2" i="31"/>
  <c r="HA95" i="31" s="1"/>
  <c r="DX2" i="31"/>
  <c r="GZ95" i="31" s="1"/>
  <c r="DW2" i="31"/>
  <c r="GY96" i="31" s="1"/>
  <c r="DV2" i="31"/>
  <c r="DU2" i="31"/>
  <c r="DT2" i="31"/>
  <c r="DS2" i="31"/>
  <c r="DR2" i="31"/>
  <c r="DQ2" i="31"/>
  <c r="DP2" i="31"/>
  <c r="DO2" i="31"/>
  <c r="DN2" i="31"/>
  <c r="DM2" i="31"/>
  <c r="DL2" i="31"/>
  <c r="DK2" i="31"/>
  <c r="DJ2" i="31"/>
  <c r="DI2" i="31"/>
  <c r="DH2" i="31"/>
  <c r="DG2" i="31"/>
  <c r="DF2" i="31"/>
  <c r="DE2" i="31"/>
  <c r="DD2" i="31"/>
  <c r="DC2" i="31"/>
  <c r="DB2" i="31"/>
  <c r="DA2" i="31"/>
  <c r="CZ2" i="31"/>
  <c r="CY2" i="31"/>
  <c r="CX2" i="31"/>
  <c r="CW2" i="31"/>
  <c r="CV2" i="31"/>
  <c r="CU2" i="31"/>
  <c r="CT2" i="31"/>
  <c r="CS2" i="31"/>
  <c r="CR2" i="31"/>
  <c r="CQ2" i="31"/>
  <c r="CP2" i="31"/>
  <c r="CO2" i="31"/>
  <c r="CN2" i="31"/>
  <c r="CM2" i="31"/>
  <c r="CL2" i="31"/>
  <c r="CK2" i="31"/>
  <c r="CJ2" i="31"/>
  <c r="CI2" i="31"/>
  <c r="CH2" i="31"/>
  <c r="CG2" i="31"/>
  <c r="CF2" i="31"/>
  <c r="CE2" i="31"/>
  <c r="CD2" i="31"/>
  <c r="CC2" i="31"/>
  <c r="CB2" i="31"/>
  <c r="CA2" i="31"/>
  <c r="BZ2" i="31"/>
  <c r="BY2" i="31"/>
  <c r="BX2" i="31"/>
  <c r="BW2" i="31"/>
  <c r="BV2" i="31"/>
  <c r="BU2" i="31"/>
  <c r="BT2" i="31"/>
  <c r="BS2" i="31"/>
  <c r="BR2" i="31"/>
  <c r="BQ2" i="31"/>
  <c r="BP2" i="31"/>
  <c r="BO2" i="31"/>
  <c r="BN2" i="31"/>
  <c r="BM2" i="31"/>
  <c r="BL2" i="31"/>
  <c r="BK2" i="31"/>
  <c r="BJ2" i="31"/>
  <c r="BI2" i="31"/>
  <c r="BH2" i="31"/>
  <c r="BG2" i="31"/>
  <c r="BF2" i="31"/>
  <c r="BE2" i="31"/>
  <c r="BD2" i="31"/>
  <c r="BC2" i="31"/>
  <c r="BB2" i="31"/>
  <c r="BA2" i="31"/>
  <c r="AZ2" i="31"/>
  <c r="AY2" i="31"/>
  <c r="AX2" i="31"/>
  <c r="AW2" i="31"/>
  <c r="AV2" i="31"/>
  <c r="AU2" i="31"/>
  <c r="AT2" i="31"/>
  <c r="AS2" i="31"/>
  <c r="AR2" i="31"/>
  <c r="AQ2" i="31"/>
  <c r="AP2" i="31"/>
  <c r="AO2" i="31"/>
  <c r="AN2" i="31"/>
  <c r="AM2" i="31"/>
  <c r="AL2" i="31"/>
  <c r="AK2" i="31"/>
  <c r="AJ2" i="31"/>
  <c r="AI2" i="31"/>
  <c r="AH2" i="31"/>
  <c r="AG2" i="31"/>
  <c r="AF2" i="31"/>
  <c r="AE2" i="31"/>
  <c r="AD2" i="31"/>
  <c r="AC2" i="31"/>
  <c r="AB2" i="31"/>
  <c r="AA2" i="31"/>
  <c r="Z2" i="31"/>
  <c r="Y2" i="31"/>
  <c r="X2" i="31"/>
  <c r="W2" i="31"/>
  <c r="V2" i="31"/>
  <c r="U2" i="31"/>
  <c r="T2" i="31"/>
  <c r="S2" i="31"/>
  <c r="R2" i="31"/>
  <c r="Q2" i="31"/>
  <c r="P2" i="31"/>
  <c r="O2" i="31"/>
  <c r="N2" i="31"/>
  <c r="M2" i="31"/>
  <c r="L2" i="31"/>
  <c r="K2" i="31"/>
  <c r="J2" i="31"/>
  <c r="I2" i="31"/>
  <c r="H2" i="31"/>
  <c r="G2" i="31"/>
  <c r="F2" i="31"/>
  <c r="E2" i="31"/>
  <c r="D2" i="31"/>
  <c r="C2" i="31"/>
  <c r="B2" i="31"/>
  <c r="A2" i="31"/>
  <c r="GR1" i="31"/>
  <c r="GQ1" i="31"/>
  <c r="GQ9" i="31" s="1"/>
  <c r="GP1" i="31"/>
  <c r="GP13" i="31" s="1"/>
  <c r="GO1" i="31"/>
  <c r="GO17" i="31" s="1"/>
  <c r="GN1" i="31"/>
  <c r="GN13" i="31" s="1"/>
  <c r="GM1" i="31"/>
  <c r="GM17" i="31" s="1"/>
  <c r="GL1" i="31"/>
  <c r="GL13" i="31" s="1"/>
  <c r="GK1" i="31"/>
  <c r="GK13" i="31" s="1"/>
  <c r="GJ1" i="31"/>
  <c r="GJ13" i="31" s="1"/>
  <c r="GI1" i="31"/>
  <c r="GI5" i="31" s="1"/>
  <c r="GH1" i="31"/>
  <c r="GH17" i="31" s="1"/>
  <c r="GG1" i="31"/>
  <c r="GG17" i="31" s="1"/>
  <c r="GF1" i="31"/>
  <c r="GF13" i="31" s="1"/>
  <c r="GE1" i="31"/>
  <c r="GE5" i="31" s="1"/>
  <c r="GD1" i="31"/>
  <c r="GD17" i="31" s="1"/>
  <c r="GC1" i="31"/>
  <c r="GC13" i="31" s="1"/>
  <c r="GB1" i="31"/>
  <c r="GB5" i="31" s="1"/>
  <c r="GA1" i="31"/>
  <c r="GA9" i="31" s="1"/>
  <c r="FZ1" i="31"/>
  <c r="FZ17" i="31" s="1"/>
  <c r="FY1" i="31"/>
  <c r="FY13" i="31" s="1"/>
  <c r="FX1" i="31"/>
  <c r="FX13" i="31" s="1"/>
  <c r="FW1" i="31"/>
  <c r="FW17" i="31" s="1"/>
  <c r="FV1" i="31"/>
  <c r="FV13" i="31" s="1"/>
  <c r="FU1" i="31"/>
  <c r="FU13" i="31" s="1"/>
  <c r="FT1" i="31"/>
  <c r="FT13" i="31" s="1"/>
  <c r="FS1" i="31"/>
  <c r="FS5" i="31" s="1"/>
  <c r="FR1" i="31"/>
  <c r="FR5" i="31" s="1"/>
  <c r="FQ1" i="31"/>
  <c r="FQ17" i="31" s="1"/>
  <c r="FP1" i="31"/>
  <c r="FP13" i="31" s="1"/>
  <c r="FO1" i="31"/>
  <c r="FN1" i="31"/>
  <c r="FN17" i="31" s="1"/>
  <c r="FM1" i="31"/>
  <c r="FM5" i="31" s="1"/>
  <c r="FL1" i="31"/>
  <c r="FL5" i="31" s="1"/>
  <c r="FK1" i="31"/>
  <c r="FK9" i="31" s="1"/>
  <c r="FJ1" i="31"/>
  <c r="FJ17" i="31" s="1"/>
  <c r="FI1" i="31"/>
  <c r="FI5" i="31" s="1"/>
  <c r="FH1" i="31"/>
  <c r="FH13" i="31" s="1"/>
  <c r="FG1" i="31"/>
  <c r="FF1" i="31"/>
  <c r="FF13" i="31" s="1"/>
  <c r="FE1" i="31"/>
  <c r="FE13" i="31" s="1"/>
  <c r="FD1" i="31"/>
  <c r="FD13" i="31" s="1"/>
  <c r="FC1" i="31"/>
  <c r="FC5" i="31" s="1"/>
  <c r="FB1" i="31"/>
  <c r="FB5" i="31" s="1"/>
  <c r="FA1" i="31"/>
  <c r="FA17" i="31" s="1"/>
  <c r="EZ1" i="31"/>
  <c r="EZ13" i="31" s="1"/>
  <c r="EY1" i="31"/>
  <c r="EY13" i="31" s="1"/>
  <c r="EX1" i="31"/>
  <c r="EX17" i="31" s="1"/>
  <c r="EW1" i="31"/>
  <c r="EW5" i="31" s="1"/>
  <c r="EV1" i="31"/>
  <c r="EV5" i="31" s="1"/>
  <c r="EU1" i="31"/>
  <c r="EU9" i="31" s="1"/>
  <c r="ET1" i="31"/>
  <c r="ET5" i="31" s="1"/>
  <c r="ES1" i="31"/>
  <c r="ER1" i="31"/>
  <c r="ER13" i="31" s="1"/>
  <c r="EQ1" i="31"/>
  <c r="EP1" i="31"/>
  <c r="EP13" i="31" s="1"/>
  <c r="EO1" i="31"/>
  <c r="EO13" i="31" s="1"/>
  <c r="EN1" i="31"/>
  <c r="EN13" i="31" s="1"/>
  <c r="EM1" i="31"/>
  <c r="EM5" i="31" s="1"/>
  <c r="EL1" i="31"/>
  <c r="EL5" i="31" s="1"/>
  <c r="EK1" i="31"/>
  <c r="EK17" i="31" s="1"/>
  <c r="EJ1" i="31"/>
  <c r="EJ13" i="31" s="1"/>
  <c r="EI1" i="31"/>
  <c r="EI5" i="31" s="1"/>
  <c r="EH1" i="31"/>
  <c r="EH17" i="31" s="1"/>
  <c r="EG1" i="31"/>
  <c r="EG5" i="31" s="1"/>
  <c r="EF1" i="31"/>
  <c r="EF5" i="31" s="1"/>
  <c r="EE1" i="31"/>
  <c r="EE9" i="31" s="1"/>
  <c r="ED1" i="31"/>
  <c r="ED17" i="31" s="1"/>
  <c r="EC1" i="31"/>
  <c r="EC17" i="31" s="1"/>
  <c r="EB1" i="31"/>
  <c r="EB13" i="31" s="1"/>
  <c r="EA1" i="31"/>
  <c r="EA17" i="31" s="1"/>
  <c r="DZ1" i="31"/>
  <c r="DZ13" i="31" s="1"/>
  <c r="DY1" i="31"/>
  <c r="DY13" i="31" s="1"/>
  <c r="DX1" i="31"/>
  <c r="DX13" i="31" s="1"/>
  <c r="DW1" i="31"/>
  <c r="DW9" i="31" s="1"/>
  <c r="DV1" i="31"/>
  <c r="DV17" i="31" s="1"/>
  <c r="DU1" i="31"/>
  <c r="DU17" i="31" s="1"/>
  <c r="DT1" i="31"/>
  <c r="DT13" i="31" s="1"/>
  <c r="DS1" i="31"/>
  <c r="DS5" i="31" s="1"/>
  <c r="DR1" i="31"/>
  <c r="DR17" i="31" s="1"/>
  <c r="DQ1" i="31"/>
  <c r="DQ13" i="31" s="1"/>
  <c r="DP1" i="31"/>
  <c r="DP5" i="31" s="1"/>
  <c r="DO1" i="31"/>
  <c r="DO9" i="31" s="1"/>
  <c r="DN1" i="31"/>
  <c r="DN17" i="31" s="1"/>
  <c r="DM1" i="31"/>
  <c r="DM13" i="31" s="1"/>
  <c r="DL1" i="31"/>
  <c r="DL13" i="31" s="1"/>
  <c r="DK1" i="31"/>
  <c r="DK17" i="31" s="1"/>
  <c r="DJ1" i="31"/>
  <c r="DJ13" i="31" s="1"/>
  <c r="DI1" i="31"/>
  <c r="DI13" i="31" s="1"/>
  <c r="DH1" i="31"/>
  <c r="DH13" i="31" s="1"/>
  <c r="DG1" i="31"/>
  <c r="DG9" i="31" s="1"/>
  <c r="DF1" i="31"/>
  <c r="DF9" i="31" s="1"/>
  <c r="DE1" i="31"/>
  <c r="DE17" i="31" s="1"/>
  <c r="DD1" i="31"/>
  <c r="DD13" i="31" s="1"/>
  <c r="DC1" i="31"/>
  <c r="DC5" i="31" s="1"/>
  <c r="DB1" i="31"/>
  <c r="DB17" i="31" s="1"/>
  <c r="DA1" i="31"/>
  <c r="DA5" i="31" s="1"/>
  <c r="CZ1" i="31"/>
  <c r="CZ13" i="31" s="1"/>
  <c r="CY1" i="31"/>
  <c r="CY9" i="31" s="1"/>
  <c r="CX1" i="31"/>
  <c r="CX17" i="31" s="1"/>
  <c r="CW1" i="31"/>
  <c r="CW9" i="31" s="1"/>
  <c r="CV1" i="31"/>
  <c r="CV13" i="31" s="1"/>
  <c r="CU1" i="31"/>
  <c r="CU9" i="31" s="1"/>
  <c r="CT1" i="31"/>
  <c r="CT13" i="31" s="1"/>
  <c r="CS1" i="31"/>
  <c r="CS13" i="31" s="1"/>
  <c r="CR1" i="31"/>
  <c r="CR13" i="31" s="1"/>
  <c r="CQ1" i="31"/>
  <c r="CQ13" i="31" s="1"/>
  <c r="CP1" i="31"/>
  <c r="CP13" i="31" s="1"/>
  <c r="CO1" i="31"/>
  <c r="CO17" i="31" s="1"/>
  <c r="CN1" i="31"/>
  <c r="CN9" i="31" s="1"/>
  <c r="CM1" i="31"/>
  <c r="CM5" i="31" s="1"/>
  <c r="CL1" i="31"/>
  <c r="CL17" i="31" s="1"/>
  <c r="CK1" i="31"/>
  <c r="CK5" i="31" s="1"/>
  <c r="CJ1" i="31"/>
  <c r="CJ9" i="31" s="1"/>
  <c r="CI1" i="31"/>
  <c r="CI9" i="31" s="1"/>
  <c r="CH1" i="31"/>
  <c r="CH9" i="31" s="1"/>
  <c r="CG1" i="31"/>
  <c r="CG5" i="31" s="1"/>
  <c r="CF1" i="31"/>
  <c r="CF13" i="31" s="1"/>
  <c r="CE1" i="31"/>
  <c r="CD1" i="31"/>
  <c r="CD13" i="31" s="1"/>
  <c r="CC1" i="31"/>
  <c r="CC13" i="31" s="1"/>
  <c r="CB1" i="31"/>
  <c r="CB13" i="31" s="1"/>
  <c r="CA1" i="31"/>
  <c r="CA13" i="31" s="1"/>
  <c r="BZ1" i="31"/>
  <c r="BZ13" i="31" s="1"/>
  <c r="BY1" i="31"/>
  <c r="BY17" i="31" s="1"/>
  <c r="BX1" i="31"/>
  <c r="BX13" i="31" s="1"/>
  <c r="BW1" i="31"/>
  <c r="BW5" i="31" s="1"/>
  <c r="BV1" i="31"/>
  <c r="BV17" i="31" s="1"/>
  <c r="BU1" i="31"/>
  <c r="BU5" i="31" s="1"/>
  <c r="BT1" i="31"/>
  <c r="BT13" i="31" s="1"/>
  <c r="BS1" i="31"/>
  <c r="BS9" i="31" s="1"/>
  <c r="BR1" i="31"/>
  <c r="BR9" i="31" s="1"/>
  <c r="BQ1" i="31"/>
  <c r="BQ5" i="31" s="1"/>
  <c r="BP1" i="31"/>
  <c r="BP13" i="31" s="1"/>
  <c r="BO1" i="31"/>
  <c r="BO17" i="31" s="1"/>
  <c r="BN1" i="31"/>
  <c r="BN13" i="31" s="1"/>
  <c r="BM1" i="31"/>
  <c r="BM13" i="31" s="1"/>
  <c r="BL1" i="31"/>
  <c r="BL13" i="31" s="1"/>
  <c r="BK1" i="31"/>
  <c r="BK9" i="31" s="1"/>
  <c r="BJ1" i="31"/>
  <c r="BJ17" i="31" s="1"/>
  <c r="BI1" i="31"/>
  <c r="BI17" i="31" s="1"/>
  <c r="BH1" i="31"/>
  <c r="BH13" i="31" s="1"/>
  <c r="BG1" i="31"/>
  <c r="BG5" i="31" s="1"/>
  <c r="BF1" i="31"/>
  <c r="BF17" i="31" s="1"/>
  <c r="BE1" i="31"/>
  <c r="BE13" i="31" s="1"/>
  <c r="BD1" i="31"/>
  <c r="BD17" i="31" s="1"/>
  <c r="BC1" i="31"/>
  <c r="BC9" i="31" s="1"/>
  <c r="BB1" i="31"/>
  <c r="BB17" i="31" s="1"/>
  <c r="BA1" i="31"/>
  <c r="BA13" i="31" s="1"/>
  <c r="AZ1" i="31"/>
  <c r="AZ13" i="31" s="1"/>
  <c r="AY1" i="31"/>
  <c r="AY17" i="31" s="1"/>
  <c r="AX1" i="31"/>
  <c r="AX13" i="31" s="1"/>
  <c r="AW1" i="31"/>
  <c r="AW13" i="31" s="1"/>
  <c r="AV1" i="31"/>
  <c r="AV13" i="31" s="1"/>
  <c r="AU1" i="31"/>
  <c r="AU9" i="31" s="1"/>
  <c r="AT1" i="31"/>
  <c r="AT9" i="31" s="1"/>
  <c r="AS1" i="31"/>
  <c r="AS17" i="31" s="1"/>
  <c r="AR1" i="31"/>
  <c r="AQ1" i="31"/>
  <c r="AP1" i="31"/>
  <c r="AO1" i="31"/>
  <c r="AN1" i="31"/>
  <c r="AM1" i="31"/>
  <c r="AL1" i="31"/>
  <c r="AK1" i="31"/>
  <c r="AJ1" i="31"/>
  <c r="AI1" i="31"/>
  <c r="AH1" i="31"/>
  <c r="AG1" i="31"/>
  <c r="AF1" i="31"/>
  <c r="AE1" i="31"/>
  <c r="AD1" i="31"/>
  <c r="AC1" i="31"/>
  <c r="AB1" i="31"/>
  <c r="AA1" i="31"/>
  <c r="Z1" i="31"/>
  <c r="Y1" i="31"/>
  <c r="X1" i="31"/>
  <c r="W1" i="31"/>
  <c r="V1" i="31"/>
  <c r="U1" i="31"/>
  <c r="T1" i="31"/>
  <c r="S1" i="31"/>
  <c r="R1" i="31"/>
  <c r="Q1" i="31"/>
  <c r="P1" i="31"/>
  <c r="O1" i="31"/>
  <c r="N1" i="31"/>
  <c r="M1" i="31"/>
  <c r="L1" i="31"/>
  <c r="K1" i="31"/>
  <c r="J1" i="31"/>
  <c r="I1" i="31"/>
  <c r="H1" i="31"/>
  <c r="G1" i="31"/>
  <c r="F1" i="31"/>
  <c r="E1" i="31"/>
  <c r="D1" i="31"/>
  <c r="C1" i="31"/>
  <c r="B1" i="31"/>
  <c r="GI36" i="20"/>
  <c r="GH36" i="20"/>
  <c r="GJ35" i="20"/>
  <c r="GJ32" i="20"/>
  <c r="GG31" i="20"/>
  <c r="GB30" i="20"/>
  <c r="GM24" i="20"/>
  <c r="GM30" i="20" s="1"/>
  <c r="FG24" i="20"/>
  <c r="GE32" i="20" s="1"/>
  <c r="DK24" i="20"/>
  <c r="GE36" i="20" s="1"/>
  <c r="CU24" i="20"/>
  <c r="GM38" i="20" s="1"/>
  <c r="AY24" i="20"/>
  <c r="AD24" i="20"/>
  <c r="AC24" i="20"/>
  <c r="AB24" i="20"/>
  <c r="AA24" i="20"/>
  <c r="Z24" i="20"/>
  <c r="Y24" i="20"/>
  <c r="X24" i="20"/>
  <c r="W24" i="20"/>
  <c r="V24" i="20"/>
  <c r="U24" i="20"/>
  <c r="T24" i="20"/>
  <c r="S24" i="20"/>
  <c r="R24" i="20"/>
  <c r="Q24" i="20"/>
  <c r="P24" i="20"/>
  <c r="O24" i="20"/>
  <c r="N24" i="20"/>
  <c r="M24" i="20"/>
  <c r="L24" i="20"/>
  <c r="K24" i="20"/>
  <c r="J24" i="20"/>
  <c r="I24" i="20"/>
  <c r="H24" i="20"/>
  <c r="G24" i="20"/>
  <c r="F24" i="20"/>
  <c r="E24" i="20"/>
  <c r="D24" i="20"/>
  <c r="C24" i="20"/>
  <c r="B24" i="20"/>
  <c r="GX22" i="20"/>
  <c r="GT22" i="20"/>
  <c r="GB22" i="20"/>
  <c r="GA22" i="20"/>
  <c r="FZ22" i="20"/>
  <c r="FN22" i="20"/>
  <c r="FM22" i="20"/>
  <c r="FL22" i="20"/>
  <c r="FK22" i="20"/>
  <c r="FJ22" i="20"/>
  <c r="EX22" i="20"/>
  <c r="EW22" i="20"/>
  <c r="EU22" i="20"/>
  <c r="ET22" i="20"/>
  <c r="EH22" i="20"/>
  <c r="EG22" i="20"/>
  <c r="EF22" i="20"/>
  <c r="EE22" i="20"/>
  <c r="ED22" i="20"/>
  <c r="DR22" i="20"/>
  <c r="DQ22" i="20"/>
  <c r="DP22" i="20"/>
  <c r="DO22" i="20"/>
  <c r="DN22" i="20"/>
  <c r="DC22" i="20"/>
  <c r="DB22" i="20"/>
  <c r="DA22" i="20"/>
  <c r="CZ22" i="20"/>
  <c r="CY22" i="20"/>
  <c r="CX22" i="20"/>
  <c r="CL22" i="20"/>
  <c r="CK22" i="20"/>
  <c r="CI22" i="20"/>
  <c r="CH22" i="20"/>
  <c r="BV22" i="20"/>
  <c r="BU22" i="20"/>
  <c r="BS22" i="20"/>
  <c r="BR22" i="20"/>
  <c r="BF22" i="20"/>
  <c r="BE22" i="20"/>
  <c r="BD22" i="20"/>
  <c r="BC22" i="20"/>
  <c r="BB22" i="20"/>
  <c r="AP22" i="20"/>
  <c r="AO22" i="20"/>
  <c r="AM22" i="20"/>
  <c r="AL22" i="20"/>
  <c r="AD22" i="20"/>
  <c r="AC22" i="20"/>
  <c r="AB22" i="20"/>
  <c r="AA22" i="20"/>
  <c r="Z22" i="20"/>
  <c r="Y22" i="20"/>
  <c r="X22" i="20"/>
  <c r="W22" i="20"/>
  <c r="V22" i="20"/>
  <c r="U22" i="20"/>
  <c r="T22" i="20"/>
  <c r="S22" i="20"/>
  <c r="R22" i="20"/>
  <c r="Q22" i="20"/>
  <c r="P22" i="20"/>
  <c r="O22" i="20"/>
  <c r="N22" i="20"/>
  <c r="M22" i="20"/>
  <c r="L22" i="20"/>
  <c r="K22" i="20"/>
  <c r="J22" i="20"/>
  <c r="I22" i="20"/>
  <c r="H22" i="20"/>
  <c r="G22" i="20"/>
  <c r="F22" i="20"/>
  <c r="E22" i="20"/>
  <c r="D22" i="20"/>
  <c r="C22" i="20"/>
  <c r="B22" i="20"/>
  <c r="GU21" i="20"/>
  <c r="GT21" i="20"/>
  <c r="GR21" i="20"/>
  <c r="GQ21" i="20"/>
  <c r="GM21" i="20"/>
  <c r="GL21" i="20"/>
  <c r="GA21" i="20"/>
  <c r="FZ21" i="20"/>
  <c r="FY21" i="20"/>
  <c r="FW21" i="20"/>
  <c r="FV21" i="20"/>
  <c r="FU21" i="20"/>
  <c r="FK21" i="20"/>
  <c r="FJ21" i="20"/>
  <c r="FI21" i="20"/>
  <c r="FG21" i="20"/>
  <c r="FF21" i="20"/>
  <c r="EU21" i="20"/>
  <c r="ET21" i="20"/>
  <c r="ES21" i="20"/>
  <c r="EQ21" i="20"/>
  <c r="EP21" i="20"/>
  <c r="EO21" i="20"/>
  <c r="EE21" i="20"/>
  <c r="ED21" i="20"/>
  <c r="EC21" i="20"/>
  <c r="EB21" i="20"/>
  <c r="EA21" i="20"/>
  <c r="DZ21" i="20"/>
  <c r="DO21" i="20"/>
  <c r="DN21" i="20"/>
  <c r="DM21" i="20"/>
  <c r="DK21" i="20"/>
  <c r="DJ21" i="20"/>
  <c r="DI21" i="20"/>
  <c r="CY21" i="20"/>
  <c r="CX21" i="20"/>
  <c r="CW21" i="20"/>
  <c r="CV21" i="20"/>
  <c r="CU21" i="20"/>
  <c r="CT21" i="20"/>
  <c r="CH21" i="20"/>
  <c r="CG21" i="20"/>
  <c r="CE21" i="20"/>
  <c r="CD21" i="20"/>
  <c r="CC21" i="20"/>
  <c r="BS21" i="20"/>
  <c r="BR21" i="20"/>
  <c r="BQ21" i="20"/>
  <c r="BP21" i="20"/>
  <c r="BO21" i="20"/>
  <c r="BN21" i="20"/>
  <c r="BB21" i="20"/>
  <c r="BA21" i="20"/>
  <c r="AY21" i="20"/>
  <c r="AX21" i="20"/>
  <c r="AW21" i="20"/>
  <c r="AM21" i="20"/>
  <c r="AL21" i="20"/>
  <c r="AK21" i="20"/>
  <c r="AJ21" i="20"/>
  <c r="AI21" i="20"/>
  <c r="AH21" i="20"/>
  <c r="AD21" i="20"/>
  <c r="AC21" i="20"/>
  <c r="AB21" i="20"/>
  <c r="AA21" i="20"/>
  <c r="Z21" i="20"/>
  <c r="Y21" i="20"/>
  <c r="X21" i="20"/>
  <c r="W21" i="20"/>
  <c r="V21" i="20"/>
  <c r="U21" i="20"/>
  <c r="T21" i="20"/>
  <c r="S21" i="20"/>
  <c r="R21" i="20"/>
  <c r="Q21" i="20"/>
  <c r="P21" i="20"/>
  <c r="O21" i="20"/>
  <c r="N21" i="20"/>
  <c r="M21" i="20"/>
  <c r="L21" i="20"/>
  <c r="K21" i="20"/>
  <c r="J21" i="20"/>
  <c r="I21" i="20"/>
  <c r="H21" i="20"/>
  <c r="G21" i="20"/>
  <c r="F21" i="20"/>
  <c r="E21" i="20"/>
  <c r="D21" i="20"/>
  <c r="C21" i="20"/>
  <c r="B21" i="20"/>
  <c r="GM17" i="20"/>
  <c r="FX17" i="20"/>
  <c r="FE17" i="20"/>
  <c r="ER17" i="20"/>
  <c r="EH17" i="20"/>
  <c r="EB17" i="20"/>
  <c r="BP17" i="20"/>
  <c r="BM17" i="20"/>
  <c r="AZ17" i="20"/>
  <c r="AM17" i="20"/>
  <c r="AG17" i="20"/>
  <c r="GY16" i="20"/>
  <c r="GY22" i="20" s="1"/>
  <c r="GX16" i="20"/>
  <c r="GW16" i="20"/>
  <c r="GW22" i="20" s="1"/>
  <c r="GV16" i="20"/>
  <c r="GV22" i="20" s="1"/>
  <c r="GU16" i="20"/>
  <c r="GU22" i="20" s="1"/>
  <c r="GT16" i="20"/>
  <c r="GS16" i="20"/>
  <c r="GS22" i="20" s="1"/>
  <c r="GR16" i="20"/>
  <c r="GQ16" i="20"/>
  <c r="GQ22" i="20" s="1"/>
  <c r="GP16" i="20"/>
  <c r="GP22" i="20" s="1"/>
  <c r="GO16" i="20"/>
  <c r="GO22" i="20" s="1"/>
  <c r="GN16" i="20"/>
  <c r="GN22" i="20" s="1"/>
  <c r="GM16" i="20"/>
  <c r="GM22" i="20" s="1"/>
  <c r="GL16" i="20"/>
  <c r="GL22" i="20" s="1"/>
  <c r="GK16" i="20"/>
  <c r="GK22" i="20" s="1"/>
  <c r="GJ16" i="20"/>
  <c r="GJ22" i="20" s="1"/>
  <c r="GI16" i="20"/>
  <c r="GI22" i="20" s="1"/>
  <c r="GH16" i="20"/>
  <c r="GH22" i="20" s="1"/>
  <c r="GG16" i="20"/>
  <c r="GG22" i="20" s="1"/>
  <c r="GF16" i="20"/>
  <c r="GF22" i="20" s="1"/>
  <c r="GE16" i="20"/>
  <c r="GE22" i="20" s="1"/>
  <c r="GD16" i="20"/>
  <c r="GD22" i="20" s="1"/>
  <c r="GC16" i="20"/>
  <c r="GC22" i="20" s="1"/>
  <c r="GB16" i="20"/>
  <c r="GA16" i="20"/>
  <c r="FZ16" i="20"/>
  <c r="FY16" i="20"/>
  <c r="FY22" i="20" s="1"/>
  <c r="FX16" i="20"/>
  <c r="FX22" i="20" s="1"/>
  <c r="FW16" i="20"/>
  <c r="FW22" i="20" s="1"/>
  <c r="FV16" i="20"/>
  <c r="FV22" i="20" s="1"/>
  <c r="FU16" i="20"/>
  <c r="FU22" i="20" s="1"/>
  <c r="FT16" i="20"/>
  <c r="FT22" i="20" s="1"/>
  <c r="FS16" i="20"/>
  <c r="FR16" i="20"/>
  <c r="FR22" i="20" s="1"/>
  <c r="FQ16" i="20"/>
  <c r="FQ22" i="20" s="1"/>
  <c r="FP16" i="20"/>
  <c r="FP22" i="20" s="1"/>
  <c r="FO16" i="20"/>
  <c r="FO22" i="20" s="1"/>
  <c r="FN16" i="20"/>
  <c r="FM16" i="20"/>
  <c r="FL16" i="20"/>
  <c r="FL11" i="20" s="1"/>
  <c r="FL24" i="20" s="1"/>
  <c r="FK16" i="20"/>
  <c r="FJ16" i="20"/>
  <c r="FI16" i="20"/>
  <c r="FI22" i="20" s="1"/>
  <c r="FH16" i="20"/>
  <c r="FH22" i="20" s="1"/>
  <c r="FG16" i="20"/>
  <c r="FG22" i="20" s="1"/>
  <c r="FF16" i="20"/>
  <c r="FF22" i="20" s="1"/>
  <c r="FE16" i="20"/>
  <c r="FE22" i="20" s="1"/>
  <c r="FD16" i="20"/>
  <c r="FD22" i="20" s="1"/>
  <c r="FC16" i="20"/>
  <c r="FC22" i="20" s="1"/>
  <c r="FB16" i="20"/>
  <c r="FB22" i="20" s="1"/>
  <c r="FA16" i="20"/>
  <c r="FA22" i="20" s="1"/>
  <c r="EZ16" i="20"/>
  <c r="EZ22" i="20" s="1"/>
  <c r="EY16" i="20"/>
  <c r="EY22" i="20" s="1"/>
  <c r="EX16" i="20"/>
  <c r="EW16" i="20"/>
  <c r="EV16" i="20"/>
  <c r="EV11" i="20" s="1"/>
  <c r="EV24" i="20" s="1"/>
  <c r="GF33" i="20" s="1"/>
  <c r="EU16" i="20"/>
  <c r="ET16" i="20"/>
  <c r="ES16" i="20"/>
  <c r="ES22" i="20" s="1"/>
  <c r="ER16" i="20"/>
  <c r="ER22" i="20" s="1"/>
  <c r="EQ16" i="20"/>
  <c r="EQ22" i="20" s="1"/>
  <c r="EP16" i="20"/>
  <c r="EP22" i="20" s="1"/>
  <c r="EO16" i="20"/>
  <c r="EO22" i="20" s="1"/>
  <c r="EN16" i="20"/>
  <c r="EN22" i="20" s="1"/>
  <c r="EM16" i="20"/>
  <c r="EM11" i="20" s="1"/>
  <c r="EM24" i="20" s="1"/>
  <c r="GI34" i="20" s="1"/>
  <c r="EL16" i="20"/>
  <c r="EL22" i="20" s="1"/>
  <c r="EK16" i="20"/>
  <c r="EK22" i="20" s="1"/>
  <c r="EJ16" i="20"/>
  <c r="EJ22" i="20" s="1"/>
  <c r="EI16" i="20"/>
  <c r="EI22" i="20" s="1"/>
  <c r="EH16" i="20"/>
  <c r="EG16" i="20"/>
  <c r="EF16" i="20"/>
  <c r="EF11" i="20" s="1"/>
  <c r="EF24" i="20" s="1"/>
  <c r="GB34" i="20" s="1"/>
  <c r="EE16" i="20"/>
  <c r="ED16" i="20"/>
  <c r="EC16" i="20"/>
  <c r="EC22" i="20" s="1"/>
  <c r="EB16" i="20"/>
  <c r="EB22" i="20" s="1"/>
  <c r="EA16" i="20"/>
  <c r="EA22" i="20" s="1"/>
  <c r="DZ16" i="20"/>
  <c r="DZ22" i="20" s="1"/>
  <c r="DY16" i="20"/>
  <c r="DY22" i="20" s="1"/>
  <c r="DX16" i="20"/>
  <c r="DX22" i="20" s="1"/>
  <c r="DW16" i="20"/>
  <c r="DW22" i="20" s="1"/>
  <c r="DV16" i="20"/>
  <c r="DV22" i="20" s="1"/>
  <c r="DU16" i="20"/>
  <c r="DU22" i="20" s="1"/>
  <c r="DT16" i="20"/>
  <c r="DT22" i="20" s="1"/>
  <c r="DS16" i="20"/>
  <c r="DS22" i="20" s="1"/>
  <c r="DR16" i="20"/>
  <c r="DQ16" i="20"/>
  <c r="DP16" i="20"/>
  <c r="DP11" i="20" s="1"/>
  <c r="DP24" i="20" s="1"/>
  <c r="GJ36" i="20" s="1"/>
  <c r="DO16" i="20"/>
  <c r="DN16" i="20"/>
  <c r="DM16" i="20"/>
  <c r="DL16" i="20"/>
  <c r="DL22" i="20" s="1"/>
  <c r="DK16" i="20"/>
  <c r="DK22" i="20" s="1"/>
  <c r="DJ16" i="20"/>
  <c r="DJ22" i="20" s="1"/>
  <c r="DI16" i="20"/>
  <c r="DI22" i="20" s="1"/>
  <c r="DH16" i="20"/>
  <c r="DH22" i="20" s="1"/>
  <c r="DG16" i="20"/>
  <c r="DF16" i="20"/>
  <c r="DF22" i="20" s="1"/>
  <c r="DE16" i="20"/>
  <c r="DE22" i="20" s="1"/>
  <c r="DD16" i="20"/>
  <c r="DD17" i="20" s="1"/>
  <c r="DC16" i="20"/>
  <c r="DB16" i="20"/>
  <c r="DA16" i="20"/>
  <c r="CZ16" i="20"/>
  <c r="CZ11" i="20" s="1"/>
  <c r="CZ24" i="20" s="1"/>
  <c r="GF37" i="20" s="1"/>
  <c r="CY16" i="20"/>
  <c r="CX16" i="20"/>
  <c r="CW16" i="20"/>
  <c r="CW22" i="20" s="1"/>
  <c r="CV16" i="20"/>
  <c r="CV22" i="20" s="1"/>
  <c r="CU16" i="20"/>
  <c r="CU22" i="20" s="1"/>
  <c r="CT16" i="20"/>
  <c r="CT22" i="20" s="1"/>
  <c r="CS16" i="20"/>
  <c r="CS22" i="20" s="1"/>
  <c r="CR16" i="20"/>
  <c r="CR22" i="20" s="1"/>
  <c r="CQ16" i="20"/>
  <c r="CQ22" i="20" s="1"/>
  <c r="CP16" i="20"/>
  <c r="CP22" i="20" s="1"/>
  <c r="CO16" i="20"/>
  <c r="CO22" i="20" s="1"/>
  <c r="CN16" i="20"/>
  <c r="CN22" i="20" s="1"/>
  <c r="CM16" i="20"/>
  <c r="CM22" i="20" s="1"/>
  <c r="CL16" i="20"/>
  <c r="CK16" i="20"/>
  <c r="CJ16" i="20"/>
  <c r="CI16" i="20"/>
  <c r="CH16" i="20"/>
  <c r="CG16" i="20"/>
  <c r="CG22" i="20" s="1"/>
  <c r="CF16" i="20"/>
  <c r="CF22" i="20" s="1"/>
  <c r="CE16" i="20"/>
  <c r="CE22" i="20" s="1"/>
  <c r="CD16" i="20"/>
  <c r="CC16" i="20"/>
  <c r="CC22" i="20" s="1"/>
  <c r="CB16" i="20"/>
  <c r="CB22" i="20" s="1"/>
  <c r="CA16" i="20"/>
  <c r="BZ16" i="20"/>
  <c r="BZ22" i="20" s="1"/>
  <c r="BY16" i="20"/>
  <c r="BY22" i="20" s="1"/>
  <c r="BX16" i="20"/>
  <c r="BX22" i="20" s="1"/>
  <c r="BW16" i="20"/>
  <c r="BW22" i="20" s="1"/>
  <c r="BV16" i="20"/>
  <c r="BU16" i="20"/>
  <c r="BT16" i="20"/>
  <c r="BS16" i="20"/>
  <c r="BR16" i="20"/>
  <c r="BQ16" i="20"/>
  <c r="BQ22" i="20" s="1"/>
  <c r="BP16" i="20"/>
  <c r="BP22" i="20" s="1"/>
  <c r="BO16" i="20"/>
  <c r="BO22" i="20" s="1"/>
  <c r="BN16" i="20"/>
  <c r="BM16" i="20"/>
  <c r="BM22" i="20" s="1"/>
  <c r="BL16" i="20"/>
  <c r="BL22" i="20" s="1"/>
  <c r="BK16" i="20"/>
  <c r="BJ16" i="20"/>
  <c r="BJ22" i="20" s="1"/>
  <c r="BI16" i="20"/>
  <c r="BI22" i="20" s="1"/>
  <c r="BH16" i="20"/>
  <c r="BH22" i="20" s="1"/>
  <c r="BG16" i="20"/>
  <c r="BG22" i="20" s="1"/>
  <c r="BF16" i="20"/>
  <c r="BE16" i="20"/>
  <c r="BD16" i="20"/>
  <c r="BD11" i="20" s="1"/>
  <c r="BD24" i="20" s="1"/>
  <c r="BC16" i="20"/>
  <c r="BB16" i="20"/>
  <c r="BA16" i="20"/>
  <c r="BA22" i="20" s="1"/>
  <c r="AZ16" i="20"/>
  <c r="AZ22" i="20" s="1"/>
  <c r="AY16" i="20"/>
  <c r="AY22" i="20" s="1"/>
  <c r="AX16" i="20"/>
  <c r="AX22" i="20" s="1"/>
  <c r="AW16" i="20"/>
  <c r="AW22" i="20" s="1"/>
  <c r="AV16" i="20"/>
  <c r="AV22" i="20" s="1"/>
  <c r="AU16" i="20"/>
  <c r="AT16" i="20"/>
  <c r="AT22" i="20" s="1"/>
  <c r="AS16" i="20"/>
  <c r="AS22" i="20" s="1"/>
  <c r="AR16" i="20"/>
  <c r="AR22" i="20" s="1"/>
  <c r="AQ16" i="20"/>
  <c r="AQ22" i="20" s="1"/>
  <c r="AP16" i="20"/>
  <c r="AO16" i="20"/>
  <c r="AN16" i="20"/>
  <c r="AN11" i="20" s="1"/>
  <c r="AN24" i="20" s="1"/>
  <c r="AM16" i="20"/>
  <c r="AL16" i="20"/>
  <c r="AK16" i="20"/>
  <c r="AK22" i="20" s="1"/>
  <c r="AJ16" i="20"/>
  <c r="AJ22" i="20" s="1"/>
  <c r="AI16" i="20"/>
  <c r="AI22" i="20" s="1"/>
  <c r="AH16" i="20"/>
  <c r="AH22" i="20" s="1"/>
  <c r="AG16" i="20"/>
  <c r="AG22" i="20" s="1"/>
  <c r="AF16" i="20"/>
  <c r="AF22" i="20" s="1"/>
  <c r="AE16" i="20"/>
  <c r="AE22" i="20" s="1"/>
  <c r="GY15" i="20"/>
  <c r="GX15" i="20"/>
  <c r="GX17" i="20" s="1"/>
  <c r="GW15" i="20"/>
  <c r="GV15" i="20"/>
  <c r="GU15" i="20"/>
  <c r="GT15" i="20"/>
  <c r="GT17" i="20" s="1"/>
  <c r="GS15" i="20"/>
  <c r="GR15" i="20"/>
  <c r="GQ15" i="20"/>
  <c r="GQ17" i="20" s="1"/>
  <c r="GN15" i="20"/>
  <c r="GM15" i="20"/>
  <c r="GL15" i="20"/>
  <c r="GK15" i="20"/>
  <c r="GK17" i="20" s="1"/>
  <c r="GJ15" i="20"/>
  <c r="GI15" i="20"/>
  <c r="GH15" i="20"/>
  <c r="GG15" i="20"/>
  <c r="GF15" i="20"/>
  <c r="GF17" i="20" s="1"/>
  <c r="GE15" i="20"/>
  <c r="GE11" i="20" s="1"/>
  <c r="GE24" i="20" s="1"/>
  <c r="GE30" i="20" s="1"/>
  <c r="GD15" i="20"/>
  <c r="GD21" i="20" s="1"/>
  <c r="GC15" i="20"/>
  <c r="GC21" i="20" s="1"/>
  <c r="GB15" i="20"/>
  <c r="GB21" i="20" s="1"/>
  <c r="GA15" i="20"/>
  <c r="GA17" i="20" s="1"/>
  <c r="FZ15" i="20"/>
  <c r="FZ17" i="20" s="1"/>
  <c r="FY15" i="20"/>
  <c r="FX15" i="20"/>
  <c r="FX21" i="20" s="1"/>
  <c r="FW15" i="20"/>
  <c r="FW17" i="20" s="1"/>
  <c r="FV15" i="20"/>
  <c r="FU15" i="20"/>
  <c r="FU11" i="20" s="1"/>
  <c r="FU24" i="20" s="1"/>
  <c r="FT15" i="20"/>
  <c r="FT17" i="20" s="1"/>
  <c r="FS15" i="20"/>
  <c r="FS21" i="20" s="1"/>
  <c r="FR15" i="20"/>
  <c r="FQ15" i="20"/>
  <c r="FP15" i="20"/>
  <c r="FO15" i="20"/>
  <c r="FO21" i="20" s="1"/>
  <c r="FN15" i="20"/>
  <c r="FN21" i="20" s="1"/>
  <c r="FM15" i="20"/>
  <c r="FM21" i="20" s="1"/>
  <c r="FL15" i="20"/>
  <c r="FL21" i="20" s="1"/>
  <c r="FK15" i="20"/>
  <c r="FK17" i="20" s="1"/>
  <c r="FJ15" i="20"/>
  <c r="FJ17" i="20" s="1"/>
  <c r="FI15" i="20"/>
  <c r="FH15" i="20"/>
  <c r="FH17" i="20" s="1"/>
  <c r="FG15" i="20"/>
  <c r="FG17" i="20" s="1"/>
  <c r="FF15" i="20"/>
  <c r="FE15" i="20"/>
  <c r="FE11" i="20" s="1"/>
  <c r="FD15" i="20"/>
  <c r="FD17" i="20" s="1"/>
  <c r="FC15" i="20"/>
  <c r="FC21" i="20" s="1"/>
  <c r="FB15" i="20"/>
  <c r="FB17" i="20" s="1"/>
  <c r="FA15" i="20"/>
  <c r="EZ15" i="20"/>
  <c r="EZ17" i="20" s="1"/>
  <c r="EY15" i="20"/>
  <c r="EX15" i="20"/>
  <c r="EW15" i="20"/>
  <c r="EV15" i="20"/>
  <c r="EV21" i="20" s="1"/>
  <c r="EU15" i="20"/>
  <c r="EU17" i="20" s="1"/>
  <c r="ET15" i="20"/>
  <c r="ET17" i="20" s="1"/>
  <c r="ES15" i="20"/>
  <c r="ER15" i="20"/>
  <c r="ER21" i="20" s="1"/>
  <c r="EQ15" i="20"/>
  <c r="EQ17" i="20" s="1"/>
  <c r="EP15" i="20"/>
  <c r="EO15" i="20"/>
  <c r="EO17" i="20" s="1"/>
  <c r="EN15" i="20"/>
  <c r="EN21" i="20" s="1"/>
  <c r="EM15" i="20"/>
  <c r="EM21" i="20" s="1"/>
  <c r="EL15" i="20"/>
  <c r="EL11" i="20" s="1"/>
  <c r="EL24" i="20" s="1"/>
  <c r="GH34" i="20" s="1"/>
  <c r="EK15" i="20"/>
  <c r="EK21" i="20" s="1"/>
  <c r="EJ15" i="20"/>
  <c r="EJ17" i="20" s="1"/>
  <c r="EI15" i="20"/>
  <c r="EI17" i="20" s="1"/>
  <c r="EH15" i="20"/>
  <c r="EH21" i="20" s="1"/>
  <c r="EG15" i="20"/>
  <c r="EF15" i="20"/>
  <c r="EF21" i="20" s="1"/>
  <c r="EE15" i="20"/>
  <c r="ED15" i="20"/>
  <c r="ED17" i="20" s="1"/>
  <c r="EC15" i="20"/>
  <c r="EB15" i="20"/>
  <c r="EA15" i="20"/>
  <c r="EA17" i="20" s="1"/>
  <c r="DZ15" i="20"/>
  <c r="DY15" i="20"/>
  <c r="DY17" i="20" s="1"/>
  <c r="DX15" i="20"/>
  <c r="DX17" i="20" s="1"/>
  <c r="DW15" i="20"/>
  <c r="DW21" i="20" s="1"/>
  <c r="DV15" i="20"/>
  <c r="DV21" i="20" s="1"/>
  <c r="DU15" i="20"/>
  <c r="DU21" i="20" s="1"/>
  <c r="DT15" i="20"/>
  <c r="DS15" i="20"/>
  <c r="DR15" i="20"/>
  <c r="DR11" i="20" s="1"/>
  <c r="DR24" i="20" s="1"/>
  <c r="GL36" i="20" s="1"/>
  <c r="DQ15" i="20"/>
  <c r="DP15" i="20"/>
  <c r="DP21" i="20" s="1"/>
  <c r="DO15" i="20"/>
  <c r="DO17" i="20" s="1"/>
  <c r="DN15" i="20"/>
  <c r="DN17" i="20" s="1"/>
  <c r="DM15" i="20"/>
  <c r="DL15" i="20"/>
  <c r="DK15" i="20"/>
  <c r="DK17" i="20" s="1"/>
  <c r="DJ15" i="20"/>
  <c r="DI15" i="20"/>
  <c r="DI17" i="20" s="1"/>
  <c r="DH15" i="20"/>
  <c r="DH17" i="20" s="1"/>
  <c r="DG15" i="20"/>
  <c r="DG21" i="20" s="1"/>
  <c r="DF15" i="20"/>
  <c r="DF21" i="20" s="1"/>
  <c r="DE15" i="20"/>
  <c r="DE21" i="20" s="1"/>
  <c r="DD15" i="20"/>
  <c r="DD21" i="20" s="1"/>
  <c r="DC15" i="20"/>
  <c r="DC17" i="20" s="1"/>
  <c r="DB15" i="20"/>
  <c r="DB21" i="20" s="1"/>
  <c r="DA15" i="20"/>
  <c r="CZ15" i="20"/>
  <c r="CZ21" i="20" s="1"/>
  <c r="CY15" i="20"/>
  <c r="CY17" i="20" s="1"/>
  <c r="CX15" i="20"/>
  <c r="CX17" i="20" s="1"/>
  <c r="CW15" i="20"/>
  <c r="CV15" i="20"/>
  <c r="CV11" i="20" s="1"/>
  <c r="CV24" i="20" s="1"/>
  <c r="GB37" i="20" s="1"/>
  <c r="CU15" i="20"/>
  <c r="CU17" i="20" s="1"/>
  <c r="CT15" i="20"/>
  <c r="CS15" i="20"/>
  <c r="CS21" i="20" s="1"/>
  <c r="CR15" i="20"/>
  <c r="CR17" i="20" s="1"/>
  <c r="CQ15" i="20"/>
  <c r="CQ21" i="20" s="1"/>
  <c r="CP15" i="20"/>
  <c r="CP21" i="20" s="1"/>
  <c r="CO15" i="20"/>
  <c r="CO21" i="20" s="1"/>
  <c r="CN15" i="20"/>
  <c r="CM15" i="20"/>
  <c r="CL15" i="20"/>
  <c r="CK15" i="20"/>
  <c r="CJ15" i="20"/>
  <c r="CJ21" i="20" s="1"/>
  <c r="CI15" i="20"/>
  <c r="CI17" i="20" s="1"/>
  <c r="CH15" i="20"/>
  <c r="CH17" i="20" s="1"/>
  <c r="CG15" i="20"/>
  <c r="CF15" i="20"/>
  <c r="CE15" i="20"/>
  <c r="CE17" i="20" s="1"/>
  <c r="CD15" i="20"/>
  <c r="CC15" i="20"/>
  <c r="CB15" i="20"/>
  <c r="CB17" i="20" s="1"/>
  <c r="CA15" i="20"/>
  <c r="CA21" i="20" s="1"/>
  <c r="BZ15" i="20"/>
  <c r="BZ11" i="20" s="1"/>
  <c r="BZ24" i="20" s="1"/>
  <c r="GD39" i="20" s="1"/>
  <c r="BY15" i="20"/>
  <c r="BY21" i="20" s="1"/>
  <c r="BX15" i="20"/>
  <c r="BX21" i="20" s="1"/>
  <c r="BW15" i="20"/>
  <c r="BV15" i="20"/>
  <c r="BV21" i="20" s="1"/>
  <c r="BU15" i="20"/>
  <c r="BU11" i="20" s="1"/>
  <c r="BU24" i="20" s="1"/>
  <c r="BT15" i="20"/>
  <c r="BT21" i="20" s="1"/>
  <c r="BS15" i="20"/>
  <c r="BS17" i="20" s="1"/>
  <c r="BR15" i="20"/>
  <c r="BR17" i="20" s="1"/>
  <c r="BQ15" i="20"/>
  <c r="BP15" i="20"/>
  <c r="BO15" i="20"/>
  <c r="BO17" i="20" s="1"/>
  <c r="BN15" i="20"/>
  <c r="BM15" i="20"/>
  <c r="BM21" i="20" s="1"/>
  <c r="BL15" i="20"/>
  <c r="BL11" i="20" s="1"/>
  <c r="BL24" i="20" s="1"/>
  <c r="BK15" i="20"/>
  <c r="BK21" i="20" s="1"/>
  <c r="BJ15" i="20"/>
  <c r="BI15" i="20"/>
  <c r="BI21" i="20" s="1"/>
  <c r="BH15" i="20"/>
  <c r="BG15" i="20"/>
  <c r="BF15" i="20"/>
  <c r="BF21" i="20" s="1"/>
  <c r="BE15" i="20"/>
  <c r="BD15" i="20"/>
  <c r="BD21" i="20" s="1"/>
  <c r="BC15" i="20"/>
  <c r="BC17" i="20" s="1"/>
  <c r="BB15" i="20"/>
  <c r="BB17" i="20" s="1"/>
  <c r="BA15" i="20"/>
  <c r="AZ15" i="20"/>
  <c r="AZ21" i="20" s="1"/>
  <c r="AY15" i="20"/>
  <c r="AY17" i="20" s="1"/>
  <c r="AX15" i="20"/>
  <c r="AW15" i="20"/>
  <c r="AW17" i="20" s="1"/>
  <c r="AV15" i="20"/>
  <c r="AV11" i="20" s="1"/>
  <c r="AV24" i="20" s="1"/>
  <c r="AU15" i="20"/>
  <c r="AU21" i="20" s="1"/>
  <c r="AT15" i="20"/>
  <c r="AS15" i="20"/>
  <c r="AS17" i="20" s="1"/>
  <c r="AR15" i="20"/>
  <c r="AR21" i="20" s="1"/>
  <c r="AQ15" i="20"/>
  <c r="AP15" i="20"/>
  <c r="AP21" i="20" s="1"/>
  <c r="AO15" i="20"/>
  <c r="AN15" i="20"/>
  <c r="AN21" i="20" s="1"/>
  <c r="AM15" i="20"/>
  <c r="AL15" i="20"/>
  <c r="AL17" i="20" s="1"/>
  <c r="AK15" i="20"/>
  <c r="AJ15" i="20"/>
  <c r="AJ17" i="20" s="1"/>
  <c r="AI15" i="20"/>
  <c r="AI17" i="20" s="1"/>
  <c r="AH15" i="20"/>
  <c r="AG15" i="20"/>
  <c r="AG21" i="20" s="1"/>
  <c r="AF15" i="20"/>
  <c r="AF17" i="20" s="1"/>
  <c r="AE15" i="20"/>
  <c r="AE21" i="20" s="1"/>
  <c r="GW11" i="20"/>
  <c r="GW24" i="20" s="1"/>
  <c r="GK29" i="20" s="1"/>
  <c r="GT11" i="20"/>
  <c r="GT24" i="20" s="1"/>
  <c r="GH29" i="20" s="1"/>
  <c r="GS11" i="20"/>
  <c r="GS24" i="20" s="1"/>
  <c r="GG29" i="20" s="1"/>
  <c r="GR11" i="20"/>
  <c r="GR24" i="20" s="1"/>
  <c r="GF29" i="20" s="1"/>
  <c r="GQ11" i="20"/>
  <c r="GQ24" i="20" s="1"/>
  <c r="GE29" i="20" s="1"/>
  <c r="GN11" i="20"/>
  <c r="GN24" i="20" s="1"/>
  <c r="GB29" i="20" s="1"/>
  <c r="GM11" i="20"/>
  <c r="GL11" i="20"/>
  <c r="GL24" i="20" s="1"/>
  <c r="GL30" i="20" s="1"/>
  <c r="GH11" i="20"/>
  <c r="GH24" i="20" s="1"/>
  <c r="GH30" i="20" s="1"/>
  <c r="GG11" i="20"/>
  <c r="GG24" i="20" s="1"/>
  <c r="GG30" i="20" s="1"/>
  <c r="GC11" i="20"/>
  <c r="GC24" i="20" s="1"/>
  <c r="GC30" i="20" s="1"/>
  <c r="GB11" i="20"/>
  <c r="GB24" i="20" s="1"/>
  <c r="GA11" i="20"/>
  <c r="GA24" i="20" s="1"/>
  <c r="GM31" i="20" s="1"/>
  <c r="FZ11" i="20"/>
  <c r="FZ24" i="20" s="1"/>
  <c r="GL31" i="20" s="1"/>
  <c r="FY11" i="20"/>
  <c r="FY24" i="20" s="1"/>
  <c r="GK31" i="20" s="1"/>
  <c r="FX11" i="20"/>
  <c r="FX24" i="20" s="1"/>
  <c r="GJ31" i="20" s="1"/>
  <c r="FW11" i="20"/>
  <c r="FW24" i="20" s="1"/>
  <c r="GI31" i="20" s="1"/>
  <c r="FV11" i="20"/>
  <c r="FV24" i="20" s="1"/>
  <c r="GH31" i="20" s="1"/>
  <c r="FO11" i="20"/>
  <c r="FO24" i="20" s="1"/>
  <c r="GM32" i="20" s="1"/>
  <c r="FK11" i="20"/>
  <c r="FK24" i="20" s="1"/>
  <c r="GI32" i="20" s="1"/>
  <c r="FJ11" i="20"/>
  <c r="FJ24" i="20" s="1"/>
  <c r="GH32" i="20" s="1"/>
  <c r="FI11" i="20"/>
  <c r="FI24" i="20" s="1"/>
  <c r="GG32" i="20" s="1"/>
  <c r="FH11" i="20"/>
  <c r="FH24" i="20" s="1"/>
  <c r="GF32" i="20" s="1"/>
  <c r="FG11" i="20"/>
  <c r="FF11" i="20"/>
  <c r="FF24" i="20" s="1"/>
  <c r="GD32" i="20" s="1"/>
  <c r="GH65" i="20" s="1"/>
  <c r="FC11" i="20"/>
  <c r="FC24" i="20" s="1"/>
  <c r="GM33" i="20" s="1"/>
  <c r="EU11" i="20"/>
  <c r="EU24" i="20" s="1"/>
  <c r="GE33" i="20" s="1"/>
  <c r="ET11" i="20"/>
  <c r="ET24" i="20" s="1"/>
  <c r="GD33" i="20" s="1"/>
  <c r="ES11" i="20"/>
  <c r="ES24" i="20" s="1"/>
  <c r="GC33" i="20" s="1"/>
  <c r="ER11" i="20"/>
  <c r="ER24" i="20" s="1"/>
  <c r="GB33" i="20" s="1"/>
  <c r="EQ11" i="20"/>
  <c r="EQ24" i="20" s="1"/>
  <c r="GM34" i="20" s="1"/>
  <c r="EP11" i="20"/>
  <c r="EP24" i="20" s="1"/>
  <c r="GL34" i="20" s="1"/>
  <c r="EO11" i="20"/>
  <c r="EO24" i="20" s="1"/>
  <c r="GK34" i="20" s="1"/>
  <c r="EN11" i="20"/>
  <c r="EN24" i="20" s="1"/>
  <c r="GJ34" i="20" s="1"/>
  <c r="ED11" i="20"/>
  <c r="ED24" i="20" s="1"/>
  <c r="GL35" i="20" s="1"/>
  <c r="EC11" i="20"/>
  <c r="EC24" i="20" s="1"/>
  <c r="GK35" i="20" s="1"/>
  <c r="EB11" i="20"/>
  <c r="EB24" i="20" s="1"/>
  <c r="EA11" i="20"/>
  <c r="EA24" i="20" s="1"/>
  <c r="GI35" i="20" s="1"/>
  <c r="DZ11" i="20"/>
  <c r="DZ24" i="20" s="1"/>
  <c r="GH35" i="20" s="1"/>
  <c r="DY11" i="20"/>
  <c r="DY24" i="20" s="1"/>
  <c r="GG35" i="20" s="1"/>
  <c r="DX11" i="20"/>
  <c r="DX24" i="20" s="1"/>
  <c r="GF35" i="20" s="1"/>
  <c r="DW11" i="20"/>
  <c r="DW24" i="20" s="1"/>
  <c r="GE35" i="20" s="1"/>
  <c r="DU11" i="20"/>
  <c r="DU24" i="20" s="1"/>
  <c r="GC35" i="20" s="1"/>
  <c r="DT11" i="20"/>
  <c r="DT24" i="20" s="1"/>
  <c r="GB35" i="20" s="1"/>
  <c r="DO11" i="20"/>
  <c r="DO24" i="20" s="1"/>
  <c r="DN11" i="20"/>
  <c r="DN24" i="20" s="1"/>
  <c r="DL11" i="20"/>
  <c r="DL24" i="20" s="1"/>
  <c r="GF36" i="20" s="1"/>
  <c r="DK11" i="20"/>
  <c r="DI11" i="20"/>
  <c r="DI24" i="20" s="1"/>
  <c r="GC36" i="20" s="1"/>
  <c r="DD11" i="20"/>
  <c r="DD24" i="20" s="1"/>
  <c r="GJ37" i="20" s="1"/>
  <c r="DB11" i="20"/>
  <c r="DB24" i="20" s="1"/>
  <c r="GH37" i="20" s="1"/>
  <c r="DA11" i="20"/>
  <c r="DA24" i="20" s="1"/>
  <c r="GG37" i="20" s="1"/>
  <c r="CY11" i="20"/>
  <c r="CY24" i="20" s="1"/>
  <c r="GE37" i="20" s="1"/>
  <c r="CX11" i="20"/>
  <c r="CX24" i="20" s="1"/>
  <c r="GD37" i="20" s="1"/>
  <c r="CW11" i="20"/>
  <c r="CW24" i="20" s="1"/>
  <c r="GC37" i="20" s="1"/>
  <c r="CU11" i="20"/>
  <c r="CP11" i="20"/>
  <c r="CP24" i="20" s="1"/>
  <c r="GH38" i="20" s="1"/>
  <c r="CK11" i="20"/>
  <c r="CK24" i="20" s="1"/>
  <c r="GC38" i="20" s="1"/>
  <c r="CI11" i="20"/>
  <c r="CI24" i="20" s="1"/>
  <c r="GM39" i="20" s="1"/>
  <c r="CH11" i="20"/>
  <c r="CH24" i="20" s="1"/>
  <c r="GL39" i="20" s="1"/>
  <c r="CG11" i="20"/>
  <c r="CG24" i="20" s="1"/>
  <c r="GK39" i="20" s="1"/>
  <c r="CE11" i="20"/>
  <c r="CE24" i="20" s="1"/>
  <c r="GI39" i="20" s="1"/>
  <c r="CB11" i="20"/>
  <c r="CB24" i="20" s="1"/>
  <c r="GF39" i="20" s="1"/>
  <c r="CA11" i="20"/>
  <c r="CA24" i="20" s="1"/>
  <c r="GE39" i="20" s="1"/>
  <c r="BS11" i="20"/>
  <c r="BS24" i="20" s="1"/>
  <c r="BR11" i="20"/>
  <c r="BR24" i="20" s="1"/>
  <c r="BQ11" i="20"/>
  <c r="BQ24" i="20" s="1"/>
  <c r="BP11" i="20"/>
  <c r="BP24" i="20" s="1"/>
  <c r="BO11" i="20"/>
  <c r="BO24" i="20" s="1"/>
  <c r="BM11" i="20"/>
  <c r="BM24" i="20" s="1"/>
  <c r="BJ11" i="20"/>
  <c r="BJ24" i="20" s="1"/>
  <c r="BH11" i="20"/>
  <c r="BH24" i="20" s="1"/>
  <c r="BF11" i="20"/>
  <c r="BF24" i="20" s="1"/>
  <c r="BE11" i="20"/>
  <c r="BE24" i="20" s="1"/>
  <c r="BC11" i="20"/>
  <c r="BC24" i="20" s="1"/>
  <c r="BB11" i="20"/>
  <c r="BB24" i="20" s="1"/>
  <c r="BA11" i="20"/>
  <c r="BA24" i="20" s="1"/>
  <c r="AZ11" i="20"/>
  <c r="AZ24" i="20" s="1"/>
  <c r="AY11" i="20"/>
  <c r="AX11" i="20"/>
  <c r="AX24" i="20" s="1"/>
  <c r="AR11" i="20"/>
  <c r="AR24" i="20" s="1"/>
  <c r="AO11" i="20"/>
  <c r="AO24" i="20" s="1"/>
  <c r="AM11" i="20"/>
  <c r="AM24" i="20" s="1"/>
  <c r="AL11" i="20"/>
  <c r="AL24" i="20" s="1"/>
  <c r="AK11" i="20"/>
  <c r="AK24" i="20" s="1"/>
  <c r="AJ11" i="20"/>
  <c r="AJ24" i="20" s="1"/>
  <c r="AI11" i="20"/>
  <c r="AI24" i="20" s="1"/>
  <c r="AH11" i="20"/>
  <c r="AH24" i="20" s="1"/>
  <c r="GK10" i="20"/>
  <c r="GJ10" i="20"/>
  <c r="GI10" i="20"/>
  <c r="GH10" i="20"/>
  <c r="GH25" i="20" s="1"/>
  <c r="GH45" i="20" s="1"/>
  <c r="GG10" i="20"/>
  <c r="GG25" i="20" s="1"/>
  <c r="GG45" i="20" s="1"/>
  <c r="FT10" i="20"/>
  <c r="FQ10" i="20"/>
  <c r="FQ25" i="20" s="1"/>
  <c r="GC46" i="20" s="1"/>
  <c r="FO10" i="20"/>
  <c r="FO25" i="20" s="1"/>
  <c r="GM47" i="20" s="1"/>
  <c r="FN10" i="20"/>
  <c r="FN25" i="20" s="1"/>
  <c r="GL47" i="20" s="1"/>
  <c r="FE10" i="20"/>
  <c r="FE25" i="20" s="1"/>
  <c r="GC47" i="20" s="1"/>
  <c r="FD10" i="20"/>
  <c r="EM10" i="20"/>
  <c r="EK10" i="20"/>
  <c r="DX10" i="20"/>
  <c r="DU10" i="20"/>
  <c r="DU25" i="20" s="1"/>
  <c r="FO50" i="20" s="1"/>
  <c r="DS10" i="20"/>
  <c r="DS25" i="20" s="1"/>
  <c r="FY51" i="20" s="1"/>
  <c r="DR10" i="20"/>
  <c r="DR25" i="20" s="1"/>
  <c r="FX51" i="20" s="1"/>
  <c r="CS10" i="20"/>
  <c r="CS25" i="20" s="1"/>
  <c r="FW53" i="20" s="1"/>
  <c r="CR10" i="20"/>
  <c r="CC10" i="20"/>
  <c r="CC25" i="20" s="1"/>
  <c r="FS54" i="20" s="1"/>
  <c r="CB10" i="20"/>
  <c r="CA10" i="20"/>
  <c r="BY10" i="20"/>
  <c r="BY25" i="20" s="1"/>
  <c r="FO54" i="20" s="1"/>
  <c r="BX10" i="20"/>
  <c r="BX25" i="20" s="1"/>
  <c r="FN54" i="20" s="1"/>
  <c r="BL10" i="20"/>
  <c r="BI10" i="20"/>
  <c r="BI25" i="20" s="1"/>
  <c r="BG10" i="20"/>
  <c r="BG25" i="20" s="1"/>
  <c r="BF10" i="20"/>
  <c r="AW10" i="20"/>
  <c r="AW25" i="20" s="1"/>
  <c r="AV10" i="20"/>
  <c r="AG10" i="20"/>
  <c r="AG25" i="20" s="1"/>
  <c r="AF10" i="20"/>
  <c r="AE10" i="20"/>
  <c r="AC10" i="20"/>
  <c r="M10" i="20"/>
  <c r="M25" i="20" s="1"/>
  <c r="K10" i="20"/>
  <c r="K25" i="20" s="1"/>
  <c r="J10" i="20"/>
  <c r="J25" i="20" s="1"/>
  <c r="GI7" i="20"/>
  <c r="GH7" i="20"/>
  <c r="GG7" i="20"/>
  <c r="GF7" i="20"/>
  <c r="GE7" i="20"/>
  <c r="FS7" i="20"/>
  <c r="EM7" i="20"/>
  <c r="EK7" i="20"/>
  <c r="EI7" i="20"/>
  <c r="CQ7" i="20"/>
  <c r="CA7" i="20"/>
  <c r="BY7" i="20"/>
  <c r="BW7" i="20"/>
  <c r="BK7" i="20"/>
  <c r="AE7" i="20"/>
  <c r="AC7" i="20"/>
  <c r="AA7" i="20"/>
  <c r="GL6" i="20"/>
  <c r="GI6" i="20"/>
  <c r="GH6" i="20"/>
  <c r="GF6" i="20"/>
  <c r="FV6" i="20"/>
  <c r="FS6" i="20"/>
  <c r="FP6" i="20"/>
  <c r="FF6" i="20"/>
  <c r="FC6" i="20"/>
  <c r="EM6" i="20"/>
  <c r="EL6" i="20"/>
  <c r="EK6" i="20"/>
  <c r="EJ6" i="20"/>
  <c r="DU6" i="20"/>
  <c r="DT6" i="20"/>
  <c r="DN6" i="20"/>
  <c r="DC6" i="20"/>
  <c r="CT6" i="20"/>
  <c r="CD6" i="20"/>
  <c r="BZ6" i="20"/>
  <c r="BW6" i="20"/>
  <c r="BN6" i="20"/>
  <c r="BJ6" i="20"/>
  <c r="BG6" i="20"/>
  <c r="AL6" i="20"/>
  <c r="AA6" i="20"/>
  <c r="V6" i="20"/>
  <c r="R6" i="20"/>
  <c r="B6" i="20"/>
  <c r="GY5" i="20"/>
  <c r="GX5" i="20"/>
  <c r="GV5" i="20"/>
  <c r="GS5" i="20"/>
  <c r="GH5" i="20"/>
  <c r="GG5" i="20"/>
  <c r="GE5" i="20"/>
  <c r="FV5" i="20"/>
  <c r="FR5" i="20"/>
  <c r="FO5" i="20"/>
  <c r="FF5" i="20"/>
  <c r="FC5" i="20"/>
  <c r="FB5" i="20"/>
  <c r="EM5" i="20"/>
  <c r="EL5" i="20"/>
  <c r="EK5" i="20"/>
  <c r="EJ5" i="20"/>
  <c r="EI5" i="20"/>
  <c r="DW5" i="20"/>
  <c r="DV5" i="20"/>
  <c r="DU5" i="20"/>
  <c r="DT5" i="20"/>
  <c r="DS5" i="20"/>
  <c r="DR5" i="20"/>
  <c r="DQ5" i="20"/>
  <c r="DG5" i="20"/>
  <c r="DF5" i="20"/>
  <c r="DE5" i="20"/>
  <c r="DC5" i="20"/>
  <c r="DB5" i="20"/>
  <c r="DA5" i="20"/>
  <c r="BK5" i="20"/>
  <c r="BJ5" i="20"/>
  <c r="AU5" i="20"/>
  <c r="AT5" i="20"/>
  <c r="AS5" i="20"/>
  <c r="AE5" i="20"/>
  <c r="AD5" i="20"/>
  <c r="AC5" i="20"/>
  <c r="AB5" i="20"/>
  <c r="AA5" i="20"/>
  <c r="O5" i="20"/>
  <c r="N5" i="20"/>
  <c r="M5" i="20"/>
  <c r="L5" i="20"/>
  <c r="K5" i="20"/>
  <c r="J5" i="20"/>
  <c r="I5" i="20"/>
  <c r="GY4" i="20"/>
  <c r="GY6" i="20" s="1"/>
  <c r="GX4" i="20"/>
  <c r="GX6" i="20" s="1"/>
  <c r="GW4" i="20"/>
  <c r="GV4" i="20"/>
  <c r="GV6" i="20" s="1"/>
  <c r="GU4" i="20"/>
  <c r="GU6" i="20" s="1"/>
  <c r="GT4" i="20"/>
  <c r="GT6" i="20" s="1"/>
  <c r="GS4" i="20"/>
  <c r="GS6" i="20" s="1"/>
  <c r="GR4" i="20"/>
  <c r="GR6" i="20" s="1"/>
  <c r="GQ4" i="20"/>
  <c r="GQ6" i="20" s="1"/>
  <c r="GP4" i="20"/>
  <c r="GO4" i="20"/>
  <c r="GN4" i="20"/>
  <c r="GN6" i="20" s="1"/>
  <c r="GM4" i="20"/>
  <c r="GL4" i="20"/>
  <c r="GK4" i="20"/>
  <c r="GJ4" i="20"/>
  <c r="GI4" i="20"/>
  <c r="GH4" i="20"/>
  <c r="GG4" i="20"/>
  <c r="GF4" i="20"/>
  <c r="GE4" i="20"/>
  <c r="GE6" i="20" s="1"/>
  <c r="GD4" i="20"/>
  <c r="GC4" i="20"/>
  <c r="GC6" i="20" s="1"/>
  <c r="GB4" i="20"/>
  <c r="GB6" i="20" s="1"/>
  <c r="GA4" i="20"/>
  <c r="GA6" i="20" s="1"/>
  <c r="FZ4" i="20"/>
  <c r="FY4" i="20"/>
  <c r="FX4" i="20"/>
  <c r="FX6" i="20" s="1"/>
  <c r="FW4" i="20"/>
  <c r="FV4" i="20"/>
  <c r="FU4" i="20"/>
  <c r="FU6" i="20" s="1"/>
  <c r="FT4" i="20"/>
  <c r="FT6" i="20" s="1"/>
  <c r="FS4" i="20"/>
  <c r="FR4" i="20"/>
  <c r="FR6" i="20" s="1"/>
  <c r="FQ4" i="20"/>
  <c r="FQ7" i="20" s="1"/>
  <c r="FP4" i="20"/>
  <c r="FO4" i="20"/>
  <c r="FO6" i="20" s="1"/>
  <c r="FN4" i="20"/>
  <c r="FN7" i="20" s="1"/>
  <c r="FM4" i="20"/>
  <c r="FM7" i="20" s="1"/>
  <c r="FL4" i="20"/>
  <c r="FL6" i="20" s="1"/>
  <c r="FK4" i="20"/>
  <c r="FK6" i="20" s="1"/>
  <c r="FJ4" i="20"/>
  <c r="FJ6" i="20" s="1"/>
  <c r="FI4" i="20"/>
  <c r="FI6" i="20" s="1"/>
  <c r="FH4" i="20"/>
  <c r="FG4" i="20"/>
  <c r="FF4" i="20"/>
  <c r="FE4" i="20"/>
  <c r="FD4" i="20"/>
  <c r="FC4" i="20"/>
  <c r="FB4" i="20"/>
  <c r="FB6" i="20" s="1"/>
  <c r="FA4" i="20"/>
  <c r="FA6" i="20" s="1"/>
  <c r="EZ4" i="20"/>
  <c r="EZ6" i="20" s="1"/>
  <c r="EY4" i="20"/>
  <c r="EY6" i="20" s="1"/>
  <c r="EX4" i="20"/>
  <c r="EX6" i="20" s="1"/>
  <c r="EW4" i="20"/>
  <c r="EW6" i="20" s="1"/>
  <c r="EV4" i="20"/>
  <c r="EV6" i="20" s="1"/>
  <c r="EU4" i="20"/>
  <c r="EU6" i="20" s="1"/>
  <c r="ET4" i="20"/>
  <c r="ES4" i="20"/>
  <c r="ES6" i="20" s="1"/>
  <c r="ER4" i="20"/>
  <c r="EQ4" i="20"/>
  <c r="EP4" i="20"/>
  <c r="EP6" i="20" s="1"/>
  <c r="EO4" i="20"/>
  <c r="EN4" i="20"/>
  <c r="EM4" i="20"/>
  <c r="EL4" i="20"/>
  <c r="EL10" i="20" s="1"/>
  <c r="EK4" i="20"/>
  <c r="EJ4" i="20"/>
  <c r="EI4" i="20"/>
  <c r="EI6" i="20" s="1"/>
  <c r="EH4" i="20"/>
  <c r="EG4" i="20"/>
  <c r="EG6" i="20" s="1"/>
  <c r="EF4" i="20"/>
  <c r="EF6" i="20" s="1"/>
  <c r="EE4" i="20"/>
  <c r="EE6" i="20" s="1"/>
  <c r="ED4" i="20"/>
  <c r="EC4" i="20"/>
  <c r="EC6" i="20" s="1"/>
  <c r="EB4" i="20"/>
  <c r="EB10" i="20" s="1"/>
  <c r="EA4" i="20"/>
  <c r="DZ4" i="20"/>
  <c r="DZ6" i="20" s="1"/>
  <c r="DY4" i="20"/>
  <c r="DY6" i="20" s="1"/>
  <c r="DX4" i="20"/>
  <c r="DW4" i="20"/>
  <c r="DW6" i="20" s="1"/>
  <c r="DV4" i="20"/>
  <c r="DV6" i="20" s="1"/>
  <c r="DU4" i="20"/>
  <c r="DT4" i="20"/>
  <c r="DS4" i="20"/>
  <c r="DS6" i="20" s="1"/>
  <c r="DR4" i="20"/>
  <c r="DQ4" i="20"/>
  <c r="DQ7" i="20" s="1"/>
  <c r="DP4" i="20"/>
  <c r="DP6" i="20" s="1"/>
  <c r="DO4" i="20"/>
  <c r="DO6" i="20" s="1"/>
  <c r="DN4" i="20"/>
  <c r="DM4" i="20"/>
  <c r="DM6" i="20" s="1"/>
  <c r="DL4" i="20"/>
  <c r="DL6" i="20" s="1"/>
  <c r="DK4" i="20"/>
  <c r="DJ4" i="20"/>
  <c r="DJ6" i="20" s="1"/>
  <c r="DI4" i="20"/>
  <c r="DI6" i="20" s="1"/>
  <c r="DH4" i="20"/>
  <c r="DG4" i="20"/>
  <c r="DG6" i="20" s="1"/>
  <c r="DF4" i="20"/>
  <c r="DF6" i="20" s="1"/>
  <c r="DE4" i="20"/>
  <c r="DD4" i="20"/>
  <c r="DD6" i="20" s="1"/>
  <c r="DC4" i="20"/>
  <c r="DB4" i="20"/>
  <c r="DB6" i="20" s="1"/>
  <c r="DA4" i="20"/>
  <c r="DA6" i="20" s="1"/>
  <c r="CZ4" i="20"/>
  <c r="CZ6" i="20" s="1"/>
  <c r="CY4" i="20"/>
  <c r="CY6" i="20" s="1"/>
  <c r="CX4" i="20"/>
  <c r="CW4" i="20"/>
  <c r="CW6" i="20" s="1"/>
  <c r="CV4" i="20"/>
  <c r="CV10" i="20" s="1"/>
  <c r="CU4" i="20"/>
  <c r="CT4" i="20"/>
  <c r="CS4" i="20"/>
  <c r="CR4" i="20"/>
  <c r="CQ4" i="20"/>
  <c r="CQ6" i="20" s="1"/>
  <c r="CP4" i="20"/>
  <c r="CP6" i="20" s="1"/>
  <c r="CO4" i="20"/>
  <c r="CO7" i="20" s="1"/>
  <c r="CN4" i="20"/>
  <c r="CN6" i="20" s="1"/>
  <c r="CM4" i="20"/>
  <c r="CM6" i="20" s="1"/>
  <c r="CL4" i="20"/>
  <c r="CL6" i="20" s="1"/>
  <c r="CK4" i="20"/>
  <c r="CK6" i="20" s="1"/>
  <c r="CJ4" i="20"/>
  <c r="CJ6" i="20" s="1"/>
  <c r="CI4" i="20"/>
  <c r="CI6" i="20" s="1"/>
  <c r="CH4" i="20"/>
  <c r="CG4" i="20"/>
  <c r="CG6" i="20" s="1"/>
  <c r="CF4" i="20"/>
  <c r="CF10" i="20" s="1"/>
  <c r="CE4" i="20"/>
  <c r="CD4" i="20"/>
  <c r="CC4" i="20"/>
  <c r="CB4" i="20"/>
  <c r="CA4" i="20"/>
  <c r="CA6" i="20" s="1"/>
  <c r="BZ4" i="20"/>
  <c r="BZ10" i="20" s="1"/>
  <c r="BY4" i="20"/>
  <c r="BX4" i="20"/>
  <c r="BX6" i="20" s="1"/>
  <c r="BW4" i="20"/>
  <c r="BV4" i="20"/>
  <c r="BV10" i="20" s="1"/>
  <c r="BU4" i="20"/>
  <c r="BU7" i="20" s="1"/>
  <c r="BT4" i="20"/>
  <c r="BT6" i="20" s="1"/>
  <c r="BS4" i="20"/>
  <c r="BS6" i="20" s="1"/>
  <c r="BR4" i="20"/>
  <c r="BQ4" i="20"/>
  <c r="BQ6" i="20" s="1"/>
  <c r="BP4" i="20"/>
  <c r="BP10" i="20" s="1"/>
  <c r="BO4" i="20"/>
  <c r="BN4" i="20"/>
  <c r="BM4" i="20"/>
  <c r="BM10" i="20" s="1"/>
  <c r="BL4" i="20"/>
  <c r="BK4" i="20"/>
  <c r="BK6" i="20" s="1"/>
  <c r="BJ4" i="20"/>
  <c r="BJ10" i="20" s="1"/>
  <c r="BI4" i="20"/>
  <c r="BH4" i="20"/>
  <c r="BH6" i="20" s="1"/>
  <c r="BG4" i="20"/>
  <c r="BG7" i="20" s="1"/>
  <c r="BF4" i="20"/>
  <c r="BF7" i="20" s="1"/>
  <c r="BE4" i="20"/>
  <c r="BE7" i="20" s="1"/>
  <c r="BD4" i="20"/>
  <c r="BD6" i="20" s="1"/>
  <c r="BC4" i="20"/>
  <c r="BC6" i="20" s="1"/>
  <c r="BB4" i="20"/>
  <c r="BA4" i="20"/>
  <c r="BA6" i="20" s="1"/>
  <c r="AZ4" i="20"/>
  <c r="AZ7" i="20" s="1"/>
  <c r="AY4" i="20"/>
  <c r="AX4" i="20"/>
  <c r="AX6" i="20" s="1"/>
  <c r="AW4" i="20"/>
  <c r="AV4" i="20"/>
  <c r="AU4" i="20"/>
  <c r="AU6" i="20" s="1"/>
  <c r="AT4" i="20"/>
  <c r="AT6" i="20" s="1"/>
  <c r="AS4" i="20"/>
  <c r="AR4" i="20"/>
  <c r="AR6" i="20" s="1"/>
  <c r="AQ4" i="20"/>
  <c r="AQ6" i="20" s="1"/>
  <c r="AP4" i="20"/>
  <c r="AP6" i="20" s="1"/>
  <c r="AO4" i="20"/>
  <c r="AO6" i="20" s="1"/>
  <c r="AN4" i="20"/>
  <c r="AN6" i="20" s="1"/>
  <c r="AM4" i="20"/>
  <c r="AM6" i="20" s="1"/>
  <c r="AL4" i="20"/>
  <c r="AK4" i="20"/>
  <c r="AK6" i="20" s="1"/>
  <c r="AJ4" i="20"/>
  <c r="AI4" i="20"/>
  <c r="AH4" i="20"/>
  <c r="AH6" i="20" s="1"/>
  <c r="AG4" i="20"/>
  <c r="AG6" i="20" s="1"/>
  <c r="AF4" i="20"/>
  <c r="AF6" i="20" s="1"/>
  <c r="AE4" i="20"/>
  <c r="AE6" i="20" s="1"/>
  <c r="AD4" i="20"/>
  <c r="AD10" i="20" s="1"/>
  <c r="AC4" i="20"/>
  <c r="AB4" i="20"/>
  <c r="AB6" i="20" s="1"/>
  <c r="AA4" i="20"/>
  <c r="Z4" i="20"/>
  <c r="Z6" i="20" s="1"/>
  <c r="Y4" i="20"/>
  <c r="Y6" i="20" s="1"/>
  <c r="X4" i="20"/>
  <c r="X6" i="20" s="1"/>
  <c r="W4" i="20"/>
  <c r="W6" i="20" s="1"/>
  <c r="V4" i="20"/>
  <c r="U4" i="20"/>
  <c r="U6" i="20" s="1"/>
  <c r="T4" i="20"/>
  <c r="T6" i="20" s="1"/>
  <c r="S4" i="20"/>
  <c r="R4" i="20"/>
  <c r="Q4" i="20"/>
  <c r="Q10" i="20" s="1"/>
  <c r="Q25" i="20" s="1"/>
  <c r="P4" i="20"/>
  <c r="O4" i="20"/>
  <c r="O6" i="20" s="1"/>
  <c r="N4" i="20"/>
  <c r="N10" i="20" s="1"/>
  <c r="N25" i="20" s="1"/>
  <c r="M4" i="20"/>
  <c r="M7" i="20" s="1"/>
  <c r="L4" i="20"/>
  <c r="L6" i="20" s="1"/>
  <c r="K4" i="20"/>
  <c r="K7" i="20" s="1"/>
  <c r="J4" i="20"/>
  <c r="J6" i="20" s="1"/>
  <c r="I4" i="20"/>
  <c r="I7" i="20" s="1"/>
  <c r="H4" i="20"/>
  <c r="H7" i="20" s="1"/>
  <c r="G4" i="20"/>
  <c r="G6" i="20" s="1"/>
  <c r="F4" i="20"/>
  <c r="E4" i="20"/>
  <c r="E6" i="20" s="1"/>
  <c r="D4" i="20"/>
  <c r="D6" i="20" s="1"/>
  <c r="C4" i="20"/>
  <c r="B4" i="20"/>
  <c r="GY3" i="20"/>
  <c r="GX3" i="20"/>
  <c r="GX7" i="20" s="1"/>
  <c r="GW3" i="20"/>
  <c r="GV3" i="20"/>
  <c r="GU3" i="20"/>
  <c r="GU7" i="20" s="1"/>
  <c r="GT3" i="20"/>
  <c r="GS3" i="20"/>
  <c r="GR3" i="20"/>
  <c r="GR10" i="20" s="1"/>
  <c r="GQ3" i="20"/>
  <c r="GQ7" i="20" s="1"/>
  <c r="GP3" i="20"/>
  <c r="GO3" i="20"/>
  <c r="GN3" i="20"/>
  <c r="GM3" i="20"/>
  <c r="GM7" i="20" s="1"/>
  <c r="GL3" i="20"/>
  <c r="GL7" i="20" s="1"/>
  <c r="GK3" i="20"/>
  <c r="GJ3" i="20"/>
  <c r="GI3" i="20"/>
  <c r="GI5" i="20" s="1"/>
  <c r="GH3" i="20"/>
  <c r="GG3" i="20"/>
  <c r="GF3" i="20"/>
  <c r="GF5" i="20" s="1"/>
  <c r="GE3" i="20"/>
  <c r="GD3" i="20"/>
  <c r="GC3" i="20"/>
  <c r="GB3" i="20"/>
  <c r="GA3" i="20"/>
  <c r="GA5" i="20" s="1"/>
  <c r="FZ3" i="20"/>
  <c r="FY3" i="20"/>
  <c r="FX3" i="20"/>
  <c r="FX10" i="20" s="1"/>
  <c r="FX12" i="20" s="1"/>
  <c r="FW3" i="20"/>
  <c r="FW5" i="20" s="1"/>
  <c r="FV3" i="20"/>
  <c r="FV10" i="20" s="1"/>
  <c r="FU3" i="20"/>
  <c r="FT3" i="20"/>
  <c r="FT7" i="20" s="1"/>
  <c r="FS3" i="20"/>
  <c r="FS10" i="20" s="1"/>
  <c r="FR3" i="20"/>
  <c r="FQ3" i="20"/>
  <c r="FQ5" i="20" s="1"/>
  <c r="FP3" i="20"/>
  <c r="FP7" i="20" s="1"/>
  <c r="FO3" i="20"/>
  <c r="FN3" i="20"/>
  <c r="FN5" i="20" s="1"/>
  <c r="FM3" i="20"/>
  <c r="FM5" i="20" s="1"/>
  <c r="FL3" i="20"/>
  <c r="FK3" i="20"/>
  <c r="FK5" i="20" s="1"/>
  <c r="FJ3" i="20"/>
  <c r="FI3" i="20"/>
  <c r="FI7" i="20" s="1"/>
  <c r="FH3" i="20"/>
  <c r="FG3" i="20"/>
  <c r="FF3" i="20"/>
  <c r="FF10" i="20" s="1"/>
  <c r="FE3" i="20"/>
  <c r="FD3" i="20"/>
  <c r="FC3" i="20"/>
  <c r="FC7" i="20" s="1"/>
  <c r="FB3" i="20"/>
  <c r="FA3" i="20"/>
  <c r="FA7" i="20" s="1"/>
  <c r="EZ3" i="20"/>
  <c r="EZ5" i="20" s="1"/>
  <c r="EY3" i="20"/>
  <c r="EY5" i="20" s="1"/>
  <c r="EX3" i="20"/>
  <c r="EX10" i="20" s="1"/>
  <c r="EW3" i="20"/>
  <c r="EW10" i="20" s="1"/>
  <c r="EV3" i="20"/>
  <c r="EU3" i="20"/>
  <c r="EU7" i="20" s="1"/>
  <c r="ET3" i="20"/>
  <c r="ET5" i="20" s="1"/>
  <c r="ES3" i="20"/>
  <c r="ER3" i="20"/>
  <c r="EQ3" i="20"/>
  <c r="EQ10" i="20" s="1"/>
  <c r="EP3" i="20"/>
  <c r="EP7" i="20" s="1"/>
  <c r="EO3" i="20"/>
  <c r="EN3" i="20"/>
  <c r="EM3" i="20"/>
  <c r="EL3" i="20"/>
  <c r="EK3" i="20"/>
  <c r="EJ3" i="20"/>
  <c r="EJ7" i="20" s="1"/>
  <c r="EI3" i="20"/>
  <c r="EI10" i="20" s="1"/>
  <c r="EH3" i="20"/>
  <c r="EH5" i="20" s="1"/>
  <c r="EG3" i="20"/>
  <c r="EG7" i="20" s="1"/>
  <c r="EF3" i="20"/>
  <c r="EF7" i="20" s="1"/>
  <c r="EE3" i="20"/>
  <c r="EE7" i="20" s="1"/>
  <c r="ED3" i="20"/>
  <c r="ED5" i="20" s="1"/>
  <c r="EC3" i="20"/>
  <c r="EC7" i="20" s="1"/>
  <c r="EB3" i="20"/>
  <c r="EA3" i="20"/>
  <c r="EA10" i="20" s="1"/>
  <c r="DZ3" i="20"/>
  <c r="DZ7" i="20" s="1"/>
  <c r="DY3" i="20"/>
  <c r="DX3" i="20"/>
  <c r="DW3" i="20"/>
  <c r="DV3" i="20"/>
  <c r="DU3" i="20"/>
  <c r="DT3" i="20"/>
  <c r="DT7" i="20" s="1"/>
  <c r="DS3" i="20"/>
  <c r="DR3" i="20"/>
  <c r="DQ3" i="20"/>
  <c r="DQ10" i="20" s="1"/>
  <c r="DP3" i="20"/>
  <c r="DO3" i="20"/>
  <c r="DO7" i="20" s="1"/>
  <c r="DN3" i="20"/>
  <c r="DN5" i="20" s="1"/>
  <c r="DM3" i="20"/>
  <c r="DM7" i="20" s="1"/>
  <c r="DL3" i="20"/>
  <c r="DK3" i="20"/>
  <c r="DK10" i="20" s="1"/>
  <c r="DJ3" i="20"/>
  <c r="DJ10" i="20" s="1"/>
  <c r="DI3" i="20"/>
  <c r="DH3" i="20"/>
  <c r="DH7" i="20" s="1"/>
  <c r="DG3" i="20"/>
  <c r="DF3" i="20"/>
  <c r="DE3" i="20"/>
  <c r="DD3" i="20"/>
  <c r="DC3" i="20"/>
  <c r="DB3" i="20"/>
  <c r="DB10" i="20" s="1"/>
  <c r="DA3" i="20"/>
  <c r="DA7" i="20" s="1"/>
  <c r="CZ3" i="20"/>
  <c r="CY3" i="20"/>
  <c r="CY7" i="20" s="1"/>
  <c r="CX3" i="20"/>
  <c r="CX5" i="20" s="1"/>
  <c r="CW3" i="20"/>
  <c r="CV3" i="20"/>
  <c r="CU3" i="20"/>
  <c r="CU10" i="20" s="1"/>
  <c r="CT3" i="20"/>
  <c r="CT10" i="20" s="1"/>
  <c r="CS3" i="20"/>
  <c r="CR3" i="20"/>
  <c r="CR5" i="20" s="1"/>
  <c r="CQ3" i="20"/>
  <c r="CQ10" i="20" s="1"/>
  <c r="CP3" i="20"/>
  <c r="CO3" i="20"/>
  <c r="CN3" i="20"/>
  <c r="CN7" i="20" s="1"/>
  <c r="CM3" i="20"/>
  <c r="CM7" i="20" s="1"/>
  <c r="CL3" i="20"/>
  <c r="CK3" i="20"/>
  <c r="CK10" i="20" s="1"/>
  <c r="CJ3" i="20"/>
  <c r="CJ7" i="20" s="1"/>
  <c r="CI3" i="20"/>
  <c r="CI5" i="20" s="1"/>
  <c r="CH3" i="20"/>
  <c r="CH5" i="20" s="1"/>
  <c r="CG3" i="20"/>
  <c r="CG7" i="20" s="1"/>
  <c r="CF3" i="20"/>
  <c r="CE3" i="20"/>
  <c r="CE10" i="20" s="1"/>
  <c r="CD3" i="20"/>
  <c r="CD10" i="20" s="1"/>
  <c r="CC3" i="20"/>
  <c r="CB3" i="20"/>
  <c r="CA3" i="20"/>
  <c r="CA5" i="20" s="1"/>
  <c r="BZ3" i="20"/>
  <c r="BY3" i="20"/>
  <c r="BX3" i="20"/>
  <c r="BX7" i="20" s="1"/>
  <c r="BW3" i="20"/>
  <c r="BW5" i="20" s="1"/>
  <c r="BV3" i="20"/>
  <c r="BU3" i="20"/>
  <c r="BT3" i="20"/>
  <c r="BS3" i="20"/>
  <c r="BR3" i="20"/>
  <c r="BR5" i="20" s="1"/>
  <c r="BQ3" i="20"/>
  <c r="BQ7" i="20" s="1"/>
  <c r="BP3" i="20"/>
  <c r="BO3" i="20"/>
  <c r="BO5" i="20" s="1"/>
  <c r="BN3" i="20"/>
  <c r="BN5" i="20" s="1"/>
  <c r="BM3" i="20"/>
  <c r="BL3" i="20"/>
  <c r="BL7" i="20" s="1"/>
  <c r="BK3" i="20"/>
  <c r="BK10" i="20" s="1"/>
  <c r="BJ3" i="20"/>
  <c r="BI3" i="20"/>
  <c r="BH3" i="20"/>
  <c r="BH7" i="20" s="1"/>
  <c r="BG3" i="20"/>
  <c r="BG5" i="20" s="1"/>
  <c r="BF3" i="20"/>
  <c r="BF5" i="20" s="1"/>
  <c r="BE3" i="20"/>
  <c r="BE5" i="20" s="1"/>
  <c r="BD3" i="20"/>
  <c r="BC3" i="20"/>
  <c r="BC7" i="20" s="1"/>
  <c r="BB3" i="20"/>
  <c r="BA3" i="20"/>
  <c r="AZ3" i="20"/>
  <c r="AZ10" i="20" s="1"/>
  <c r="AZ25" i="20" s="1"/>
  <c r="AY3" i="20"/>
  <c r="AY5" i="20" s="1"/>
  <c r="AX3" i="20"/>
  <c r="AX5" i="20" s="1"/>
  <c r="AW3" i="20"/>
  <c r="AV3" i="20"/>
  <c r="AU3" i="20"/>
  <c r="AU7" i="20" s="1"/>
  <c r="AT3" i="20"/>
  <c r="AS3" i="20"/>
  <c r="AS7" i="20" s="1"/>
  <c r="AR3" i="20"/>
  <c r="AR5" i="20" s="1"/>
  <c r="AQ3" i="20"/>
  <c r="AQ5" i="20" s="1"/>
  <c r="AP3" i="20"/>
  <c r="AP10" i="20" s="1"/>
  <c r="AO3" i="20"/>
  <c r="AO10" i="20" s="1"/>
  <c r="AN3" i="20"/>
  <c r="AM3" i="20"/>
  <c r="AM10" i="20" s="1"/>
  <c r="AL3" i="20"/>
  <c r="AL5" i="20" s="1"/>
  <c r="AK3" i="20"/>
  <c r="AJ3" i="20"/>
  <c r="AI3" i="20"/>
  <c r="AH3" i="20"/>
  <c r="AH10" i="20" s="1"/>
  <c r="AH12" i="20" s="1"/>
  <c r="AG3" i="20"/>
  <c r="AF3" i="20"/>
  <c r="AE3" i="20"/>
  <c r="AD3" i="20"/>
  <c r="AC3" i="20"/>
  <c r="AB3" i="20"/>
  <c r="AB7" i="20" s="1"/>
  <c r="AA3" i="20"/>
  <c r="AA10" i="20" s="1"/>
  <c r="Z3" i="20"/>
  <c r="Z10" i="20" s="1"/>
  <c r="Y3" i="20"/>
  <c r="Y7" i="20" s="1"/>
  <c r="X3" i="20"/>
  <c r="X7" i="20" s="1"/>
  <c r="W3" i="20"/>
  <c r="W5" i="20" s="1"/>
  <c r="V3" i="20"/>
  <c r="V5" i="20" s="1"/>
  <c r="U3" i="20"/>
  <c r="U7" i="20" s="1"/>
  <c r="T3" i="20"/>
  <c r="S3" i="20"/>
  <c r="S10" i="20" s="1"/>
  <c r="S25" i="20" s="1"/>
  <c r="R3" i="20"/>
  <c r="R7" i="20" s="1"/>
  <c r="Q3" i="20"/>
  <c r="P3" i="20"/>
  <c r="O3" i="20"/>
  <c r="O7" i="20" s="1"/>
  <c r="N3" i="20"/>
  <c r="M3" i="20"/>
  <c r="L3" i="20"/>
  <c r="L7" i="20" s="1"/>
  <c r="K3" i="20"/>
  <c r="J3" i="20"/>
  <c r="I3" i="20"/>
  <c r="I10" i="20" s="1"/>
  <c r="I25" i="20" s="1"/>
  <c r="H3" i="20"/>
  <c r="G3" i="20"/>
  <c r="G7" i="20" s="1"/>
  <c r="F3" i="20"/>
  <c r="F7" i="20" s="1"/>
  <c r="E3" i="20"/>
  <c r="E7" i="20" s="1"/>
  <c r="D3" i="20"/>
  <c r="C3" i="20"/>
  <c r="C10" i="20" s="1"/>
  <c r="C25" i="20" s="1"/>
  <c r="B3" i="20"/>
  <c r="B7" i="20" s="1"/>
  <c r="GY2" i="20"/>
  <c r="GX2" i="20"/>
  <c r="GW2" i="20"/>
  <c r="GV2" i="20"/>
  <c r="GU2" i="20"/>
  <c r="GT2" i="20"/>
  <c r="GS2" i="20"/>
  <c r="GR2" i="20"/>
  <c r="GQ2" i="20"/>
  <c r="GP2" i="20"/>
  <c r="GO2" i="20"/>
  <c r="GN2" i="20"/>
  <c r="GN5" i="20" s="1"/>
  <c r="GM2" i="20"/>
  <c r="GM6" i="20" s="1"/>
  <c r="GL2" i="20"/>
  <c r="GK2" i="20"/>
  <c r="GK7" i="20" s="1"/>
  <c r="GJ2" i="20"/>
  <c r="GJ6" i="20" s="1"/>
  <c r="GI2" i="20"/>
  <c r="GH2" i="20"/>
  <c r="GG2" i="20"/>
  <c r="GF2" i="20"/>
  <c r="GE2" i="20"/>
  <c r="GD2" i="20"/>
  <c r="GC2" i="20"/>
  <c r="GB2" i="20"/>
  <c r="GA2" i="20"/>
  <c r="FZ2" i="20"/>
  <c r="FZ6" i="20" s="1"/>
  <c r="FY2" i="20"/>
  <c r="FX2" i="20"/>
  <c r="FX5" i="20" s="1"/>
  <c r="FW2" i="20"/>
  <c r="FW6" i="20" s="1"/>
  <c r="FV2" i="20"/>
  <c r="FU2" i="20"/>
  <c r="FU5" i="20" s="1"/>
  <c r="FT2" i="20"/>
  <c r="FT5" i="20" s="1"/>
  <c r="FS2" i="20"/>
  <c r="FR2" i="20"/>
  <c r="FQ2" i="20"/>
  <c r="FQ6" i="20" s="1"/>
  <c r="FP2" i="20"/>
  <c r="FO2" i="20"/>
  <c r="FN2" i="20"/>
  <c r="FM2" i="20"/>
  <c r="FL2" i="20"/>
  <c r="FK2" i="20"/>
  <c r="FJ2" i="20"/>
  <c r="FI2" i="20"/>
  <c r="FH2" i="20"/>
  <c r="FH5" i="20" s="1"/>
  <c r="FG2" i="20"/>
  <c r="FF2" i="20"/>
  <c r="FE2" i="20"/>
  <c r="FE5" i="20" s="1"/>
  <c r="FD2" i="20"/>
  <c r="FD5" i="20" s="1"/>
  <c r="FC2" i="20"/>
  <c r="FB2" i="20"/>
  <c r="FA2" i="20"/>
  <c r="FA5" i="20" s="1"/>
  <c r="EZ2" i="20"/>
  <c r="EY2" i="20"/>
  <c r="EX2" i="20"/>
  <c r="EW2" i="20"/>
  <c r="EV2" i="20"/>
  <c r="EU2" i="20"/>
  <c r="ET2" i="20"/>
  <c r="ET6" i="20" s="1"/>
  <c r="ES2" i="20"/>
  <c r="ER2" i="20"/>
  <c r="ER5" i="20" s="1"/>
  <c r="EQ2" i="20"/>
  <c r="EQ6" i="20" s="1"/>
  <c r="EP2" i="20"/>
  <c r="EO2" i="20"/>
  <c r="EO5" i="20" s="1"/>
  <c r="EN2" i="20"/>
  <c r="EN6" i="20" s="1"/>
  <c r="EM2" i="20"/>
  <c r="EL2" i="20"/>
  <c r="EK2" i="20"/>
  <c r="EJ2" i="20"/>
  <c r="EI2" i="20"/>
  <c r="EH2" i="20"/>
  <c r="EH7" i="20" s="1"/>
  <c r="EG2" i="20"/>
  <c r="EF2" i="20"/>
  <c r="EE2" i="20"/>
  <c r="ED2" i="20"/>
  <c r="ED6" i="20" s="1"/>
  <c r="EC2" i="20"/>
  <c r="EB2" i="20"/>
  <c r="EB5" i="20" s="1"/>
  <c r="EA2" i="20"/>
  <c r="EA6" i="20" s="1"/>
  <c r="DZ2" i="20"/>
  <c r="DY2" i="20"/>
  <c r="DY5" i="20" s="1"/>
  <c r="DX2" i="20"/>
  <c r="DX7" i="20" s="1"/>
  <c r="DW2" i="20"/>
  <c r="DV2" i="20"/>
  <c r="DU2" i="20"/>
  <c r="DT2" i="20"/>
  <c r="DS2" i="20"/>
  <c r="DR2" i="20"/>
  <c r="DR7" i="20" s="1"/>
  <c r="DQ2" i="20"/>
  <c r="DP2" i="20"/>
  <c r="DO2" i="20"/>
  <c r="DN2" i="20"/>
  <c r="DM2" i="20"/>
  <c r="DL2" i="20"/>
  <c r="DL5" i="20" s="1"/>
  <c r="DK2" i="20"/>
  <c r="DK6" i="20" s="1"/>
  <c r="DJ2" i="20"/>
  <c r="DI2" i="20"/>
  <c r="DI5" i="20" s="1"/>
  <c r="DH2" i="20"/>
  <c r="DG2" i="20"/>
  <c r="DF2" i="20"/>
  <c r="DE2" i="20"/>
  <c r="DD2" i="20"/>
  <c r="DC2" i="20"/>
  <c r="DB2" i="20"/>
  <c r="DA2" i="20"/>
  <c r="CZ2" i="20"/>
  <c r="CY2" i="20"/>
  <c r="CX2" i="20"/>
  <c r="CX6" i="20" s="1"/>
  <c r="CW2" i="20"/>
  <c r="CV2" i="20"/>
  <c r="CV7" i="20" s="1"/>
  <c r="CU2" i="20"/>
  <c r="CU6" i="20" s="1"/>
  <c r="CT2" i="20"/>
  <c r="CS2" i="20"/>
  <c r="CS6" i="20" s="1"/>
  <c r="CR2" i="20"/>
  <c r="CR7" i="20" s="1"/>
  <c r="CQ2" i="20"/>
  <c r="CP2" i="20"/>
  <c r="CO2" i="20"/>
  <c r="CN2" i="20"/>
  <c r="CM2" i="20"/>
  <c r="CL2" i="20"/>
  <c r="CK2" i="20"/>
  <c r="CJ2" i="20"/>
  <c r="CI2" i="20"/>
  <c r="CH2" i="20"/>
  <c r="CH6" i="20" s="1"/>
  <c r="CG2" i="20"/>
  <c r="CF2" i="20"/>
  <c r="CF5" i="20" s="1"/>
  <c r="CE2" i="20"/>
  <c r="CE6" i="20" s="1"/>
  <c r="CD2" i="20"/>
  <c r="CC2" i="20"/>
  <c r="CC6" i="20" s="1"/>
  <c r="CB2" i="20"/>
  <c r="CB7" i="20" s="1"/>
  <c r="CA2" i="20"/>
  <c r="BZ2" i="20"/>
  <c r="BY2" i="20"/>
  <c r="BY5" i="20" s="1"/>
  <c r="BX2" i="20"/>
  <c r="BW2" i="20"/>
  <c r="BV2" i="20"/>
  <c r="BV6" i="20" s="1"/>
  <c r="BU2" i="20"/>
  <c r="BT2" i="20"/>
  <c r="BS2" i="20"/>
  <c r="BR2" i="20"/>
  <c r="BR6" i="20" s="1"/>
  <c r="BQ2" i="20"/>
  <c r="BP2" i="20"/>
  <c r="BP5" i="20" s="1"/>
  <c r="BO2" i="20"/>
  <c r="BO6" i="20" s="1"/>
  <c r="BN2" i="20"/>
  <c r="BM2" i="20"/>
  <c r="BM6" i="20" s="1"/>
  <c r="BL2" i="20"/>
  <c r="BL6" i="20" s="1"/>
  <c r="BK2" i="20"/>
  <c r="BJ2" i="20"/>
  <c r="BI2" i="20"/>
  <c r="BI5" i="20" s="1"/>
  <c r="BH2" i="20"/>
  <c r="BG2" i="20"/>
  <c r="BF2" i="20"/>
  <c r="BF6" i="20" s="1"/>
  <c r="BE2" i="20"/>
  <c r="BD2" i="20"/>
  <c r="BC2" i="20"/>
  <c r="BB2" i="20"/>
  <c r="BB6" i="20" s="1"/>
  <c r="BA2" i="20"/>
  <c r="AZ2" i="20"/>
  <c r="AZ5" i="20" s="1"/>
  <c r="AY2" i="20"/>
  <c r="AY6" i="20" s="1"/>
  <c r="AX2" i="20"/>
  <c r="AW2" i="20"/>
  <c r="AW5" i="20" s="1"/>
  <c r="AV2" i="20"/>
  <c r="AV6" i="20" s="1"/>
  <c r="AU2" i="20"/>
  <c r="AT2" i="20"/>
  <c r="AS2" i="20"/>
  <c r="AR2" i="20"/>
  <c r="AQ2" i="20"/>
  <c r="AP2" i="20"/>
  <c r="AO2" i="20"/>
  <c r="AN2" i="20"/>
  <c r="AM2" i="20"/>
  <c r="AL2" i="20"/>
  <c r="AK2" i="20"/>
  <c r="AJ2" i="20"/>
  <c r="AJ5" i="20" s="1"/>
  <c r="AI2" i="20"/>
  <c r="AI6" i="20" s="1"/>
  <c r="AH2" i="20"/>
  <c r="AG2" i="20"/>
  <c r="AG5" i="20" s="1"/>
  <c r="AF2" i="20"/>
  <c r="AF5" i="20" s="1"/>
  <c r="AE2" i="20"/>
  <c r="AD2" i="20"/>
  <c r="AC2" i="20"/>
  <c r="AB2" i="20"/>
  <c r="AA2" i="20"/>
  <c r="Z2" i="20"/>
  <c r="Z7" i="20" s="1"/>
  <c r="Y2" i="20"/>
  <c r="X2" i="20"/>
  <c r="W2" i="20"/>
  <c r="V2" i="20"/>
  <c r="U2" i="20"/>
  <c r="T2" i="20"/>
  <c r="T5" i="20" s="1"/>
  <c r="S2" i="20"/>
  <c r="S6" i="20" s="1"/>
  <c r="R2" i="20"/>
  <c r="Q2" i="20"/>
  <c r="Q5" i="20" s="1"/>
  <c r="P2" i="20"/>
  <c r="P5" i="20" s="1"/>
  <c r="O2" i="20"/>
  <c r="N2" i="20"/>
  <c r="M2" i="20"/>
  <c r="L2" i="20"/>
  <c r="K2" i="20"/>
  <c r="J2" i="20"/>
  <c r="J7" i="20" s="1"/>
  <c r="I2" i="20"/>
  <c r="H2" i="20"/>
  <c r="G2" i="20"/>
  <c r="F2" i="20"/>
  <c r="F6" i="20" s="1"/>
  <c r="E2" i="20"/>
  <c r="D2" i="20"/>
  <c r="D5" i="20" s="1"/>
  <c r="C2" i="20"/>
  <c r="C6" i="20" s="1"/>
  <c r="B2" i="20"/>
  <c r="ES1" i="20"/>
  <c r="ER1" i="20"/>
  <c r="EQ1" i="20"/>
  <c r="EP1" i="20"/>
  <c r="EO1" i="20"/>
  <c r="EN1" i="20"/>
  <c r="EM1" i="20"/>
  <c r="EL1" i="20"/>
  <c r="EK1" i="20"/>
  <c r="EJ1" i="20"/>
  <c r="EI1" i="20"/>
  <c r="EH1" i="20"/>
  <c r="EG1" i="20"/>
  <c r="EF1" i="20"/>
  <c r="EE1" i="20"/>
  <c r="ED1" i="20"/>
  <c r="EC1" i="20"/>
  <c r="EB1" i="20"/>
  <c r="EA1" i="20"/>
  <c r="DZ1" i="20"/>
  <c r="DY1" i="20"/>
  <c r="DX1" i="20"/>
  <c r="DW1" i="20"/>
  <c r="DV1" i="20"/>
  <c r="DU1" i="20"/>
  <c r="DT1" i="20"/>
  <c r="DS1" i="20"/>
  <c r="DR1" i="20"/>
  <c r="DQ1" i="20"/>
  <c r="DP1" i="20"/>
  <c r="DO1" i="20"/>
  <c r="DN1" i="20"/>
  <c r="DM1" i="20"/>
  <c r="DL1" i="20"/>
  <c r="DK1" i="20"/>
  <c r="DJ1" i="20"/>
  <c r="DI1" i="20"/>
  <c r="DH1" i="20"/>
  <c r="DG1" i="20"/>
  <c r="DF1" i="20"/>
  <c r="DE1" i="20"/>
  <c r="DD1" i="20"/>
  <c r="DC1" i="20"/>
  <c r="DB1" i="20"/>
  <c r="DA1" i="20"/>
  <c r="CZ1" i="20"/>
  <c r="CY1" i="20"/>
  <c r="CX1" i="20"/>
  <c r="CW1" i="20"/>
  <c r="CV1" i="20"/>
  <c r="CU1" i="20"/>
  <c r="CT1" i="20"/>
  <c r="CS1" i="20"/>
  <c r="CR1" i="20"/>
  <c r="CQ1" i="20"/>
  <c r="CP1" i="20"/>
  <c r="CO1" i="20"/>
  <c r="CN1" i="20"/>
  <c r="CM1" i="20"/>
  <c r="CL1" i="20"/>
  <c r="CK1" i="20"/>
  <c r="CJ1" i="20"/>
  <c r="CI1" i="20"/>
  <c r="CH1" i="20"/>
  <c r="CG1" i="20"/>
  <c r="CF1" i="20"/>
  <c r="CE1" i="20"/>
  <c r="CD1" i="20"/>
  <c r="CC1" i="20"/>
  <c r="CB1" i="20"/>
  <c r="CA1" i="20"/>
  <c r="BZ1" i="20"/>
  <c r="BY1" i="20"/>
  <c r="BX1" i="20"/>
  <c r="BW1" i="20"/>
  <c r="BV1" i="20"/>
  <c r="BU1" i="20"/>
  <c r="BT1" i="20"/>
  <c r="BS1" i="20"/>
  <c r="BR1" i="20"/>
  <c r="BQ1" i="20"/>
  <c r="BP1" i="20"/>
  <c r="BO1" i="20"/>
  <c r="BN1" i="20"/>
  <c r="BM1" i="20"/>
  <c r="BL1" i="20"/>
  <c r="BK1" i="20"/>
  <c r="BJ1" i="20"/>
  <c r="BI1" i="20"/>
  <c r="BH1" i="20"/>
  <c r="BG1" i="20"/>
  <c r="BF1" i="20"/>
  <c r="BE1" i="20"/>
  <c r="BD1" i="20"/>
  <c r="BC1" i="20"/>
  <c r="BB1" i="20"/>
  <c r="BA1" i="20"/>
  <c r="AZ1" i="20"/>
  <c r="AY1" i="20"/>
  <c r="AX1" i="20"/>
  <c r="AW1" i="20"/>
  <c r="AV1" i="20"/>
  <c r="AU1" i="20"/>
  <c r="AT1" i="20"/>
  <c r="AS1" i="20"/>
  <c r="AR1" i="20"/>
  <c r="AQ1" i="20"/>
  <c r="AP1" i="20"/>
  <c r="AO1" i="20"/>
  <c r="AN1" i="20"/>
  <c r="AM1" i="20"/>
  <c r="AL1" i="20"/>
  <c r="AK1" i="20"/>
  <c r="AJ1" i="20"/>
  <c r="AI1" i="20"/>
  <c r="AH1" i="20"/>
  <c r="AG1" i="20"/>
  <c r="AF1" i="20"/>
  <c r="AE1" i="20"/>
  <c r="AD1" i="20"/>
  <c r="AC1" i="20"/>
  <c r="AB1" i="20"/>
  <c r="AA1" i="20"/>
  <c r="Z1" i="20"/>
  <c r="Y1" i="20"/>
  <c r="X1" i="20"/>
  <c r="W1" i="20"/>
  <c r="V1" i="20"/>
  <c r="U1" i="20"/>
  <c r="T1" i="20"/>
  <c r="S1" i="20"/>
  <c r="R1" i="20"/>
  <c r="Q1" i="20"/>
  <c r="P1" i="20"/>
  <c r="O1" i="20"/>
  <c r="N1" i="20"/>
  <c r="M1" i="20"/>
  <c r="L1" i="20"/>
  <c r="K1" i="20"/>
  <c r="J1" i="20"/>
  <c r="I1" i="20"/>
  <c r="H1" i="20"/>
  <c r="G1" i="20"/>
  <c r="F1" i="20"/>
  <c r="E1" i="20"/>
  <c r="D1" i="20"/>
  <c r="C1" i="20"/>
  <c r="B1" i="20"/>
  <c r="IF35" i="17"/>
  <c r="IG34" i="17"/>
  <c r="IF34" i="17"/>
  <c r="IG33" i="17"/>
  <c r="IF33" i="17"/>
  <c r="IG32" i="17"/>
  <c r="IF32" i="17"/>
  <c r="II27" i="17"/>
  <c r="IH27" i="17"/>
  <c r="IG27" i="17"/>
  <c r="IF27" i="17"/>
  <c r="IE27" i="17"/>
  <c r="ID27" i="17"/>
  <c r="IC27" i="17"/>
  <c r="IB27" i="17"/>
  <c r="IA27" i="17"/>
  <c r="HZ27" i="17"/>
  <c r="HY27" i="17"/>
  <c r="HX27" i="17"/>
  <c r="HW27" i="17"/>
  <c r="II26" i="17"/>
  <c r="IH26" i="17"/>
  <c r="IG26" i="17"/>
  <c r="IF26" i="17"/>
  <c r="IE26" i="17"/>
  <c r="ID26" i="17"/>
  <c r="IC26" i="17"/>
  <c r="IB26" i="17"/>
  <c r="IA26" i="17"/>
  <c r="HZ26" i="17"/>
  <c r="HY26" i="17"/>
  <c r="HX26" i="17"/>
  <c r="HW26" i="17"/>
  <c r="II25" i="17"/>
  <c r="IH25" i="17"/>
  <c r="IG25" i="17"/>
  <c r="IF25" i="17"/>
  <c r="IE25" i="17"/>
  <c r="ID25" i="17"/>
  <c r="IC25" i="17"/>
  <c r="IB25" i="17"/>
  <c r="IA25" i="17"/>
  <c r="HZ25" i="17"/>
  <c r="HY25" i="17"/>
  <c r="HX25" i="17"/>
  <c r="HW25" i="17"/>
  <c r="II24" i="17"/>
  <c r="IH24" i="17"/>
  <c r="IG24" i="17"/>
  <c r="IF24" i="17"/>
  <c r="IE24" i="17"/>
  <c r="ID24" i="17"/>
  <c r="IC24" i="17"/>
  <c r="IB24" i="17"/>
  <c r="IA24" i="17"/>
  <c r="HZ24" i="17"/>
  <c r="HY24" i="17"/>
  <c r="HX24" i="17"/>
  <c r="HW24" i="17"/>
  <c r="II23" i="17"/>
  <c r="IH23" i="17"/>
  <c r="IG23" i="17"/>
  <c r="IF23" i="17"/>
  <c r="IE23" i="17"/>
  <c r="ID23" i="17"/>
  <c r="IC23" i="17"/>
  <c r="IB23" i="17"/>
  <c r="IA23" i="17"/>
  <c r="HZ23" i="17"/>
  <c r="HY23" i="17"/>
  <c r="HX23" i="17"/>
  <c r="HW23" i="17"/>
  <c r="II22" i="17"/>
  <c r="IH22" i="17"/>
  <c r="IG22" i="17"/>
  <c r="IF22" i="17"/>
  <c r="IE22" i="17"/>
  <c r="ID22" i="17"/>
  <c r="IC22" i="17"/>
  <c r="IB22" i="17"/>
  <c r="IA22" i="17"/>
  <c r="HZ22" i="17"/>
  <c r="HY22" i="17"/>
  <c r="HX22" i="17"/>
  <c r="HW22" i="17"/>
  <c r="II21" i="17"/>
  <c r="IH21" i="17"/>
  <c r="IG21" i="17"/>
  <c r="IF21" i="17"/>
  <c r="IE21" i="17"/>
  <c r="ID21" i="17"/>
  <c r="IC21" i="17"/>
  <c r="IB21" i="17"/>
  <c r="IA21" i="17"/>
  <c r="HZ21" i="17"/>
  <c r="HY21" i="17"/>
  <c r="HX21" i="17"/>
  <c r="HW21" i="17"/>
  <c r="II20" i="17"/>
  <c r="IH20" i="17"/>
  <c r="IG20" i="17"/>
  <c r="IF20" i="17"/>
  <c r="IE20" i="17"/>
  <c r="ID20" i="17"/>
  <c r="IC20" i="17"/>
  <c r="IB20" i="17"/>
  <c r="IA20" i="17"/>
  <c r="HZ20" i="17"/>
  <c r="HY20" i="17"/>
  <c r="HX20" i="17"/>
  <c r="HW20" i="17"/>
  <c r="II19" i="17"/>
  <c r="IH19" i="17"/>
  <c r="IG19" i="17"/>
  <c r="IF19" i="17"/>
  <c r="IE19" i="17"/>
  <c r="ID19" i="17"/>
  <c r="IC19" i="17"/>
  <c r="IB19" i="17"/>
  <c r="IA19" i="17"/>
  <c r="HZ19" i="17"/>
  <c r="HY19" i="17"/>
  <c r="HX19" i="17"/>
  <c r="HW19" i="17"/>
  <c r="II18" i="17"/>
  <c r="IH18" i="17"/>
  <c r="IG18" i="17"/>
  <c r="IF18" i="17"/>
  <c r="IE18" i="17"/>
  <c r="ID18" i="17"/>
  <c r="IC18" i="17"/>
  <c r="IB18" i="17"/>
  <c r="IA18" i="17"/>
  <c r="HZ18" i="17"/>
  <c r="HY18" i="17"/>
  <c r="HX18" i="17"/>
  <c r="HW18" i="17"/>
  <c r="II17" i="17"/>
  <c r="IH17" i="17"/>
  <c r="IG17" i="17"/>
  <c r="IF17" i="17"/>
  <c r="IE17" i="17"/>
  <c r="ID17" i="17"/>
  <c r="IC17" i="17"/>
  <c r="IB17" i="17"/>
  <c r="IA17" i="17"/>
  <c r="HZ17" i="17"/>
  <c r="HY17" i="17"/>
  <c r="HX17" i="17"/>
  <c r="HW17" i="17"/>
  <c r="II16" i="17"/>
  <c r="IH16" i="17"/>
  <c r="IG16" i="17"/>
  <c r="IF16" i="17"/>
  <c r="IE16" i="17"/>
  <c r="ID16" i="17"/>
  <c r="IC16" i="17"/>
  <c r="IB16" i="17"/>
  <c r="IA16" i="17"/>
  <c r="HZ16" i="17"/>
  <c r="HY16" i="17"/>
  <c r="HX16" i="17"/>
  <c r="HW16" i="17"/>
  <c r="II15" i="17"/>
  <c r="IH15" i="17"/>
  <c r="IG15" i="17"/>
  <c r="IF15" i="17"/>
  <c r="IE15" i="17"/>
  <c r="ID15" i="17"/>
  <c r="IC15" i="17"/>
  <c r="IB15" i="17"/>
  <c r="IA15" i="17"/>
  <c r="HZ15" i="17"/>
  <c r="HY15" i="17"/>
  <c r="HX15" i="17"/>
  <c r="HW15" i="17"/>
  <c r="II14" i="17"/>
  <c r="IH14" i="17"/>
  <c r="IG14" i="17"/>
  <c r="IF14" i="17"/>
  <c r="IE14" i="17"/>
  <c r="ID14" i="17"/>
  <c r="IC14" i="17"/>
  <c r="IB14" i="17"/>
  <c r="IA14" i="17"/>
  <c r="HZ14" i="17"/>
  <c r="HY14" i="17"/>
  <c r="HX14" i="17"/>
  <c r="HW14" i="17"/>
  <c r="II13" i="17"/>
  <c r="IH13" i="17"/>
  <c r="IG13" i="17"/>
  <c r="IF13" i="17"/>
  <c r="IE13" i="17"/>
  <c r="ID13" i="17"/>
  <c r="IC13" i="17"/>
  <c r="IB13" i="17"/>
  <c r="IA13" i="17"/>
  <c r="HZ13" i="17"/>
  <c r="HY13" i="17"/>
  <c r="HX13" i="17"/>
  <c r="HW13" i="17"/>
  <c r="II12" i="17"/>
  <c r="IH12" i="17"/>
  <c r="IG12" i="17"/>
  <c r="IF12" i="17"/>
  <c r="IE12" i="17"/>
  <c r="ID12" i="17"/>
  <c r="IC12" i="17"/>
  <c r="IB12" i="17"/>
  <c r="IA12" i="17"/>
  <c r="HZ12" i="17"/>
  <c r="HY12" i="17"/>
  <c r="HX12" i="17"/>
  <c r="HW12" i="17"/>
  <c r="II11" i="17"/>
  <c r="IH11" i="17"/>
  <c r="IG11" i="17"/>
  <c r="IF11" i="17"/>
  <c r="IE11" i="17"/>
  <c r="ID11" i="17"/>
  <c r="IC11" i="17"/>
  <c r="IB11" i="17"/>
  <c r="IA11" i="17"/>
  <c r="HZ11" i="17"/>
  <c r="HY11" i="17"/>
  <c r="HX11" i="17"/>
  <c r="HW11" i="17"/>
  <c r="II10" i="17"/>
  <c r="IH10" i="17"/>
  <c r="IG10" i="17"/>
  <c r="IF10" i="17"/>
  <c r="IE10" i="17"/>
  <c r="ID10" i="17"/>
  <c r="IC10" i="17"/>
  <c r="IB10" i="17"/>
  <c r="IA10" i="17"/>
  <c r="HZ10" i="17"/>
  <c r="HY10" i="17"/>
  <c r="HX10" i="17"/>
  <c r="HW10" i="17"/>
  <c r="II9" i="17"/>
  <c r="IH9" i="17"/>
  <c r="IG9" i="17"/>
  <c r="IF9" i="17"/>
  <c r="IE9" i="17"/>
  <c r="ID9" i="17"/>
  <c r="IC9" i="17"/>
  <c r="IB9" i="17"/>
  <c r="IA9" i="17"/>
  <c r="HZ9" i="17"/>
  <c r="HY9" i="17"/>
  <c r="HX9" i="17"/>
  <c r="HW9" i="17"/>
  <c r="IK5" i="17"/>
  <c r="IG5" i="17"/>
  <c r="IF5" i="17"/>
  <c r="IE5" i="17"/>
  <c r="ID5" i="17"/>
  <c r="IC5" i="17"/>
  <c r="IB5" i="17"/>
  <c r="IA5" i="17"/>
  <c r="HZ5" i="17"/>
  <c r="HY5" i="17"/>
  <c r="HX5" i="17"/>
  <c r="HW5" i="17"/>
  <c r="HV5" i="17"/>
  <c r="HU5" i="17"/>
  <c r="HT5" i="17"/>
  <c r="HS5" i="17"/>
  <c r="HR5" i="17"/>
  <c r="HQ5" i="17"/>
  <c r="HP5" i="17"/>
  <c r="HO5" i="17"/>
  <c r="HN5" i="17"/>
  <c r="HM5" i="17"/>
  <c r="HL5" i="17"/>
  <c r="HK5" i="17"/>
  <c r="HJ5" i="17"/>
  <c r="HI5" i="17"/>
  <c r="HH5" i="17"/>
  <c r="HG5" i="17"/>
  <c r="HF5" i="17"/>
  <c r="HE5" i="17"/>
  <c r="HD5" i="17"/>
  <c r="HC5" i="17"/>
  <c r="HB5" i="17"/>
  <c r="HA5" i="17"/>
  <c r="GZ5" i="17"/>
  <c r="GY5" i="17"/>
  <c r="GX5" i="17"/>
  <c r="GW5" i="17"/>
  <c r="GV5" i="17"/>
  <c r="GU5" i="17"/>
  <c r="GT5" i="17"/>
  <c r="GS5" i="17"/>
  <c r="GR5" i="17"/>
  <c r="GQ5" i="17"/>
  <c r="GP5" i="17"/>
  <c r="GO5" i="17"/>
  <c r="GN5" i="17"/>
  <c r="GM5" i="17"/>
  <c r="GL5" i="17"/>
  <c r="GK5" i="17"/>
  <c r="GJ5" i="17"/>
  <c r="GI5" i="17"/>
  <c r="GH5" i="17"/>
  <c r="GG5" i="17"/>
  <c r="GF5" i="17"/>
  <c r="GE5" i="17"/>
  <c r="GD5" i="17"/>
  <c r="GC5" i="17"/>
  <c r="GB5" i="17"/>
  <c r="GA5" i="17"/>
  <c r="FZ5" i="17"/>
  <c r="FY5" i="17"/>
  <c r="FX5" i="17"/>
  <c r="FW5" i="17"/>
  <c r="FV5" i="17"/>
  <c r="FU5" i="17"/>
  <c r="FT5" i="17"/>
  <c r="FS5" i="17"/>
  <c r="FR5" i="17"/>
  <c r="FQ5" i="17"/>
  <c r="FP5" i="17"/>
  <c r="FO5" i="17"/>
  <c r="FN5" i="17"/>
  <c r="FM5" i="17"/>
  <c r="FL5" i="17"/>
  <c r="FK5" i="17"/>
  <c r="FJ5" i="17"/>
  <c r="FI5" i="17"/>
  <c r="FH5" i="17"/>
  <c r="FG5" i="17"/>
  <c r="FF5" i="17"/>
  <c r="FE5" i="17"/>
  <c r="FD5" i="17"/>
  <c r="FC5" i="17"/>
  <c r="FB5" i="17"/>
  <c r="FA5" i="17"/>
  <c r="EZ5" i="17"/>
  <c r="EY5" i="17"/>
  <c r="EX5" i="17"/>
  <c r="EW5" i="17"/>
  <c r="EV5" i="17"/>
  <c r="EU5" i="17"/>
  <c r="ET5" i="17"/>
  <c r="ES5" i="17"/>
  <c r="ER5" i="17"/>
  <c r="EQ5" i="17"/>
  <c r="EP5" i="17"/>
  <c r="EO5" i="17"/>
  <c r="EN5" i="17"/>
  <c r="EM5" i="17"/>
  <c r="EL5" i="17"/>
  <c r="EK5" i="17"/>
  <c r="EJ5" i="17"/>
  <c r="EI5" i="17"/>
  <c r="EH5" i="17"/>
  <c r="EG5" i="17"/>
  <c r="EF5" i="17"/>
  <c r="EE5" i="17"/>
  <c r="ED5" i="17"/>
  <c r="EC5" i="17"/>
  <c r="EB5" i="17"/>
  <c r="EA5" i="17"/>
  <c r="DZ5" i="17"/>
  <c r="DY5" i="17"/>
  <c r="DX5" i="17"/>
  <c r="DW5" i="17"/>
  <c r="DV5" i="17"/>
  <c r="DU5" i="17"/>
  <c r="DT5" i="17"/>
  <c r="DS5" i="17"/>
  <c r="DR5" i="17"/>
  <c r="DQ5" i="17"/>
  <c r="DP5" i="17"/>
  <c r="DO5" i="17"/>
  <c r="DN5" i="17"/>
  <c r="DM5" i="17"/>
  <c r="DL5" i="17"/>
  <c r="DK5" i="17"/>
  <c r="DJ5" i="17"/>
  <c r="DI5" i="17"/>
  <c r="DH5" i="17"/>
  <c r="DG5" i="17"/>
  <c r="DF5" i="17"/>
  <c r="DE5" i="17"/>
  <c r="DD5" i="17"/>
  <c r="DC5" i="17"/>
  <c r="DB5" i="17"/>
  <c r="DA5" i="17"/>
  <c r="CZ5" i="17"/>
  <c r="CY5" i="17"/>
  <c r="CX5" i="17"/>
  <c r="CW5" i="17"/>
  <c r="CV5" i="17"/>
  <c r="CU5" i="17"/>
  <c r="CT5" i="17"/>
  <c r="CS5" i="17"/>
  <c r="CR5" i="17"/>
  <c r="CQ5" i="17"/>
  <c r="CP5" i="17"/>
  <c r="CO5" i="17"/>
  <c r="CN5" i="17"/>
  <c r="CM5" i="17"/>
  <c r="CL5" i="17"/>
  <c r="CK5" i="17"/>
  <c r="CJ5" i="17"/>
  <c r="CI5" i="17"/>
  <c r="CH5" i="17"/>
  <c r="CG5" i="17"/>
  <c r="CF5" i="17"/>
  <c r="CE5" i="17"/>
  <c r="CD5" i="17"/>
  <c r="CC5" i="17"/>
  <c r="CB5" i="17"/>
  <c r="CA5" i="17"/>
  <c r="BZ5" i="17"/>
  <c r="BY5" i="17"/>
  <c r="BX5" i="17"/>
  <c r="BW5" i="17"/>
  <c r="BV5" i="17"/>
  <c r="BU5" i="17"/>
  <c r="BT5" i="17"/>
  <c r="BS5" i="17"/>
  <c r="BR5" i="17"/>
  <c r="BQ5" i="17"/>
  <c r="BP5" i="17"/>
  <c r="BO5" i="17"/>
  <c r="BN5" i="17"/>
  <c r="BM5" i="17"/>
  <c r="BL5" i="17"/>
  <c r="BK5" i="17"/>
  <c r="BJ5" i="17"/>
  <c r="BI5" i="17"/>
  <c r="BH5" i="17"/>
  <c r="BG5" i="17"/>
  <c r="BF5" i="17"/>
  <c r="BE5" i="17"/>
  <c r="BD5" i="17"/>
  <c r="BC5" i="17"/>
  <c r="BB5" i="17"/>
  <c r="BA5" i="17"/>
  <c r="AZ5" i="17"/>
  <c r="AY5" i="17"/>
  <c r="AX5" i="17"/>
  <c r="AW5" i="17"/>
  <c r="AV5" i="17"/>
  <c r="AU5" i="17"/>
  <c r="AT5" i="17"/>
  <c r="AS5" i="17"/>
  <c r="AR5" i="17"/>
  <c r="AQ5" i="17"/>
  <c r="AP5" i="17"/>
  <c r="AO5" i="17"/>
  <c r="AN5" i="17"/>
  <c r="AM5" i="17"/>
  <c r="AL5" i="17"/>
  <c r="AK5" i="17"/>
  <c r="AJ5" i="17"/>
  <c r="AI5" i="17"/>
  <c r="AH5" i="17"/>
  <c r="AG5" i="17"/>
  <c r="AF5" i="17"/>
  <c r="AE5" i="17"/>
  <c r="AD5" i="17"/>
  <c r="AC5" i="17"/>
  <c r="AB5" i="17"/>
  <c r="AA5" i="17"/>
  <c r="Z5" i="17"/>
  <c r="Y5" i="17"/>
  <c r="X5" i="17"/>
  <c r="W5" i="17"/>
  <c r="V5" i="17"/>
  <c r="U5" i="17"/>
  <c r="T5" i="17"/>
  <c r="S5" i="17"/>
  <c r="R5" i="17"/>
  <c r="Q5" i="17"/>
  <c r="P5" i="17"/>
  <c r="O5" i="17"/>
  <c r="N5" i="17"/>
  <c r="M5" i="17"/>
  <c r="L5" i="17"/>
  <c r="K5" i="17"/>
  <c r="J5" i="17"/>
  <c r="I5" i="17"/>
  <c r="H5" i="17"/>
  <c r="G5" i="17"/>
  <c r="F5" i="17"/>
  <c r="E5" i="17"/>
  <c r="D5" i="17"/>
  <c r="C5" i="17"/>
  <c r="B5" i="17"/>
  <c r="IK4" i="17"/>
  <c r="IJ4" i="17"/>
  <c r="II4" i="17"/>
  <c r="IH4" i="17"/>
  <c r="IG4" i="17"/>
  <c r="IF4" i="17"/>
  <c r="IE4" i="17"/>
  <c r="ID4" i="17"/>
  <c r="IC4" i="17"/>
  <c r="IB4" i="17"/>
  <c r="IA4" i="17"/>
  <c r="HZ4" i="17"/>
  <c r="HY4" i="17"/>
  <c r="HX4" i="17"/>
  <c r="HW4" i="17"/>
  <c r="HV4" i="17"/>
  <c r="HU4" i="17"/>
  <c r="HT4" i="17"/>
  <c r="HS4" i="17"/>
  <c r="HR4" i="17"/>
  <c r="HQ4" i="17"/>
  <c r="HP4" i="17"/>
  <c r="HO4" i="17"/>
  <c r="HN4" i="17"/>
  <c r="HM4" i="17"/>
  <c r="HL4" i="17"/>
  <c r="HK4" i="17"/>
  <c r="HJ4" i="17"/>
  <c r="HI4" i="17"/>
  <c r="HH4" i="17"/>
  <c r="HG4" i="17"/>
  <c r="HF4" i="17"/>
  <c r="HE4" i="17"/>
  <c r="HD4" i="17"/>
  <c r="HC4" i="17"/>
  <c r="HB4" i="17"/>
  <c r="HA4" i="17"/>
  <c r="GZ4" i="17"/>
  <c r="GY4" i="17"/>
  <c r="GX4" i="17"/>
  <c r="GW4" i="17"/>
  <c r="GV4" i="17"/>
  <c r="GU4" i="17"/>
  <c r="GT4" i="17"/>
  <c r="GS4" i="17"/>
  <c r="GR4" i="17"/>
  <c r="GQ4" i="17"/>
  <c r="GP4" i="17"/>
  <c r="GO4" i="17"/>
  <c r="GN4" i="17"/>
  <c r="GM4" i="17"/>
  <c r="GL4" i="17"/>
  <c r="GK4" i="17"/>
  <c r="GJ4" i="17"/>
  <c r="GI4" i="17"/>
  <c r="GH4" i="17"/>
  <c r="GG4" i="17"/>
  <c r="GF4" i="17"/>
  <c r="GE4" i="17"/>
  <c r="GD4" i="17"/>
  <c r="GC4" i="17"/>
  <c r="GB4" i="17"/>
  <c r="GA4" i="17"/>
  <c r="FZ4" i="17"/>
  <c r="FY4" i="17"/>
  <c r="FX4" i="17"/>
  <c r="FW4" i="17"/>
  <c r="FV4" i="17"/>
  <c r="FU4" i="17"/>
  <c r="FT4" i="17"/>
  <c r="FS4" i="17"/>
  <c r="FR4" i="17"/>
  <c r="FQ4" i="17"/>
  <c r="FP4" i="17"/>
  <c r="FO4" i="17"/>
  <c r="FN4" i="17"/>
  <c r="FM4" i="17"/>
  <c r="FL4" i="17"/>
  <c r="FK4" i="17"/>
  <c r="FJ4" i="17"/>
  <c r="FI4" i="17"/>
  <c r="FH4" i="17"/>
  <c r="FG4" i="17"/>
  <c r="FF4" i="17"/>
  <c r="FE4" i="17"/>
  <c r="FD4" i="17"/>
  <c r="FC4" i="17"/>
  <c r="FB4" i="17"/>
  <c r="FA4" i="17"/>
  <c r="EZ4" i="17"/>
  <c r="EY4" i="17"/>
  <c r="EX4" i="17"/>
  <c r="EW4" i="17"/>
  <c r="EV4" i="17"/>
  <c r="EU4" i="17"/>
  <c r="ET4" i="17"/>
  <c r="ES4" i="17"/>
  <c r="ER4" i="17"/>
  <c r="EQ4" i="17"/>
  <c r="EP4" i="17"/>
  <c r="EO4" i="17"/>
  <c r="EN4" i="17"/>
  <c r="EM4" i="17"/>
  <c r="EL4" i="17"/>
  <c r="EK4" i="17"/>
  <c r="EJ4" i="17"/>
  <c r="EI4" i="17"/>
  <c r="EH4" i="17"/>
  <c r="EG4" i="17"/>
  <c r="EF4" i="17"/>
  <c r="EE4" i="17"/>
  <c r="ED4" i="17"/>
  <c r="EC4" i="17"/>
  <c r="EB4" i="17"/>
  <c r="EA4" i="17"/>
  <c r="DZ4" i="17"/>
  <c r="DY4" i="17"/>
  <c r="DX4" i="17"/>
  <c r="DW4" i="17"/>
  <c r="DV4" i="17"/>
  <c r="DU4" i="17"/>
  <c r="DT4" i="17"/>
  <c r="DS4" i="17"/>
  <c r="DR4" i="17"/>
  <c r="DQ4" i="17"/>
  <c r="DP4" i="17"/>
  <c r="DO4" i="17"/>
  <c r="DN4" i="17"/>
  <c r="DM4" i="17"/>
  <c r="DL4" i="17"/>
  <c r="DK4" i="17"/>
  <c r="DJ4" i="17"/>
  <c r="DI4" i="17"/>
  <c r="DH4" i="17"/>
  <c r="DG4" i="17"/>
  <c r="DF4" i="17"/>
  <c r="DE4" i="17"/>
  <c r="DD4" i="17"/>
  <c r="DC4" i="17"/>
  <c r="DB4" i="17"/>
  <c r="DA4" i="17"/>
  <c r="CZ4" i="17"/>
  <c r="CY4" i="17"/>
  <c r="CX4" i="17"/>
  <c r="CW4" i="17"/>
  <c r="CV4" i="17"/>
  <c r="CU4" i="17"/>
  <c r="CT4" i="17"/>
  <c r="CS4" i="17"/>
  <c r="CR4" i="17"/>
  <c r="CQ4" i="17"/>
  <c r="CP4" i="17"/>
  <c r="CO4" i="17"/>
  <c r="CN4" i="17"/>
  <c r="CM4" i="17"/>
  <c r="CL4" i="17"/>
  <c r="CK4" i="17"/>
  <c r="CJ4" i="17"/>
  <c r="CI4" i="17"/>
  <c r="CH4" i="17"/>
  <c r="CG4" i="17"/>
  <c r="CF4" i="17"/>
  <c r="CE4" i="17"/>
  <c r="CD4" i="17"/>
  <c r="CC4" i="17"/>
  <c r="CB4" i="17"/>
  <c r="CA4" i="17"/>
  <c r="BZ4" i="17"/>
  <c r="BY4" i="17"/>
  <c r="BX4" i="17"/>
  <c r="BW4" i="17"/>
  <c r="BV4" i="17"/>
  <c r="BU4" i="17"/>
  <c r="BT4" i="17"/>
  <c r="BS4" i="17"/>
  <c r="BR4" i="17"/>
  <c r="BQ4" i="17"/>
  <c r="BP4" i="17"/>
  <c r="BO4" i="17"/>
  <c r="BN4" i="17"/>
  <c r="BM4" i="17"/>
  <c r="BL4" i="17"/>
  <c r="BK4" i="17"/>
  <c r="BJ4" i="17"/>
  <c r="BI4" i="17"/>
  <c r="BH4" i="17"/>
  <c r="BG4" i="17"/>
  <c r="BF4" i="17"/>
  <c r="BE4" i="17"/>
  <c r="BD4" i="17"/>
  <c r="BC4" i="17"/>
  <c r="BB4" i="17"/>
  <c r="BA4" i="17"/>
  <c r="AZ4" i="17"/>
  <c r="AY4" i="17"/>
  <c r="AX4" i="17"/>
  <c r="AW4" i="17"/>
  <c r="AV4" i="17"/>
  <c r="AU4" i="17"/>
  <c r="AT4" i="17"/>
  <c r="AS4" i="17"/>
  <c r="AR4" i="17"/>
  <c r="AQ4" i="17"/>
  <c r="AP4" i="17"/>
  <c r="AO4" i="17"/>
  <c r="AN4" i="17"/>
  <c r="AM4" i="17"/>
  <c r="AL4" i="17"/>
  <c r="AK4" i="17"/>
  <c r="AJ4" i="17"/>
  <c r="AI4" i="17"/>
  <c r="AH4" i="17"/>
  <c r="AG4" i="17"/>
  <c r="AF4" i="17"/>
  <c r="AE4" i="17"/>
  <c r="AD4" i="17"/>
  <c r="AC4" i="17"/>
  <c r="AB4" i="17"/>
  <c r="AA4" i="17"/>
  <c r="Z4" i="17"/>
  <c r="Y4" i="17"/>
  <c r="X4" i="17"/>
  <c r="W4" i="17"/>
  <c r="V4" i="17"/>
  <c r="U4" i="17"/>
  <c r="T4" i="17"/>
  <c r="S4" i="17"/>
  <c r="R4" i="17"/>
  <c r="Q4" i="17"/>
  <c r="P4" i="17"/>
  <c r="O4" i="17"/>
  <c r="N4" i="17"/>
  <c r="M4" i="17"/>
  <c r="L4" i="17"/>
  <c r="K4" i="17"/>
  <c r="J4" i="17"/>
  <c r="I4" i="17"/>
  <c r="H4" i="17"/>
  <c r="G4" i="17"/>
  <c r="F4" i="17"/>
  <c r="E4" i="17"/>
  <c r="D4" i="17"/>
  <c r="C4" i="17"/>
  <c r="B4" i="17"/>
  <c r="IK3" i="17"/>
  <c r="IJ3" i="17"/>
  <c r="II3" i="17"/>
  <c r="IH3" i="17"/>
  <c r="IG3" i="17"/>
  <c r="IF3" i="17"/>
  <c r="IE3" i="17"/>
  <c r="ID3" i="17"/>
  <c r="IC3" i="17"/>
  <c r="IB3" i="17"/>
  <c r="IA3" i="17"/>
  <c r="HZ3" i="17"/>
  <c r="HY3" i="17"/>
  <c r="HX3" i="17"/>
  <c r="HW3" i="17"/>
  <c r="HV3" i="17"/>
  <c r="HU3" i="17"/>
  <c r="HT3" i="17"/>
  <c r="HS3" i="17"/>
  <c r="HR3" i="17"/>
  <c r="HQ3" i="17"/>
  <c r="HP3" i="17"/>
  <c r="HO3" i="17"/>
  <c r="HN3" i="17"/>
  <c r="HM3" i="17"/>
  <c r="HL3" i="17"/>
  <c r="HK3" i="17"/>
  <c r="HJ3" i="17"/>
  <c r="HI3" i="17"/>
  <c r="HH3" i="17"/>
  <c r="HG3" i="17"/>
  <c r="HF3" i="17"/>
  <c r="HE3" i="17"/>
  <c r="HD3" i="17"/>
  <c r="HC3" i="17"/>
  <c r="HB3" i="17"/>
  <c r="HA3" i="17"/>
  <c r="GZ3" i="17"/>
  <c r="GY3" i="17"/>
  <c r="GX3" i="17"/>
  <c r="GW3" i="17"/>
  <c r="GV3" i="17"/>
  <c r="GU3" i="17"/>
  <c r="GT3" i="17"/>
  <c r="GS3" i="17"/>
  <c r="GR3" i="17"/>
  <c r="GQ3" i="17"/>
  <c r="GP3" i="17"/>
  <c r="GO3" i="17"/>
  <c r="GN3" i="17"/>
  <c r="GM3" i="17"/>
  <c r="GL3" i="17"/>
  <c r="GK3" i="17"/>
  <c r="GJ3" i="17"/>
  <c r="GI3" i="17"/>
  <c r="GH3" i="17"/>
  <c r="GG3" i="17"/>
  <c r="GF3" i="17"/>
  <c r="GE3" i="17"/>
  <c r="GD3" i="17"/>
  <c r="GC3" i="17"/>
  <c r="GB3" i="17"/>
  <c r="GA3" i="17"/>
  <c r="FZ3" i="17"/>
  <c r="FY3" i="17"/>
  <c r="FX3" i="17"/>
  <c r="FW3" i="17"/>
  <c r="FV3" i="17"/>
  <c r="FU3" i="17"/>
  <c r="FT3" i="17"/>
  <c r="FS3" i="17"/>
  <c r="FR3" i="17"/>
  <c r="FQ3" i="17"/>
  <c r="FP3" i="17"/>
  <c r="FO3" i="17"/>
  <c r="FN3" i="17"/>
  <c r="FM3" i="17"/>
  <c r="FL3" i="17"/>
  <c r="FK3" i="17"/>
  <c r="FJ3" i="17"/>
  <c r="FI3" i="17"/>
  <c r="FH3" i="17"/>
  <c r="FG3" i="17"/>
  <c r="FF3" i="17"/>
  <c r="FE3" i="17"/>
  <c r="FD3" i="17"/>
  <c r="FC3" i="17"/>
  <c r="FB3" i="17"/>
  <c r="FA3" i="17"/>
  <c r="EZ3" i="17"/>
  <c r="EY3" i="17"/>
  <c r="EX3" i="17"/>
  <c r="EW3" i="17"/>
  <c r="EV3" i="17"/>
  <c r="EU3" i="17"/>
  <c r="ET3" i="17"/>
  <c r="ES3" i="17"/>
  <c r="ER3" i="17"/>
  <c r="EQ3" i="17"/>
  <c r="EP3" i="17"/>
  <c r="EO3" i="17"/>
  <c r="EN3" i="17"/>
  <c r="EM3" i="17"/>
  <c r="EL3" i="17"/>
  <c r="EK3" i="17"/>
  <c r="EJ3" i="17"/>
  <c r="EI3" i="17"/>
  <c r="EH3" i="17"/>
  <c r="EG3" i="17"/>
  <c r="EF3" i="17"/>
  <c r="EE3" i="17"/>
  <c r="ED3" i="17"/>
  <c r="EC3" i="17"/>
  <c r="EB3" i="17"/>
  <c r="EA3" i="17"/>
  <c r="DZ3" i="17"/>
  <c r="DY3" i="17"/>
  <c r="DX3" i="17"/>
  <c r="DW3" i="17"/>
  <c r="DV3" i="17"/>
  <c r="DU3" i="17"/>
  <c r="DT3" i="17"/>
  <c r="DS3" i="17"/>
  <c r="DR3" i="17"/>
  <c r="DQ3" i="17"/>
  <c r="DP3" i="17"/>
  <c r="DO3" i="17"/>
  <c r="DN3" i="17"/>
  <c r="DM3" i="17"/>
  <c r="DL3" i="17"/>
  <c r="DK3" i="17"/>
  <c r="DJ3" i="17"/>
  <c r="DI3" i="17"/>
  <c r="DH3" i="17"/>
  <c r="DG3" i="17"/>
  <c r="DF3" i="17"/>
  <c r="DE3" i="17"/>
  <c r="DD3" i="17"/>
  <c r="DC3" i="17"/>
  <c r="DB3" i="17"/>
  <c r="DA3" i="17"/>
  <c r="CZ3" i="17"/>
  <c r="CY3" i="17"/>
  <c r="CX3" i="17"/>
  <c r="CW3" i="17"/>
  <c r="CV3" i="17"/>
  <c r="CU3" i="17"/>
  <c r="CT3" i="17"/>
  <c r="CS3" i="17"/>
  <c r="CR3" i="17"/>
  <c r="CQ3" i="17"/>
  <c r="CP3" i="17"/>
  <c r="CO3" i="17"/>
  <c r="CN3" i="17"/>
  <c r="CM3" i="17"/>
  <c r="CL3" i="17"/>
  <c r="CK3" i="17"/>
  <c r="CJ3" i="17"/>
  <c r="CI3" i="17"/>
  <c r="CH3" i="17"/>
  <c r="CG3" i="17"/>
  <c r="CF3" i="17"/>
  <c r="CE3" i="17"/>
  <c r="CD3" i="17"/>
  <c r="CC3" i="17"/>
  <c r="CB3" i="17"/>
  <c r="CA3" i="17"/>
  <c r="BZ3" i="17"/>
  <c r="BY3" i="17"/>
  <c r="BX3" i="17"/>
  <c r="BW3" i="17"/>
  <c r="BV3" i="17"/>
  <c r="BU3" i="17"/>
  <c r="BT3" i="17"/>
  <c r="BS3" i="17"/>
  <c r="BR3" i="17"/>
  <c r="BQ3" i="17"/>
  <c r="BP3" i="17"/>
  <c r="BO3" i="17"/>
  <c r="BN3" i="17"/>
  <c r="BM3" i="17"/>
  <c r="BL3" i="17"/>
  <c r="BK3" i="17"/>
  <c r="BJ3" i="17"/>
  <c r="BI3" i="17"/>
  <c r="BH3" i="17"/>
  <c r="BG3" i="17"/>
  <c r="BF3" i="17"/>
  <c r="BE3" i="17"/>
  <c r="BD3" i="17"/>
  <c r="BC3" i="17"/>
  <c r="BB3" i="17"/>
  <c r="BA3" i="17"/>
  <c r="AZ3" i="17"/>
  <c r="AY3" i="17"/>
  <c r="AX3" i="17"/>
  <c r="AW3" i="17"/>
  <c r="AV3" i="17"/>
  <c r="AU3" i="17"/>
  <c r="AT3" i="17"/>
  <c r="AS3" i="17"/>
  <c r="AR3" i="17"/>
  <c r="AQ3" i="17"/>
  <c r="AP3" i="17"/>
  <c r="AO3" i="17"/>
  <c r="AN3" i="17"/>
  <c r="AM3" i="17"/>
  <c r="AL3" i="17"/>
  <c r="AK3" i="17"/>
  <c r="AJ3" i="17"/>
  <c r="AI3" i="17"/>
  <c r="AH3" i="17"/>
  <c r="AG3" i="17"/>
  <c r="AF3" i="17"/>
  <c r="AE3" i="17"/>
  <c r="AD3" i="17"/>
  <c r="AC3" i="17"/>
  <c r="AB3" i="17"/>
  <c r="AA3" i="17"/>
  <c r="Z3" i="17"/>
  <c r="Y3" i="17"/>
  <c r="X3" i="17"/>
  <c r="W3" i="17"/>
  <c r="V3" i="17"/>
  <c r="U3" i="17"/>
  <c r="T3" i="17"/>
  <c r="S3" i="17"/>
  <c r="R3" i="17"/>
  <c r="Q3" i="17"/>
  <c r="P3" i="17"/>
  <c r="O3" i="17"/>
  <c r="N3" i="17"/>
  <c r="M3" i="17"/>
  <c r="L3" i="17"/>
  <c r="K3" i="17"/>
  <c r="J3" i="17"/>
  <c r="I3" i="17"/>
  <c r="H3" i="17"/>
  <c r="G3" i="17"/>
  <c r="F3" i="17"/>
  <c r="E3" i="17"/>
  <c r="D3" i="17"/>
  <c r="C3" i="17"/>
  <c r="B3" i="17"/>
  <c r="IK2" i="17"/>
  <c r="IJ2" i="17"/>
  <c r="II2" i="17"/>
  <c r="IH2" i="17"/>
  <c r="IG2" i="17"/>
  <c r="IF2" i="17"/>
  <c r="IE2" i="17"/>
  <c r="ID2" i="17"/>
  <c r="IC2" i="17"/>
  <c r="IB2" i="17"/>
  <c r="IA2" i="17"/>
  <c r="HZ2" i="17"/>
  <c r="HY2" i="17"/>
  <c r="HX2" i="17"/>
  <c r="HW2" i="17"/>
  <c r="HV2" i="17"/>
  <c r="HU2" i="17"/>
  <c r="HT2" i="17"/>
  <c r="HS2" i="17"/>
  <c r="HR2" i="17"/>
  <c r="HQ2" i="17"/>
  <c r="HP2" i="17"/>
  <c r="HO2" i="17"/>
  <c r="HN2" i="17"/>
  <c r="HM2" i="17"/>
  <c r="HL2" i="17"/>
  <c r="HK2" i="17"/>
  <c r="HJ2" i="17"/>
  <c r="HI2" i="17"/>
  <c r="HH2" i="17"/>
  <c r="HG2" i="17"/>
  <c r="HF2" i="17"/>
  <c r="HE2" i="17"/>
  <c r="HD2" i="17"/>
  <c r="HC2" i="17"/>
  <c r="HB2" i="17"/>
  <c r="HA2" i="17"/>
  <c r="GZ2" i="17"/>
  <c r="GY2" i="17"/>
  <c r="GX2" i="17"/>
  <c r="GW2" i="17"/>
  <c r="GV2" i="17"/>
  <c r="GU2" i="17"/>
  <c r="GT2" i="17"/>
  <c r="GS2" i="17"/>
  <c r="GR2" i="17"/>
  <c r="GQ2" i="17"/>
  <c r="GP2" i="17"/>
  <c r="GO2" i="17"/>
  <c r="GN2" i="17"/>
  <c r="GM2" i="17"/>
  <c r="GL2" i="17"/>
  <c r="GK2" i="17"/>
  <c r="GJ2" i="17"/>
  <c r="GI2" i="17"/>
  <c r="GH2" i="17"/>
  <c r="GG2" i="17"/>
  <c r="GF2" i="17"/>
  <c r="GE2" i="17"/>
  <c r="GD2" i="17"/>
  <c r="GC2" i="17"/>
  <c r="GB2" i="17"/>
  <c r="GA2" i="17"/>
  <c r="FZ2" i="17"/>
  <c r="FY2" i="17"/>
  <c r="FX2" i="17"/>
  <c r="FW2" i="17"/>
  <c r="FV2" i="17"/>
  <c r="FU2" i="17"/>
  <c r="FT2" i="17"/>
  <c r="FS2" i="17"/>
  <c r="FR2" i="17"/>
  <c r="FQ2" i="17"/>
  <c r="FP2" i="17"/>
  <c r="FO2" i="17"/>
  <c r="FN2" i="17"/>
  <c r="FM2" i="17"/>
  <c r="FL2" i="17"/>
  <c r="FK2" i="17"/>
  <c r="FJ2" i="17"/>
  <c r="FI2" i="17"/>
  <c r="FH2" i="17"/>
  <c r="FG2" i="17"/>
  <c r="FF2" i="17"/>
  <c r="FE2" i="17"/>
  <c r="FD2" i="17"/>
  <c r="FC2" i="17"/>
  <c r="FB2" i="17"/>
  <c r="FA2" i="17"/>
  <c r="EZ2" i="17"/>
  <c r="EY2" i="17"/>
  <c r="EX2" i="17"/>
  <c r="EW2" i="17"/>
  <c r="EV2" i="17"/>
  <c r="EU2" i="17"/>
  <c r="ET2" i="17"/>
  <c r="ES2" i="17"/>
  <c r="ER2" i="17"/>
  <c r="EQ2" i="17"/>
  <c r="EP2" i="17"/>
  <c r="EO2" i="17"/>
  <c r="EN2" i="17"/>
  <c r="EM2" i="17"/>
  <c r="EL2" i="17"/>
  <c r="EK2" i="17"/>
  <c r="EJ2" i="17"/>
  <c r="EI2" i="17"/>
  <c r="EH2" i="17"/>
  <c r="EG2" i="17"/>
  <c r="EF2" i="17"/>
  <c r="EE2" i="17"/>
  <c r="ED2" i="17"/>
  <c r="EC2" i="17"/>
  <c r="EB2" i="17"/>
  <c r="EA2" i="17"/>
  <c r="DZ2" i="17"/>
  <c r="DY2" i="17"/>
  <c r="DX2" i="17"/>
  <c r="DW2" i="17"/>
  <c r="DV2" i="17"/>
  <c r="DU2" i="17"/>
  <c r="DT2" i="17"/>
  <c r="DS2" i="17"/>
  <c r="DR2" i="17"/>
  <c r="DQ2" i="17"/>
  <c r="DP2" i="17"/>
  <c r="DO2" i="17"/>
  <c r="DN2" i="17"/>
  <c r="DM2" i="17"/>
  <c r="DL2" i="17"/>
  <c r="DK2" i="17"/>
  <c r="DJ2" i="17"/>
  <c r="DI2" i="17"/>
  <c r="DH2" i="17"/>
  <c r="DG2" i="17"/>
  <c r="DF2" i="17"/>
  <c r="DE2" i="17"/>
  <c r="DD2" i="17"/>
  <c r="DC2" i="17"/>
  <c r="DB2" i="17"/>
  <c r="DA2" i="17"/>
  <c r="CZ2" i="17"/>
  <c r="CY2" i="17"/>
  <c r="CX2" i="17"/>
  <c r="CW2" i="17"/>
  <c r="CV2" i="17"/>
  <c r="CU2" i="17"/>
  <c r="CT2" i="17"/>
  <c r="CS2" i="17"/>
  <c r="CR2" i="17"/>
  <c r="CQ2" i="17"/>
  <c r="CP2" i="17"/>
  <c r="CO2" i="17"/>
  <c r="CN2" i="17"/>
  <c r="CM2" i="17"/>
  <c r="CL2" i="17"/>
  <c r="CK2" i="17"/>
  <c r="CJ2" i="17"/>
  <c r="CI2" i="17"/>
  <c r="CH2" i="17"/>
  <c r="CG2" i="17"/>
  <c r="CF2" i="17"/>
  <c r="CE2" i="17"/>
  <c r="CD2" i="17"/>
  <c r="CC2" i="17"/>
  <c r="CB2" i="17"/>
  <c r="CA2" i="17"/>
  <c r="BZ2" i="17"/>
  <c r="BY2" i="17"/>
  <c r="BX2" i="17"/>
  <c r="BW2" i="17"/>
  <c r="BV2" i="17"/>
  <c r="BU2" i="17"/>
  <c r="BT2" i="17"/>
  <c r="BS2" i="17"/>
  <c r="BR2" i="17"/>
  <c r="BQ2" i="17"/>
  <c r="BP2" i="17"/>
  <c r="BO2" i="17"/>
  <c r="BN2" i="17"/>
  <c r="BM2" i="17"/>
  <c r="BL2" i="17"/>
  <c r="BK2" i="17"/>
  <c r="BJ2" i="17"/>
  <c r="BI2" i="17"/>
  <c r="BH2" i="17"/>
  <c r="BG2" i="17"/>
  <c r="BF2" i="17"/>
  <c r="BE2" i="17"/>
  <c r="BD2" i="17"/>
  <c r="BC2" i="17"/>
  <c r="BB2" i="17"/>
  <c r="BA2" i="17"/>
  <c r="AZ2" i="17"/>
  <c r="AY2" i="17"/>
  <c r="AX2" i="17"/>
  <c r="AW2" i="17"/>
  <c r="AV2" i="17"/>
  <c r="AU2" i="17"/>
  <c r="AT2" i="17"/>
  <c r="AS2" i="17"/>
  <c r="AR2" i="17"/>
  <c r="AQ2" i="17"/>
  <c r="AP2" i="17"/>
  <c r="AO2" i="17"/>
  <c r="AN2" i="17"/>
  <c r="AM2" i="17"/>
  <c r="AL2" i="17"/>
  <c r="AK2" i="17"/>
  <c r="AJ2" i="17"/>
  <c r="AI2" i="17"/>
  <c r="AH2" i="17"/>
  <c r="AG2" i="17"/>
  <c r="AF2" i="17"/>
  <c r="AE2" i="17"/>
  <c r="AD2" i="17"/>
  <c r="AC2" i="17"/>
  <c r="AB2" i="17"/>
  <c r="AA2" i="17"/>
  <c r="Z2" i="17"/>
  <c r="Y2" i="17"/>
  <c r="X2" i="17"/>
  <c r="W2" i="17"/>
  <c r="V2" i="17"/>
  <c r="U2" i="17"/>
  <c r="T2" i="17"/>
  <c r="S2" i="17"/>
  <c r="R2" i="17"/>
  <c r="Q2" i="17"/>
  <c r="P2" i="17"/>
  <c r="O2" i="17"/>
  <c r="N2" i="17"/>
  <c r="M2" i="17"/>
  <c r="L2" i="17"/>
  <c r="K2" i="17"/>
  <c r="J2" i="17"/>
  <c r="I2" i="17"/>
  <c r="H2" i="17"/>
  <c r="G2" i="17"/>
  <c r="F2" i="17"/>
  <c r="E2" i="17"/>
  <c r="D2" i="17"/>
  <c r="C2" i="17"/>
  <c r="B2" i="17"/>
  <c r="HY1" i="17"/>
  <c r="HV1" i="17"/>
  <c r="HU1" i="17"/>
  <c r="HT1" i="17"/>
  <c r="HS1" i="17"/>
  <c r="HR1" i="17"/>
  <c r="HQ1" i="17"/>
  <c r="HP1" i="17"/>
  <c r="HO1" i="17"/>
  <c r="HN1" i="17"/>
  <c r="HM1" i="17"/>
  <c r="HL1" i="17"/>
  <c r="HK1" i="17"/>
  <c r="HJ1" i="17"/>
  <c r="HI1" i="17"/>
  <c r="HH1" i="17"/>
  <c r="HG1" i="17"/>
  <c r="HF1" i="17"/>
  <c r="HE1" i="17"/>
  <c r="HD1" i="17"/>
  <c r="HC1" i="17"/>
  <c r="HB1" i="17"/>
  <c r="HA1" i="17"/>
  <c r="GZ1" i="17"/>
  <c r="GY1" i="17"/>
  <c r="GX1" i="17"/>
  <c r="GW1" i="17"/>
  <c r="GV1" i="17"/>
  <c r="GU1" i="17"/>
  <c r="GT1" i="17"/>
  <c r="GS1" i="17"/>
  <c r="GR1" i="17"/>
  <c r="GQ1" i="17"/>
  <c r="GP1" i="17"/>
  <c r="GO1" i="17"/>
  <c r="GN1" i="17"/>
  <c r="GM1" i="17"/>
  <c r="GL1" i="17"/>
  <c r="GK1" i="17"/>
  <c r="GJ1" i="17"/>
  <c r="GI1" i="17"/>
  <c r="GH1" i="17"/>
  <c r="GG1" i="17"/>
  <c r="GF1" i="17"/>
  <c r="GE1" i="17"/>
  <c r="GD1" i="17"/>
  <c r="GC1" i="17"/>
  <c r="GB1" i="17"/>
  <c r="GA1" i="17"/>
  <c r="FZ1" i="17"/>
  <c r="FY1" i="17"/>
  <c r="FX1" i="17"/>
  <c r="FW1" i="17"/>
  <c r="FV1" i="17"/>
  <c r="FU1" i="17"/>
  <c r="FT1" i="17"/>
  <c r="FS1" i="17"/>
  <c r="FR1" i="17"/>
  <c r="FQ1" i="17"/>
  <c r="FP1" i="17"/>
  <c r="FO1" i="17"/>
  <c r="FN1" i="17"/>
  <c r="FM1" i="17"/>
  <c r="FL1" i="17"/>
  <c r="FK1" i="17"/>
  <c r="FJ1" i="17"/>
  <c r="FI1" i="17"/>
  <c r="FH1" i="17"/>
  <c r="FG1" i="17"/>
  <c r="FF1" i="17"/>
  <c r="FE1" i="17"/>
  <c r="FD1" i="17"/>
  <c r="FC1" i="17"/>
  <c r="FB1" i="17"/>
  <c r="FA1" i="17"/>
  <c r="EZ1" i="17"/>
  <c r="EY1" i="17"/>
  <c r="EX1" i="17"/>
  <c r="EW1" i="17"/>
  <c r="EV1" i="17"/>
  <c r="EU1" i="17"/>
  <c r="ET1" i="17"/>
  <c r="ES1" i="17"/>
  <c r="ER1" i="17"/>
  <c r="EQ1" i="17"/>
  <c r="EP1" i="17"/>
  <c r="EO1" i="17"/>
  <c r="EN1" i="17"/>
  <c r="EM1" i="17"/>
  <c r="EL1" i="17"/>
  <c r="EK1" i="17"/>
  <c r="EJ1" i="17"/>
  <c r="EI1" i="17"/>
  <c r="EH1" i="17"/>
  <c r="EG1" i="17"/>
  <c r="EF1" i="17"/>
  <c r="EE1" i="17"/>
  <c r="ED1" i="17"/>
  <c r="EC1" i="17"/>
  <c r="EB1" i="17"/>
  <c r="EA1" i="17"/>
  <c r="DZ1" i="17"/>
  <c r="DY1" i="17"/>
  <c r="DX1" i="17"/>
  <c r="DW1" i="17"/>
  <c r="DV1" i="17"/>
  <c r="DU1" i="17"/>
  <c r="DT1" i="17"/>
  <c r="DS1" i="17"/>
  <c r="DR1" i="17"/>
  <c r="DQ1" i="17"/>
  <c r="DP1" i="17"/>
  <c r="DO1" i="17"/>
  <c r="DN1" i="17"/>
  <c r="DM1" i="17"/>
  <c r="DL1" i="17"/>
  <c r="DK1" i="17"/>
  <c r="DJ1" i="17"/>
  <c r="DI1" i="17"/>
  <c r="DH1" i="17"/>
  <c r="DG1" i="17"/>
  <c r="DF1" i="17"/>
  <c r="DE1" i="17"/>
  <c r="DD1" i="17"/>
  <c r="DC1" i="17"/>
  <c r="DB1" i="17"/>
  <c r="DA1" i="17"/>
  <c r="CZ1" i="17"/>
  <c r="CY1" i="17"/>
  <c r="CX1" i="17"/>
  <c r="CW1" i="17"/>
  <c r="CV1" i="17"/>
  <c r="CU1" i="17"/>
  <c r="CT1" i="17"/>
  <c r="CS1" i="17"/>
  <c r="CR1" i="17"/>
  <c r="CQ1" i="17"/>
  <c r="CP1" i="17"/>
  <c r="CO1" i="17"/>
  <c r="CN1" i="17"/>
  <c r="CM1" i="17"/>
  <c r="CL1" i="17"/>
  <c r="CK1" i="17"/>
  <c r="CJ1" i="17"/>
  <c r="CI1" i="17"/>
  <c r="CH1" i="17"/>
  <c r="CG1" i="17"/>
  <c r="CF1" i="17"/>
  <c r="CE1" i="17"/>
  <c r="CD1" i="17"/>
  <c r="CC1" i="17"/>
  <c r="CB1" i="17"/>
  <c r="CA1" i="17"/>
  <c r="BZ1" i="17"/>
  <c r="BY1" i="17"/>
  <c r="BX1" i="17"/>
  <c r="BW1" i="17"/>
  <c r="BV1" i="17"/>
  <c r="BU1" i="17"/>
  <c r="BT1" i="17"/>
  <c r="BS1" i="17"/>
  <c r="BR1" i="17"/>
  <c r="BQ1" i="17"/>
  <c r="BP1" i="17"/>
  <c r="BO1" i="17"/>
  <c r="BN1" i="17"/>
  <c r="BM1" i="17"/>
  <c r="BL1" i="17"/>
  <c r="BK1" i="17"/>
  <c r="BJ1" i="17"/>
  <c r="BI1" i="17"/>
  <c r="BH1" i="17"/>
  <c r="BG1" i="17"/>
  <c r="BF1" i="17"/>
  <c r="BE1" i="17"/>
  <c r="BD1" i="17"/>
  <c r="BC1" i="17"/>
  <c r="BB1" i="17"/>
  <c r="BA1" i="17"/>
  <c r="AZ1" i="17"/>
  <c r="AY1" i="17"/>
  <c r="AX1" i="17"/>
  <c r="AW1" i="17"/>
  <c r="AV1" i="17"/>
  <c r="AU1" i="17"/>
  <c r="AT1" i="17"/>
  <c r="AS1" i="17"/>
  <c r="AR1" i="17"/>
  <c r="AQ1" i="17"/>
  <c r="AP1" i="17"/>
  <c r="AO1" i="17"/>
  <c r="AN1" i="17"/>
  <c r="AM1" i="17"/>
  <c r="AL1" i="17"/>
  <c r="AK1" i="17"/>
  <c r="AJ1" i="17"/>
  <c r="AI1" i="17"/>
  <c r="AH1" i="17"/>
  <c r="AG1" i="17"/>
  <c r="AF1" i="17"/>
  <c r="AE1" i="17"/>
  <c r="AD1" i="17"/>
  <c r="AC1" i="17"/>
  <c r="AB1" i="17"/>
  <c r="AA1" i="17"/>
  <c r="Z1" i="17"/>
  <c r="Y1" i="17"/>
  <c r="X1" i="17"/>
  <c r="W1" i="17"/>
  <c r="V1" i="17"/>
  <c r="U1" i="17"/>
  <c r="T1" i="17"/>
  <c r="S1" i="17"/>
  <c r="R1" i="17"/>
  <c r="Q1" i="17"/>
  <c r="P1" i="17"/>
  <c r="O1" i="17"/>
  <c r="N1" i="17"/>
  <c r="M1" i="17"/>
  <c r="L1" i="17"/>
  <c r="K1" i="17"/>
  <c r="J1" i="17"/>
  <c r="I1" i="17"/>
  <c r="H1" i="17"/>
  <c r="G1" i="17"/>
  <c r="F1" i="17"/>
  <c r="E1" i="17"/>
  <c r="D1" i="17"/>
  <c r="C1" i="17"/>
  <c r="B1" i="17"/>
  <c r="IG5" i="14"/>
  <c r="IF5" i="14"/>
  <c r="IE5" i="14"/>
  <c r="ID5" i="14"/>
  <c r="IC5" i="14"/>
  <c r="IB5" i="14"/>
  <c r="IA5" i="14"/>
  <c r="HZ5" i="14"/>
  <c r="HY5" i="14"/>
  <c r="HX5" i="14"/>
  <c r="HW5" i="14"/>
  <c r="HV5" i="14"/>
  <c r="HU5" i="14"/>
  <c r="HT5" i="14"/>
  <c r="HS5" i="14"/>
  <c r="HR5" i="14"/>
  <c r="HQ5" i="14"/>
  <c r="HP5" i="14"/>
  <c r="HO5" i="14"/>
  <c r="HN5" i="14"/>
  <c r="HM5" i="14"/>
  <c r="HL5" i="14"/>
  <c r="HK5" i="14"/>
  <c r="HJ5" i="14"/>
  <c r="HI5" i="14"/>
  <c r="HH5" i="14"/>
  <c r="HG5" i="14"/>
  <c r="HF5" i="14"/>
  <c r="HE5" i="14"/>
  <c r="HD5" i="14"/>
  <c r="HC5" i="14"/>
  <c r="HB5" i="14"/>
  <c r="HA5" i="14"/>
  <c r="GZ5" i="14"/>
  <c r="GY5" i="14"/>
  <c r="GX5" i="14"/>
  <c r="GW5" i="14"/>
  <c r="GV5" i="14"/>
  <c r="GU5" i="14"/>
  <c r="GT5" i="14"/>
  <c r="GS5" i="14"/>
  <c r="GR5" i="14"/>
  <c r="GQ5" i="14"/>
  <c r="GP5" i="14"/>
  <c r="GO5" i="14"/>
  <c r="GN5" i="14"/>
  <c r="GM5" i="14"/>
  <c r="GL5" i="14"/>
  <c r="GK5" i="14"/>
  <c r="GJ5" i="14"/>
  <c r="GI5" i="14"/>
  <c r="GH5" i="14"/>
  <c r="GG5" i="14"/>
  <c r="GF5" i="14"/>
  <c r="GE5" i="14"/>
  <c r="GD5" i="14"/>
  <c r="GC5" i="14"/>
  <c r="GB5" i="14"/>
  <c r="GA5" i="14"/>
  <c r="FZ5" i="14"/>
  <c r="FY5" i="14"/>
  <c r="FX5" i="14"/>
  <c r="FW5" i="14"/>
  <c r="FV5" i="14"/>
  <c r="FU5" i="14"/>
  <c r="FT5" i="14"/>
  <c r="FS5" i="14"/>
  <c r="FR5" i="14"/>
  <c r="FQ5" i="14"/>
  <c r="FP5" i="14"/>
  <c r="FO5" i="14"/>
  <c r="FN5" i="14"/>
  <c r="FM5" i="14"/>
  <c r="FL5" i="14"/>
  <c r="FK5" i="14"/>
  <c r="FJ5" i="14"/>
  <c r="FI5" i="14"/>
  <c r="FH5" i="14"/>
  <c r="FG5" i="14"/>
  <c r="FF5" i="14"/>
  <c r="FE5" i="14"/>
  <c r="FD5" i="14"/>
  <c r="FC5" i="14"/>
  <c r="FB5" i="14"/>
  <c r="FA5" i="14"/>
  <c r="EZ5" i="14"/>
  <c r="EY5" i="14"/>
  <c r="EX5" i="14"/>
  <c r="EW5" i="14"/>
  <c r="EV5" i="14"/>
  <c r="EU5" i="14"/>
  <c r="ET5" i="14"/>
  <c r="ES5" i="14"/>
  <c r="ER5" i="14"/>
  <c r="EQ5" i="14"/>
  <c r="EP5" i="14"/>
  <c r="EO5" i="14"/>
  <c r="EN5" i="14"/>
  <c r="EM5" i="14"/>
  <c r="EL5" i="14"/>
  <c r="EK5" i="14"/>
  <c r="EJ5" i="14"/>
  <c r="EI5" i="14"/>
  <c r="EH5" i="14"/>
  <c r="EG5" i="14"/>
  <c r="EF5" i="14"/>
  <c r="EE5" i="14"/>
  <c r="ED5" i="14"/>
  <c r="EC5" i="14"/>
  <c r="EB5" i="14"/>
  <c r="EA5" i="14"/>
  <c r="DZ5" i="14"/>
  <c r="DY5" i="14"/>
  <c r="DX5" i="14"/>
  <c r="DW5" i="14"/>
  <c r="DV5" i="14"/>
  <c r="DU5" i="14"/>
  <c r="DT5" i="14"/>
  <c r="DS5" i="14"/>
  <c r="DR5" i="14"/>
  <c r="DQ5" i="14"/>
  <c r="DP5" i="14"/>
  <c r="DO5" i="14"/>
  <c r="DN5" i="14"/>
  <c r="DM5" i="14"/>
  <c r="DL5" i="14"/>
  <c r="DK5" i="14"/>
  <c r="DJ5" i="14"/>
  <c r="DI5" i="14"/>
  <c r="DH5" i="14"/>
  <c r="DG5" i="14"/>
  <c r="DF5" i="14"/>
  <c r="DE5" i="14"/>
  <c r="DD5" i="14"/>
  <c r="DC5" i="14"/>
  <c r="DB5" i="14"/>
  <c r="DA5" i="14"/>
  <c r="CZ5" i="14"/>
  <c r="CY5" i="14"/>
  <c r="CX5" i="14"/>
  <c r="CW5" i="14"/>
  <c r="CV5" i="14"/>
  <c r="CU5" i="14"/>
  <c r="CT5" i="14"/>
  <c r="CS5" i="14"/>
  <c r="CR5" i="14"/>
  <c r="CQ5" i="14"/>
  <c r="CP5" i="14"/>
  <c r="CO5" i="14"/>
  <c r="CN5" i="14"/>
  <c r="CM5" i="14"/>
  <c r="CL5" i="14"/>
  <c r="CK5" i="14"/>
  <c r="CJ5" i="14"/>
  <c r="CI5" i="14"/>
  <c r="CH5" i="14"/>
  <c r="CG5" i="14"/>
  <c r="CF5" i="14"/>
  <c r="CE5" i="14"/>
  <c r="CD5" i="14"/>
  <c r="CC5" i="14"/>
  <c r="CB5" i="14"/>
  <c r="CA5" i="14"/>
  <c r="BZ5" i="14"/>
  <c r="BY5" i="14"/>
  <c r="BX5" i="14"/>
  <c r="BW5" i="14"/>
  <c r="BV5" i="14"/>
  <c r="BU5" i="14"/>
  <c r="BT5" i="14"/>
  <c r="BS5" i="14"/>
  <c r="BR5" i="14"/>
  <c r="BQ5" i="14"/>
  <c r="BP5" i="14"/>
  <c r="BO5" i="14"/>
  <c r="BN5" i="14"/>
  <c r="BM5" i="14"/>
  <c r="BL5" i="14"/>
  <c r="BK5" i="14"/>
  <c r="BJ5" i="14"/>
  <c r="BI5" i="14"/>
  <c r="BH5" i="14"/>
  <c r="BG5" i="14"/>
  <c r="BF5" i="14"/>
  <c r="BE5" i="14"/>
  <c r="BD5" i="14"/>
  <c r="BC5" i="14"/>
  <c r="BB5" i="14"/>
  <c r="BA5" i="14"/>
  <c r="AZ5" i="14"/>
  <c r="AY5" i="14"/>
  <c r="AX5" i="14"/>
  <c r="AW5" i="14"/>
  <c r="AV5" i="14"/>
  <c r="AU5" i="14"/>
  <c r="AT5" i="14"/>
  <c r="AS5" i="14"/>
  <c r="AR5" i="14"/>
  <c r="AQ5" i="14"/>
  <c r="AP5" i="14"/>
  <c r="AO5" i="14"/>
  <c r="AN5" i="14"/>
  <c r="AM5" i="14"/>
  <c r="AL5" i="14"/>
  <c r="AK5" i="14"/>
  <c r="AJ5" i="14"/>
  <c r="AI5" i="14"/>
  <c r="AH5" i="14"/>
  <c r="AG5" i="14"/>
  <c r="AF5" i="14"/>
  <c r="AE5" i="14"/>
  <c r="AD5" i="14"/>
  <c r="AC5" i="14"/>
  <c r="AB5" i="14"/>
  <c r="AA5" i="14"/>
  <c r="Z5" i="14"/>
  <c r="Y5" i="14"/>
  <c r="X5" i="14"/>
  <c r="W5" i="14"/>
  <c r="V5" i="14"/>
  <c r="U5" i="14"/>
  <c r="T5" i="14"/>
  <c r="S5" i="14"/>
  <c r="R5" i="14"/>
  <c r="Q5" i="14"/>
  <c r="P5" i="14"/>
  <c r="O5" i="14"/>
  <c r="N5" i="14"/>
  <c r="M5" i="14"/>
  <c r="L5" i="14"/>
  <c r="K5" i="14"/>
  <c r="J5" i="14"/>
  <c r="I5" i="14"/>
  <c r="H5" i="14"/>
  <c r="G5" i="14"/>
  <c r="F5" i="14"/>
  <c r="E5" i="14"/>
  <c r="D5" i="14"/>
  <c r="C5" i="14"/>
  <c r="B5" i="14"/>
  <c r="IH4" i="14"/>
  <c r="IG4" i="14"/>
  <c r="IF4" i="14"/>
  <c r="IE4" i="14"/>
  <c r="ID4" i="14"/>
  <c r="IC4" i="14"/>
  <c r="IB4" i="14"/>
  <c r="IA4" i="14"/>
  <c r="HZ4" i="14"/>
  <c r="HY4" i="14"/>
  <c r="HX4" i="14"/>
  <c r="HW4" i="14"/>
  <c r="HV4" i="14"/>
  <c r="HU4" i="14"/>
  <c r="HT4" i="14"/>
  <c r="HS4" i="14"/>
  <c r="HR4" i="14"/>
  <c r="HQ4" i="14"/>
  <c r="HP4" i="14"/>
  <c r="HO4" i="14"/>
  <c r="HN4" i="14"/>
  <c r="HM4" i="14"/>
  <c r="HL4" i="14"/>
  <c r="HK4" i="14"/>
  <c r="HJ4" i="14"/>
  <c r="HI4" i="14"/>
  <c r="HH4" i="14"/>
  <c r="HG4" i="14"/>
  <c r="HF4" i="14"/>
  <c r="HE4" i="14"/>
  <c r="HD4" i="14"/>
  <c r="HC4" i="14"/>
  <c r="HB4" i="14"/>
  <c r="HA4" i="14"/>
  <c r="GZ4" i="14"/>
  <c r="GY4" i="14"/>
  <c r="GX4" i="14"/>
  <c r="GW4" i="14"/>
  <c r="GV4" i="14"/>
  <c r="GU4" i="14"/>
  <c r="GT4" i="14"/>
  <c r="GS4" i="14"/>
  <c r="GR4" i="14"/>
  <c r="GQ4" i="14"/>
  <c r="GP4" i="14"/>
  <c r="GO4" i="14"/>
  <c r="GN4" i="14"/>
  <c r="GM4" i="14"/>
  <c r="GL4" i="14"/>
  <c r="GK4" i="14"/>
  <c r="GJ4" i="14"/>
  <c r="GI4" i="14"/>
  <c r="GH4" i="14"/>
  <c r="GG4" i="14"/>
  <c r="GF4" i="14"/>
  <c r="GE4" i="14"/>
  <c r="GD4" i="14"/>
  <c r="GC4" i="14"/>
  <c r="GB4" i="14"/>
  <c r="GA4" i="14"/>
  <c r="FZ4" i="14"/>
  <c r="FY4" i="14"/>
  <c r="FX4" i="14"/>
  <c r="FW4" i="14"/>
  <c r="FV4" i="14"/>
  <c r="FU4" i="14"/>
  <c r="FT4" i="14"/>
  <c r="FS4" i="14"/>
  <c r="FR4" i="14"/>
  <c r="FQ4" i="14"/>
  <c r="FP4" i="14"/>
  <c r="FO4" i="14"/>
  <c r="FN4" i="14"/>
  <c r="FM4" i="14"/>
  <c r="FL4" i="14"/>
  <c r="FK4" i="14"/>
  <c r="FJ4" i="14"/>
  <c r="FI4" i="14"/>
  <c r="FH4" i="14"/>
  <c r="FG4" i="14"/>
  <c r="FF4" i="14"/>
  <c r="FE4" i="14"/>
  <c r="FD4" i="14"/>
  <c r="FC4" i="14"/>
  <c r="FB4" i="14"/>
  <c r="FA4" i="14"/>
  <c r="EZ4" i="14"/>
  <c r="EY4" i="14"/>
  <c r="EX4" i="14"/>
  <c r="EW4" i="14"/>
  <c r="EV4" i="14"/>
  <c r="EU4" i="14"/>
  <c r="ET4" i="14"/>
  <c r="ES4" i="14"/>
  <c r="ER4" i="14"/>
  <c r="EQ4" i="14"/>
  <c r="EP4" i="14"/>
  <c r="EO4" i="14"/>
  <c r="EN4" i="14"/>
  <c r="EM4" i="14"/>
  <c r="EL4" i="14"/>
  <c r="EK4" i="14"/>
  <c r="EJ4" i="14"/>
  <c r="EI4" i="14"/>
  <c r="EH4" i="14"/>
  <c r="EG4" i="14"/>
  <c r="EF4" i="14"/>
  <c r="EE4" i="14"/>
  <c r="ED4" i="14"/>
  <c r="EC4" i="14"/>
  <c r="EB4" i="14"/>
  <c r="EA4" i="14"/>
  <c r="DZ4" i="14"/>
  <c r="DY4" i="14"/>
  <c r="DX4" i="14"/>
  <c r="DW4" i="14"/>
  <c r="DV4" i="14"/>
  <c r="DU4" i="14"/>
  <c r="DT4" i="14"/>
  <c r="DS4" i="14"/>
  <c r="DR4" i="14"/>
  <c r="DQ4" i="14"/>
  <c r="DP4" i="14"/>
  <c r="DO4" i="14"/>
  <c r="DN4" i="14"/>
  <c r="DM4" i="14"/>
  <c r="DL4" i="14"/>
  <c r="DK4" i="14"/>
  <c r="DJ4" i="14"/>
  <c r="DI4" i="14"/>
  <c r="DH4" i="14"/>
  <c r="DG4" i="14"/>
  <c r="DF4" i="14"/>
  <c r="DE4" i="14"/>
  <c r="DD4" i="14"/>
  <c r="DC4" i="14"/>
  <c r="DB4" i="14"/>
  <c r="DA4" i="14"/>
  <c r="CZ4" i="14"/>
  <c r="CY4" i="14"/>
  <c r="CX4" i="14"/>
  <c r="CW4" i="14"/>
  <c r="CV4" i="14"/>
  <c r="CU4" i="14"/>
  <c r="CT4" i="14"/>
  <c r="CS4" i="14"/>
  <c r="CR4" i="14"/>
  <c r="CQ4" i="14"/>
  <c r="CP4" i="14"/>
  <c r="CO4" i="14"/>
  <c r="CN4" i="14"/>
  <c r="CM4" i="14"/>
  <c r="CL4" i="14"/>
  <c r="CK4" i="14"/>
  <c r="CJ4" i="14"/>
  <c r="CI4" i="14"/>
  <c r="CH4" i="14"/>
  <c r="CG4" i="14"/>
  <c r="CF4" i="14"/>
  <c r="CE4" i="14"/>
  <c r="CD4" i="14"/>
  <c r="CC4" i="14"/>
  <c r="CB4" i="14"/>
  <c r="CA4" i="14"/>
  <c r="BZ4" i="14"/>
  <c r="BY4" i="14"/>
  <c r="BX4" i="14"/>
  <c r="BW4" i="14"/>
  <c r="BV4" i="14"/>
  <c r="BU4" i="14"/>
  <c r="BT4" i="14"/>
  <c r="BS4" i="14"/>
  <c r="BR4" i="14"/>
  <c r="BQ4" i="14"/>
  <c r="BP4" i="14"/>
  <c r="BO4" i="14"/>
  <c r="BN4" i="14"/>
  <c r="BM4" i="14"/>
  <c r="BL4" i="14"/>
  <c r="BK4" i="14"/>
  <c r="BJ4" i="14"/>
  <c r="BI4" i="14"/>
  <c r="BH4" i="14"/>
  <c r="BG4" i="14"/>
  <c r="BF4" i="14"/>
  <c r="BE4" i="14"/>
  <c r="BD4" i="14"/>
  <c r="BC4" i="14"/>
  <c r="BB4" i="14"/>
  <c r="BA4" i="14"/>
  <c r="AZ4" i="14"/>
  <c r="AY4" i="14"/>
  <c r="AX4" i="14"/>
  <c r="AW4" i="14"/>
  <c r="AV4" i="14"/>
  <c r="AU4" i="14"/>
  <c r="AT4" i="14"/>
  <c r="AS4" i="14"/>
  <c r="AR4" i="14"/>
  <c r="AQ4" i="14"/>
  <c r="AP4" i="14"/>
  <c r="AO4" i="14"/>
  <c r="AN4" i="14"/>
  <c r="AM4" i="14"/>
  <c r="AL4" i="14"/>
  <c r="AK4" i="14"/>
  <c r="AJ4" i="14"/>
  <c r="AI4" i="14"/>
  <c r="AH4" i="14"/>
  <c r="AG4" i="14"/>
  <c r="AF4" i="14"/>
  <c r="AE4" i="14"/>
  <c r="AD4" i="14"/>
  <c r="AC4" i="14"/>
  <c r="AB4" i="14"/>
  <c r="AA4" i="14"/>
  <c r="Z4" i="14"/>
  <c r="Y4" i="14"/>
  <c r="X4" i="14"/>
  <c r="W4" i="14"/>
  <c r="V4" i="14"/>
  <c r="U4" i="14"/>
  <c r="T4" i="14"/>
  <c r="S4" i="14"/>
  <c r="R4" i="14"/>
  <c r="Q4" i="14"/>
  <c r="P4" i="14"/>
  <c r="O4" i="14"/>
  <c r="N4" i="14"/>
  <c r="M4" i="14"/>
  <c r="L4" i="14"/>
  <c r="K4" i="14"/>
  <c r="J4" i="14"/>
  <c r="I4" i="14"/>
  <c r="H4" i="14"/>
  <c r="G4" i="14"/>
  <c r="F4" i="14"/>
  <c r="E4" i="14"/>
  <c r="D4" i="14"/>
  <c r="C4" i="14"/>
  <c r="B4" i="14"/>
  <c r="IH3" i="14"/>
  <c r="IG3" i="14"/>
  <c r="IF3" i="14"/>
  <c r="IE3" i="14"/>
  <c r="ID3" i="14"/>
  <c r="IC3" i="14"/>
  <c r="IB3" i="14"/>
  <c r="IA3" i="14"/>
  <c r="HZ3" i="14"/>
  <c r="HY3" i="14"/>
  <c r="HX3" i="14"/>
  <c r="HW3" i="14"/>
  <c r="HV3" i="14"/>
  <c r="HU3" i="14"/>
  <c r="HT3" i="14"/>
  <c r="HS3" i="14"/>
  <c r="HR3" i="14"/>
  <c r="HQ3" i="14"/>
  <c r="HP3" i="14"/>
  <c r="HO3" i="14"/>
  <c r="HN3" i="14"/>
  <c r="HM3" i="14"/>
  <c r="HL3" i="14"/>
  <c r="HK3" i="14"/>
  <c r="HJ3" i="14"/>
  <c r="HI3" i="14"/>
  <c r="HH3" i="14"/>
  <c r="HG3" i="14"/>
  <c r="HF3" i="14"/>
  <c r="HE3" i="14"/>
  <c r="HD3" i="14"/>
  <c r="HC3" i="14"/>
  <c r="HB3" i="14"/>
  <c r="HA3" i="14"/>
  <c r="GZ3" i="14"/>
  <c r="GY3" i="14"/>
  <c r="GX3" i="14"/>
  <c r="GW3" i="14"/>
  <c r="GV3" i="14"/>
  <c r="GU3" i="14"/>
  <c r="GT3" i="14"/>
  <c r="GS3" i="14"/>
  <c r="GR3" i="14"/>
  <c r="GQ3" i="14"/>
  <c r="GP3" i="14"/>
  <c r="GO3" i="14"/>
  <c r="GN3" i="14"/>
  <c r="GM3" i="14"/>
  <c r="GL3" i="14"/>
  <c r="GK3" i="14"/>
  <c r="GJ3" i="14"/>
  <c r="GI3" i="14"/>
  <c r="GH3" i="14"/>
  <c r="GG3" i="14"/>
  <c r="GF3" i="14"/>
  <c r="GE3" i="14"/>
  <c r="GD3" i="14"/>
  <c r="GC3" i="14"/>
  <c r="GB3" i="14"/>
  <c r="GA3" i="14"/>
  <c r="FZ3" i="14"/>
  <c r="FY3" i="14"/>
  <c r="FX3" i="14"/>
  <c r="FW3" i="14"/>
  <c r="FV3" i="14"/>
  <c r="FU3" i="14"/>
  <c r="FT3" i="14"/>
  <c r="FS3" i="14"/>
  <c r="FR3" i="14"/>
  <c r="FQ3" i="14"/>
  <c r="FP3" i="14"/>
  <c r="FO3" i="14"/>
  <c r="FN3" i="14"/>
  <c r="FM3" i="14"/>
  <c r="FL3" i="14"/>
  <c r="FK3" i="14"/>
  <c r="FJ3" i="14"/>
  <c r="FI3" i="14"/>
  <c r="FH3" i="14"/>
  <c r="FG3" i="14"/>
  <c r="FF3" i="14"/>
  <c r="FE3" i="14"/>
  <c r="FD3" i="14"/>
  <c r="FC3" i="14"/>
  <c r="FB3" i="14"/>
  <c r="FA3" i="14"/>
  <c r="EZ3" i="14"/>
  <c r="EY3" i="14"/>
  <c r="EX3" i="14"/>
  <c r="EW3" i="14"/>
  <c r="EV3" i="14"/>
  <c r="EU3" i="14"/>
  <c r="ET3" i="14"/>
  <c r="ES3" i="14"/>
  <c r="ER3" i="14"/>
  <c r="EQ3" i="14"/>
  <c r="EP3" i="14"/>
  <c r="EO3" i="14"/>
  <c r="EN3" i="14"/>
  <c r="EM3" i="14"/>
  <c r="EL3" i="14"/>
  <c r="EK3" i="14"/>
  <c r="EJ3" i="14"/>
  <c r="EI3" i="14"/>
  <c r="EH3" i="14"/>
  <c r="EG3" i="14"/>
  <c r="EF3" i="14"/>
  <c r="EE3" i="14"/>
  <c r="ED3" i="14"/>
  <c r="EC3" i="14"/>
  <c r="EB3" i="14"/>
  <c r="EA3" i="14"/>
  <c r="DZ3" i="14"/>
  <c r="DY3" i="14"/>
  <c r="DX3" i="14"/>
  <c r="DW3" i="14"/>
  <c r="DV3" i="14"/>
  <c r="DU3" i="14"/>
  <c r="DT3" i="14"/>
  <c r="DS3" i="14"/>
  <c r="DR3" i="14"/>
  <c r="DQ3" i="14"/>
  <c r="DP3" i="14"/>
  <c r="DO3" i="14"/>
  <c r="DN3" i="14"/>
  <c r="DM3" i="14"/>
  <c r="DL3" i="14"/>
  <c r="DK3" i="14"/>
  <c r="DJ3" i="14"/>
  <c r="DI3" i="14"/>
  <c r="DH3" i="14"/>
  <c r="DG3" i="14"/>
  <c r="DF3" i="14"/>
  <c r="DE3" i="14"/>
  <c r="DD3" i="14"/>
  <c r="DC3" i="14"/>
  <c r="DB3" i="14"/>
  <c r="DA3" i="14"/>
  <c r="CZ3" i="14"/>
  <c r="CY3" i="14"/>
  <c r="CX3" i="14"/>
  <c r="CW3" i="14"/>
  <c r="CV3" i="14"/>
  <c r="CU3" i="14"/>
  <c r="CT3" i="14"/>
  <c r="CS3" i="14"/>
  <c r="CR3" i="14"/>
  <c r="CQ3" i="14"/>
  <c r="CP3" i="14"/>
  <c r="CO3" i="14"/>
  <c r="CN3" i="14"/>
  <c r="CM3" i="14"/>
  <c r="CL3" i="14"/>
  <c r="CK3" i="14"/>
  <c r="CJ3" i="14"/>
  <c r="CI3" i="14"/>
  <c r="CH3" i="14"/>
  <c r="CG3" i="14"/>
  <c r="CF3" i="14"/>
  <c r="CE3" i="14"/>
  <c r="CD3" i="14"/>
  <c r="CC3" i="14"/>
  <c r="CB3" i="14"/>
  <c r="CA3" i="14"/>
  <c r="BZ3" i="14"/>
  <c r="BY3" i="14"/>
  <c r="BX3" i="14"/>
  <c r="BW3" i="14"/>
  <c r="BV3" i="14"/>
  <c r="BU3" i="14"/>
  <c r="BT3" i="14"/>
  <c r="BS3" i="14"/>
  <c r="BR3" i="14"/>
  <c r="BQ3" i="14"/>
  <c r="BP3" i="14"/>
  <c r="BO3" i="14"/>
  <c r="BN3" i="14"/>
  <c r="BM3" i="14"/>
  <c r="BL3" i="14"/>
  <c r="BK3" i="14"/>
  <c r="BJ3" i="14"/>
  <c r="BI3" i="14"/>
  <c r="BH3" i="14"/>
  <c r="BG3" i="14"/>
  <c r="BF3" i="14"/>
  <c r="BE3" i="14"/>
  <c r="BD3" i="14"/>
  <c r="BC3" i="14"/>
  <c r="BB3" i="14"/>
  <c r="BA3" i="14"/>
  <c r="AZ3" i="14"/>
  <c r="AY3" i="14"/>
  <c r="AX3" i="14"/>
  <c r="AW3" i="14"/>
  <c r="AV3" i="14"/>
  <c r="AU3" i="14"/>
  <c r="AT3" i="14"/>
  <c r="AS3" i="14"/>
  <c r="AR3" i="14"/>
  <c r="AQ3" i="14"/>
  <c r="AP3" i="14"/>
  <c r="AO3" i="14"/>
  <c r="AN3" i="14"/>
  <c r="AM3" i="14"/>
  <c r="AL3" i="14"/>
  <c r="AK3" i="14"/>
  <c r="AJ3" i="14"/>
  <c r="AI3" i="14"/>
  <c r="AH3" i="14"/>
  <c r="AG3" i="14"/>
  <c r="AF3" i="14"/>
  <c r="AE3" i="14"/>
  <c r="AD3" i="14"/>
  <c r="AC3" i="14"/>
  <c r="AB3" i="14"/>
  <c r="AA3" i="14"/>
  <c r="Z3" i="14"/>
  <c r="Y3" i="14"/>
  <c r="X3" i="14"/>
  <c r="W3" i="14"/>
  <c r="V3" i="14"/>
  <c r="U3" i="14"/>
  <c r="T3" i="14"/>
  <c r="S3" i="14"/>
  <c r="R3" i="14"/>
  <c r="Q3" i="14"/>
  <c r="P3" i="14"/>
  <c r="O3" i="14"/>
  <c r="N3" i="14"/>
  <c r="M3" i="14"/>
  <c r="L3" i="14"/>
  <c r="K3" i="14"/>
  <c r="J3" i="14"/>
  <c r="I3" i="14"/>
  <c r="H3" i="14"/>
  <c r="G3" i="14"/>
  <c r="F3" i="14"/>
  <c r="E3" i="14"/>
  <c r="D3" i="14"/>
  <c r="C3" i="14"/>
  <c r="B3" i="14"/>
  <c r="IH2" i="14"/>
  <c r="IG2" i="14"/>
  <c r="IF2" i="14"/>
  <c r="IE2" i="14"/>
  <c r="ID2" i="14"/>
  <c r="IC2" i="14"/>
  <c r="IB2" i="14"/>
  <c r="IA2" i="14"/>
  <c r="HZ2" i="14"/>
  <c r="HY2" i="14"/>
  <c r="HX2" i="14"/>
  <c r="HW2" i="14"/>
  <c r="HV2" i="14"/>
  <c r="HU2" i="14"/>
  <c r="HT2" i="14"/>
  <c r="HS2" i="14"/>
  <c r="HR2" i="14"/>
  <c r="HQ2" i="14"/>
  <c r="HP2" i="14"/>
  <c r="HO2" i="14"/>
  <c r="HN2" i="14"/>
  <c r="HM2" i="14"/>
  <c r="HL2" i="14"/>
  <c r="HK2" i="14"/>
  <c r="HJ2" i="14"/>
  <c r="HI2" i="14"/>
  <c r="HH2" i="14"/>
  <c r="HG2" i="14"/>
  <c r="HF2" i="14"/>
  <c r="HE2" i="14"/>
  <c r="HD2" i="14"/>
  <c r="HC2" i="14"/>
  <c r="HB2" i="14"/>
  <c r="HA2" i="14"/>
  <c r="GZ2" i="14"/>
  <c r="GY2" i="14"/>
  <c r="GX2" i="14"/>
  <c r="GW2" i="14"/>
  <c r="GV2" i="14"/>
  <c r="GU2" i="14"/>
  <c r="GT2" i="14"/>
  <c r="GS2" i="14"/>
  <c r="GR2" i="14"/>
  <c r="GQ2" i="14"/>
  <c r="GP2" i="14"/>
  <c r="GO2" i="14"/>
  <c r="GN2" i="14"/>
  <c r="GM2" i="14"/>
  <c r="GL2" i="14"/>
  <c r="GK2" i="14"/>
  <c r="GJ2" i="14"/>
  <c r="GI2" i="14"/>
  <c r="GH2" i="14"/>
  <c r="GG2" i="14"/>
  <c r="GF2" i="14"/>
  <c r="GE2" i="14"/>
  <c r="GD2" i="14"/>
  <c r="GC2" i="14"/>
  <c r="GB2" i="14"/>
  <c r="GA2" i="14"/>
  <c r="FZ2" i="14"/>
  <c r="FY2" i="14"/>
  <c r="FX2" i="14"/>
  <c r="FW2" i="14"/>
  <c r="FV2" i="14"/>
  <c r="FU2" i="14"/>
  <c r="FT2" i="14"/>
  <c r="FS2" i="14"/>
  <c r="FR2" i="14"/>
  <c r="FQ2" i="14"/>
  <c r="FP2" i="14"/>
  <c r="FO2" i="14"/>
  <c r="FN2" i="14"/>
  <c r="FM2" i="14"/>
  <c r="FL2" i="14"/>
  <c r="FK2" i="14"/>
  <c r="FJ2" i="14"/>
  <c r="FI2" i="14"/>
  <c r="FH2" i="14"/>
  <c r="FG2" i="14"/>
  <c r="FF2" i="14"/>
  <c r="FE2" i="14"/>
  <c r="FD2" i="14"/>
  <c r="FC2" i="14"/>
  <c r="FB2" i="14"/>
  <c r="FA2" i="14"/>
  <c r="EZ2" i="14"/>
  <c r="EY2" i="14"/>
  <c r="EX2" i="14"/>
  <c r="EW2" i="14"/>
  <c r="EV2" i="14"/>
  <c r="EU2" i="14"/>
  <c r="ET2" i="14"/>
  <c r="ES2" i="14"/>
  <c r="ER2" i="14"/>
  <c r="EQ2" i="14"/>
  <c r="EP2" i="14"/>
  <c r="EO2" i="14"/>
  <c r="EN2" i="14"/>
  <c r="EM2" i="14"/>
  <c r="EL2" i="14"/>
  <c r="EK2" i="14"/>
  <c r="EJ2" i="14"/>
  <c r="EI2" i="14"/>
  <c r="EH2" i="14"/>
  <c r="EG2" i="14"/>
  <c r="EF2" i="14"/>
  <c r="EE2" i="14"/>
  <c r="ED2" i="14"/>
  <c r="EC2" i="14"/>
  <c r="EB2" i="14"/>
  <c r="EA2" i="14"/>
  <c r="DZ2" i="14"/>
  <c r="DY2" i="14"/>
  <c r="DX2" i="14"/>
  <c r="DW2" i="14"/>
  <c r="DV2" i="14"/>
  <c r="DU2" i="14"/>
  <c r="DT2" i="14"/>
  <c r="DS2" i="14"/>
  <c r="DR2" i="14"/>
  <c r="DQ2" i="14"/>
  <c r="DP2" i="14"/>
  <c r="DO2" i="14"/>
  <c r="DN2" i="14"/>
  <c r="DM2" i="14"/>
  <c r="DL2" i="14"/>
  <c r="DK2" i="14"/>
  <c r="DJ2" i="14"/>
  <c r="DI2" i="14"/>
  <c r="DH2" i="14"/>
  <c r="DG2" i="14"/>
  <c r="DF2" i="14"/>
  <c r="DE2" i="14"/>
  <c r="DD2" i="14"/>
  <c r="DC2" i="14"/>
  <c r="DB2" i="14"/>
  <c r="DA2" i="14"/>
  <c r="CZ2" i="14"/>
  <c r="CY2" i="14"/>
  <c r="CX2" i="14"/>
  <c r="CW2" i="14"/>
  <c r="CV2" i="14"/>
  <c r="CU2" i="14"/>
  <c r="CT2" i="14"/>
  <c r="CS2" i="14"/>
  <c r="CR2" i="14"/>
  <c r="CQ2" i="14"/>
  <c r="CP2" i="14"/>
  <c r="CO2" i="14"/>
  <c r="CN2" i="14"/>
  <c r="CM2" i="14"/>
  <c r="CL2" i="14"/>
  <c r="CK2" i="14"/>
  <c r="CJ2" i="14"/>
  <c r="CI2" i="14"/>
  <c r="CH2" i="14"/>
  <c r="CG2" i="14"/>
  <c r="CF2" i="14"/>
  <c r="CE2" i="14"/>
  <c r="CD2" i="14"/>
  <c r="CC2" i="14"/>
  <c r="CB2" i="14"/>
  <c r="CA2" i="14"/>
  <c r="BZ2" i="14"/>
  <c r="BY2" i="14"/>
  <c r="BX2" i="14"/>
  <c r="BW2" i="14"/>
  <c r="BV2" i="14"/>
  <c r="BU2" i="14"/>
  <c r="BT2" i="14"/>
  <c r="BS2" i="14"/>
  <c r="BR2" i="14"/>
  <c r="BQ2" i="14"/>
  <c r="BP2" i="14"/>
  <c r="BO2" i="14"/>
  <c r="BN2" i="14"/>
  <c r="BM2" i="14"/>
  <c r="BL2" i="14"/>
  <c r="BK2" i="14"/>
  <c r="BJ2" i="14"/>
  <c r="BI2" i="14"/>
  <c r="BH2" i="14"/>
  <c r="BG2" i="14"/>
  <c r="BF2" i="14"/>
  <c r="BE2" i="14"/>
  <c r="BD2" i="14"/>
  <c r="BC2" i="14"/>
  <c r="BB2" i="14"/>
  <c r="BA2" i="14"/>
  <c r="AZ2" i="14"/>
  <c r="AY2" i="14"/>
  <c r="AX2" i="14"/>
  <c r="AW2" i="14"/>
  <c r="AV2" i="14"/>
  <c r="AU2" i="14"/>
  <c r="AT2" i="14"/>
  <c r="AS2" i="14"/>
  <c r="AR2" i="14"/>
  <c r="AQ2" i="14"/>
  <c r="AP2" i="14"/>
  <c r="AO2" i="14"/>
  <c r="AN2" i="14"/>
  <c r="AM2" i="14"/>
  <c r="AL2" i="14"/>
  <c r="AK2" i="14"/>
  <c r="AJ2" i="14"/>
  <c r="AI2" i="14"/>
  <c r="AH2" i="14"/>
  <c r="AG2" i="14"/>
  <c r="AF2" i="14"/>
  <c r="AE2" i="14"/>
  <c r="AD2" i="14"/>
  <c r="AC2" i="14"/>
  <c r="AB2" i="14"/>
  <c r="AA2" i="14"/>
  <c r="Z2" i="14"/>
  <c r="Y2" i="14"/>
  <c r="X2" i="14"/>
  <c r="W2" i="14"/>
  <c r="V2" i="14"/>
  <c r="U2" i="14"/>
  <c r="T2" i="14"/>
  <c r="S2" i="14"/>
  <c r="R2" i="14"/>
  <c r="Q2" i="14"/>
  <c r="P2" i="14"/>
  <c r="O2" i="14"/>
  <c r="N2" i="14"/>
  <c r="M2" i="14"/>
  <c r="L2" i="14"/>
  <c r="K2" i="14"/>
  <c r="J2" i="14"/>
  <c r="I2" i="14"/>
  <c r="H2" i="14"/>
  <c r="G2" i="14"/>
  <c r="F2" i="14"/>
  <c r="E2" i="14"/>
  <c r="D2" i="14"/>
  <c r="C2" i="14"/>
  <c r="B2" i="14"/>
  <c r="EP1" i="14"/>
  <c r="EO1" i="14"/>
  <c r="EN1" i="14"/>
  <c r="EM1" i="14"/>
  <c r="EL1" i="14"/>
  <c r="EK1" i="14"/>
  <c r="EJ1" i="14"/>
  <c r="EI1" i="14"/>
  <c r="EH1" i="14"/>
  <c r="EG1" i="14"/>
  <c r="EF1" i="14"/>
  <c r="EE1" i="14"/>
  <c r="ED1" i="14"/>
  <c r="EC1" i="14"/>
  <c r="EB1" i="14"/>
  <c r="EA1" i="14"/>
  <c r="DZ1" i="14"/>
  <c r="DY1" i="14"/>
  <c r="DX1" i="14"/>
  <c r="DW1" i="14"/>
  <c r="DV1" i="14"/>
  <c r="DU1" i="14"/>
  <c r="DT1" i="14"/>
  <c r="DS1" i="14"/>
  <c r="DR1" i="14"/>
  <c r="DQ1" i="14"/>
  <c r="DP1" i="14"/>
  <c r="DO1" i="14"/>
  <c r="DN1" i="14"/>
  <c r="DM1" i="14"/>
  <c r="DL1" i="14"/>
  <c r="DK1" i="14"/>
  <c r="DJ1" i="14"/>
  <c r="DI1" i="14"/>
  <c r="DH1" i="14"/>
  <c r="DG1" i="14"/>
  <c r="DF1" i="14"/>
  <c r="DE1" i="14"/>
  <c r="DD1" i="14"/>
  <c r="DC1" i="14"/>
  <c r="DB1" i="14"/>
  <c r="DA1" i="14"/>
  <c r="CZ1" i="14"/>
  <c r="CY1" i="14"/>
  <c r="CX1" i="14"/>
  <c r="CW1" i="14"/>
  <c r="CV1" i="14"/>
  <c r="CU1" i="14"/>
  <c r="CT1" i="14"/>
  <c r="CS1" i="14"/>
  <c r="CR1" i="14"/>
  <c r="CQ1" i="14"/>
  <c r="CP1" i="14"/>
  <c r="CO1" i="14"/>
  <c r="CN1" i="14"/>
  <c r="CM1" i="14"/>
  <c r="CL1" i="14"/>
  <c r="CK1" i="14"/>
  <c r="CJ1" i="14"/>
  <c r="CI1" i="14"/>
  <c r="CH1" i="14"/>
  <c r="CG1" i="14"/>
  <c r="CF1" i="14"/>
  <c r="CE1" i="14"/>
  <c r="CD1" i="14"/>
  <c r="CC1" i="14"/>
  <c r="CB1" i="14"/>
  <c r="CA1" i="14"/>
  <c r="BZ1" i="14"/>
  <c r="BY1" i="14"/>
  <c r="BX1" i="14"/>
  <c r="BW1" i="14"/>
  <c r="BV1" i="14"/>
  <c r="BU1" i="14"/>
  <c r="BT1" i="14"/>
  <c r="BS1" i="14"/>
  <c r="BR1" i="14"/>
  <c r="BQ1" i="14"/>
  <c r="BP1" i="14"/>
  <c r="BO1" i="14"/>
  <c r="BN1" i="14"/>
  <c r="BM1" i="14"/>
  <c r="BL1" i="14"/>
  <c r="BK1" i="14"/>
  <c r="BJ1" i="14"/>
  <c r="BI1" i="14"/>
  <c r="BH1" i="14"/>
  <c r="BG1" i="14"/>
  <c r="BF1" i="14"/>
  <c r="BE1" i="14"/>
  <c r="BD1" i="14"/>
  <c r="BC1" i="14"/>
  <c r="BB1" i="14"/>
  <c r="BA1" i="14"/>
  <c r="AZ1" i="14"/>
  <c r="AY1" i="14"/>
  <c r="AX1" i="14"/>
  <c r="AW1" i="14"/>
  <c r="AV1" i="14"/>
  <c r="AU1" i="14"/>
  <c r="AT1" i="14"/>
  <c r="AS1" i="14"/>
  <c r="AR1" i="14"/>
  <c r="AQ1" i="14"/>
  <c r="AP1" i="14"/>
  <c r="AO1" i="14"/>
  <c r="AN1" i="14"/>
  <c r="AM1" i="14"/>
  <c r="AL1" i="14"/>
  <c r="AK1" i="14"/>
  <c r="AJ1" i="14"/>
  <c r="AI1" i="14"/>
  <c r="AH1" i="14"/>
  <c r="AG1" i="14"/>
  <c r="AF1" i="14"/>
  <c r="AE1" i="14"/>
  <c r="AD1" i="14"/>
  <c r="AC1" i="14"/>
  <c r="AB1" i="14"/>
  <c r="AA1" i="14"/>
  <c r="Z1" i="14"/>
  <c r="Y1" i="14"/>
  <c r="X1" i="14"/>
  <c r="W1" i="14"/>
  <c r="V1" i="14"/>
  <c r="U1" i="14"/>
  <c r="T1" i="14"/>
  <c r="S1" i="14"/>
  <c r="R1" i="14"/>
  <c r="Q1" i="14"/>
  <c r="P1" i="14"/>
  <c r="O1" i="14"/>
  <c r="N1" i="14"/>
  <c r="M1" i="14"/>
  <c r="L1" i="14"/>
  <c r="K1" i="14"/>
  <c r="J1" i="14"/>
  <c r="I1" i="14"/>
  <c r="H1" i="14"/>
  <c r="G1" i="14"/>
  <c r="F1" i="14"/>
  <c r="E1" i="14"/>
  <c r="D1" i="14"/>
  <c r="C1" i="14"/>
  <c r="B1" i="14"/>
  <c r="C60" i="12"/>
  <c r="G51" i="12"/>
  <c r="M41" i="12"/>
  <c r="L41" i="12"/>
  <c r="K41" i="12"/>
  <c r="E60" i="12" s="1"/>
  <c r="J41" i="12"/>
  <c r="I41" i="12"/>
  <c r="H41" i="12"/>
  <c r="D60" i="12" s="1"/>
  <c r="G41" i="12"/>
  <c r="F41" i="12"/>
  <c r="E41" i="12"/>
  <c r="M40" i="12"/>
  <c r="L40" i="12"/>
  <c r="K40" i="12"/>
  <c r="E59" i="12" s="1"/>
  <c r="J40" i="12"/>
  <c r="D59" i="12" s="1"/>
  <c r="I40" i="12"/>
  <c r="H40" i="12"/>
  <c r="G40" i="12"/>
  <c r="F40" i="12"/>
  <c r="E40" i="12"/>
  <c r="D40" i="12"/>
  <c r="C40" i="12"/>
  <c r="B40" i="12"/>
  <c r="M39" i="12"/>
  <c r="L39" i="12"/>
  <c r="K39" i="12"/>
  <c r="E58" i="12" s="1"/>
  <c r="J39" i="12"/>
  <c r="I39" i="12"/>
  <c r="H39" i="12"/>
  <c r="D58" i="12" s="1"/>
  <c r="G39" i="12"/>
  <c r="C58" i="12" s="1"/>
  <c r="F39" i="12"/>
  <c r="E39" i="12"/>
  <c r="D39" i="12"/>
  <c r="C39" i="12"/>
  <c r="G50" i="12" s="1"/>
  <c r="B39" i="12"/>
  <c r="M38" i="12"/>
  <c r="L38" i="12"/>
  <c r="K38" i="12"/>
  <c r="E57" i="12" s="1"/>
  <c r="J38" i="12"/>
  <c r="I38" i="12"/>
  <c r="H38" i="12"/>
  <c r="D57" i="12" s="1"/>
  <c r="G38" i="12"/>
  <c r="F38" i="12"/>
  <c r="E38" i="12"/>
  <c r="C57" i="12" s="1"/>
  <c r="D38" i="12"/>
  <c r="C38" i="12"/>
  <c r="B38" i="12"/>
  <c r="M37" i="12"/>
  <c r="L37" i="12"/>
  <c r="E56" i="12" s="1"/>
  <c r="K37" i="12"/>
  <c r="J37" i="12"/>
  <c r="I37" i="12"/>
  <c r="H37" i="12"/>
  <c r="D56" i="12" s="1"/>
  <c r="G37" i="12"/>
  <c r="F37" i="12"/>
  <c r="E37" i="12"/>
  <c r="C56" i="12" s="1"/>
  <c r="D37" i="12"/>
  <c r="C37" i="12"/>
  <c r="B37" i="12"/>
  <c r="N37" i="12" s="1"/>
  <c r="O36" i="12"/>
  <c r="M36" i="12"/>
  <c r="L36" i="12"/>
  <c r="K36" i="12"/>
  <c r="J36" i="12"/>
  <c r="I36" i="12"/>
  <c r="H36" i="12"/>
  <c r="G36" i="12"/>
  <c r="F36" i="12"/>
  <c r="E36" i="12"/>
  <c r="D36" i="12"/>
  <c r="C36" i="12"/>
  <c r="B36" i="12"/>
  <c r="M35" i="12"/>
  <c r="L35" i="12"/>
  <c r="K35" i="12"/>
  <c r="J35" i="12"/>
  <c r="I35" i="12"/>
  <c r="H35" i="12"/>
  <c r="G35" i="12"/>
  <c r="F35" i="12"/>
  <c r="E35" i="12"/>
  <c r="D35" i="12"/>
  <c r="C35" i="12"/>
  <c r="B35" i="12"/>
  <c r="O35" i="12" s="1"/>
  <c r="O34" i="12"/>
  <c r="M34" i="12"/>
  <c r="L34" i="12"/>
  <c r="K34" i="12"/>
  <c r="J34" i="12"/>
  <c r="I34" i="12"/>
  <c r="H34" i="12"/>
  <c r="G34" i="12"/>
  <c r="F34" i="12"/>
  <c r="E34" i="12"/>
  <c r="D34" i="12"/>
  <c r="C34" i="12"/>
  <c r="B34" i="12"/>
  <c r="M33" i="12"/>
  <c r="L33" i="12"/>
  <c r="K33" i="12"/>
  <c r="J33" i="12"/>
  <c r="I33" i="12"/>
  <c r="H33" i="12"/>
  <c r="G33" i="12"/>
  <c r="F33" i="12"/>
  <c r="E33" i="12"/>
  <c r="D33" i="12"/>
  <c r="C33" i="12"/>
  <c r="O33" i="12" s="1"/>
  <c r="B33" i="12"/>
  <c r="M32" i="12"/>
  <c r="L32" i="12"/>
  <c r="K32" i="12"/>
  <c r="J32" i="12"/>
  <c r="I32" i="12"/>
  <c r="H32" i="12"/>
  <c r="G32" i="12"/>
  <c r="F32" i="12"/>
  <c r="E32" i="12"/>
  <c r="D32" i="12"/>
  <c r="C32" i="12"/>
  <c r="B32" i="12"/>
  <c r="N32" i="12" s="1"/>
  <c r="M31" i="12"/>
  <c r="L31" i="12"/>
  <c r="K31" i="12"/>
  <c r="J31" i="12"/>
  <c r="I31" i="12"/>
  <c r="H31" i="12"/>
  <c r="G31" i="12"/>
  <c r="F31" i="12"/>
  <c r="E31" i="12"/>
  <c r="N31" i="12" s="1"/>
  <c r="D31" i="12"/>
  <c r="C31" i="12"/>
  <c r="B31" i="12"/>
  <c r="M30" i="12"/>
  <c r="L30" i="12"/>
  <c r="N30" i="12" s="1"/>
  <c r="K30" i="12"/>
  <c r="J30" i="12"/>
  <c r="I30" i="12"/>
  <c r="H30" i="12"/>
  <c r="G30" i="12"/>
  <c r="F30" i="12"/>
  <c r="E30" i="12"/>
  <c r="D30" i="12"/>
  <c r="C30" i="12"/>
  <c r="B30" i="12"/>
  <c r="M29" i="12"/>
  <c r="L29" i="12"/>
  <c r="K29" i="12"/>
  <c r="J29" i="12"/>
  <c r="I29" i="12"/>
  <c r="H29" i="12"/>
  <c r="G29" i="12"/>
  <c r="F29" i="12"/>
  <c r="E29" i="12"/>
  <c r="D29" i="12"/>
  <c r="C29" i="12"/>
  <c r="B29" i="12"/>
  <c r="N29" i="12" s="1"/>
  <c r="M28" i="12"/>
  <c r="L28" i="12"/>
  <c r="K28" i="12"/>
  <c r="J28" i="12"/>
  <c r="I28" i="12"/>
  <c r="H28" i="12"/>
  <c r="G28" i="12"/>
  <c r="F28" i="12"/>
  <c r="E28" i="12"/>
  <c r="D28" i="12"/>
  <c r="C28" i="12"/>
  <c r="B28" i="12"/>
  <c r="N28" i="12" s="1"/>
  <c r="M27" i="12"/>
  <c r="L27" i="12"/>
  <c r="K27" i="12"/>
  <c r="J27" i="12"/>
  <c r="I27" i="12"/>
  <c r="H27" i="12"/>
  <c r="G27" i="12"/>
  <c r="F27" i="12"/>
  <c r="E27" i="12"/>
  <c r="D27" i="12"/>
  <c r="C27" i="12"/>
  <c r="N27" i="12" s="1"/>
  <c r="B27" i="12"/>
  <c r="M26" i="12"/>
  <c r="L26" i="12"/>
  <c r="K26" i="12"/>
  <c r="J26" i="12"/>
  <c r="I26" i="12"/>
  <c r="H26" i="12"/>
  <c r="G26" i="12"/>
  <c r="F26" i="12"/>
  <c r="E26" i="12"/>
  <c r="D26" i="12"/>
  <c r="C26" i="12"/>
  <c r="B26" i="12"/>
  <c r="N26" i="12" s="1"/>
  <c r="M25" i="12"/>
  <c r="N25" i="12" s="1"/>
  <c r="L25" i="12"/>
  <c r="K25" i="12"/>
  <c r="J25" i="12"/>
  <c r="I25" i="12"/>
  <c r="H25" i="12"/>
  <c r="G25" i="12"/>
  <c r="F25" i="12"/>
  <c r="E25" i="12"/>
  <c r="D25" i="12"/>
  <c r="C25" i="12"/>
  <c r="B25" i="12"/>
  <c r="M24" i="12"/>
  <c r="L24" i="12"/>
  <c r="K24" i="12"/>
  <c r="J24" i="12"/>
  <c r="I24" i="12"/>
  <c r="H24" i="12"/>
  <c r="G24" i="12"/>
  <c r="F24" i="12"/>
  <c r="E24" i="12"/>
  <c r="N24" i="12" s="1"/>
  <c r="D24" i="12"/>
  <c r="C24" i="12"/>
  <c r="B24" i="12"/>
  <c r="M23" i="12"/>
  <c r="L23" i="12"/>
  <c r="K23" i="12"/>
  <c r="J23" i="12"/>
  <c r="I23" i="12"/>
  <c r="H23" i="12"/>
  <c r="G23" i="12"/>
  <c r="F23" i="12"/>
  <c r="E23" i="12"/>
  <c r="D23" i="12"/>
  <c r="C23" i="12"/>
  <c r="B23" i="12"/>
  <c r="N23" i="12" s="1"/>
  <c r="M22" i="12"/>
  <c r="L22" i="12"/>
  <c r="K22" i="12"/>
  <c r="J22" i="12"/>
  <c r="I22" i="12"/>
  <c r="H22" i="12"/>
  <c r="G22" i="12"/>
  <c r="F22" i="12"/>
  <c r="E22" i="12"/>
  <c r="D22" i="12"/>
  <c r="C22" i="12"/>
  <c r="B22" i="12"/>
  <c r="N22" i="12" s="1"/>
  <c r="M21" i="12"/>
  <c r="L21" i="12"/>
  <c r="K21" i="12"/>
  <c r="J21" i="12"/>
  <c r="I21" i="12"/>
  <c r="H21" i="12"/>
  <c r="G21" i="12"/>
  <c r="F21" i="12"/>
  <c r="E21" i="12"/>
  <c r="D21" i="12"/>
  <c r="C21" i="12"/>
  <c r="B21" i="12"/>
  <c r="N21" i="12" s="1"/>
  <c r="IG5" i="12"/>
  <c r="IF5" i="12"/>
  <c r="IE5" i="12"/>
  <c r="ID5" i="12"/>
  <c r="IC5" i="12"/>
  <c r="IB5" i="12"/>
  <c r="IA5" i="12"/>
  <c r="HZ5" i="12"/>
  <c r="HY5" i="12"/>
  <c r="HX5" i="12"/>
  <c r="HW5" i="12"/>
  <c r="HV5" i="12"/>
  <c r="HU5" i="12"/>
  <c r="HT5" i="12"/>
  <c r="HS5" i="12"/>
  <c r="HR5" i="12"/>
  <c r="HQ5" i="12"/>
  <c r="HP5" i="12"/>
  <c r="HO5" i="12"/>
  <c r="HN5" i="12"/>
  <c r="HM5" i="12"/>
  <c r="HL5" i="12"/>
  <c r="HK5" i="12"/>
  <c r="HJ5" i="12"/>
  <c r="HI5" i="12"/>
  <c r="HH5" i="12"/>
  <c r="HG5" i="12"/>
  <c r="HF5" i="12"/>
  <c r="HE5" i="12"/>
  <c r="HD5" i="12"/>
  <c r="HC5" i="12"/>
  <c r="HB5" i="12"/>
  <c r="HA5" i="12"/>
  <c r="GZ5" i="12"/>
  <c r="GY5" i="12"/>
  <c r="GX5" i="12"/>
  <c r="GW5" i="12"/>
  <c r="GV5" i="12"/>
  <c r="GU5" i="12"/>
  <c r="GT5" i="12"/>
  <c r="GS5" i="12"/>
  <c r="GR5" i="12"/>
  <c r="GQ5" i="12"/>
  <c r="GP5" i="12"/>
  <c r="GO5" i="12"/>
  <c r="GN5" i="12"/>
  <c r="GM5" i="12"/>
  <c r="GL5" i="12"/>
  <c r="GK5" i="12"/>
  <c r="GJ5" i="12"/>
  <c r="GI5" i="12"/>
  <c r="GH5" i="12"/>
  <c r="GG5" i="12"/>
  <c r="GF5" i="12"/>
  <c r="GE5" i="12"/>
  <c r="GD5" i="12"/>
  <c r="GC5" i="12"/>
  <c r="GB5" i="12"/>
  <c r="GA5" i="12"/>
  <c r="FZ5" i="12"/>
  <c r="FY5" i="12"/>
  <c r="FX5" i="12"/>
  <c r="FW5" i="12"/>
  <c r="FV5" i="12"/>
  <c r="FU5" i="12"/>
  <c r="FT5" i="12"/>
  <c r="FS5" i="12"/>
  <c r="FR5" i="12"/>
  <c r="FQ5" i="12"/>
  <c r="FP5" i="12"/>
  <c r="FO5" i="12"/>
  <c r="FN5" i="12"/>
  <c r="FM5" i="12"/>
  <c r="FL5" i="12"/>
  <c r="FK5" i="12"/>
  <c r="FJ5" i="12"/>
  <c r="FI5" i="12"/>
  <c r="FH5" i="12"/>
  <c r="FG5" i="12"/>
  <c r="FF5" i="12"/>
  <c r="FE5" i="12"/>
  <c r="FD5" i="12"/>
  <c r="FC5" i="12"/>
  <c r="FB5" i="12"/>
  <c r="FA5" i="12"/>
  <c r="EZ5" i="12"/>
  <c r="EY5" i="12"/>
  <c r="EX5" i="12"/>
  <c r="EW5" i="12"/>
  <c r="EV5" i="12"/>
  <c r="EU5" i="12"/>
  <c r="ET5" i="12"/>
  <c r="ES5" i="12"/>
  <c r="ER5" i="12"/>
  <c r="EQ5" i="12"/>
  <c r="EP5" i="12"/>
  <c r="EO5" i="12"/>
  <c r="EN5" i="12"/>
  <c r="EM5" i="12"/>
  <c r="EL5" i="12"/>
  <c r="EK5" i="12"/>
  <c r="EJ5" i="12"/>
  <c r="EI5" i="12"/>
  <c r="EH5" i="12"/>
  <c r="EG5" i="12"/>
  <c r="EF5" i="12"/>
  <c r="EE5" i="12"/>
  <c r="ED5" i="12"/>
  <c r="EC5" i="12"/>
  <c r="EB5" i="12"/>
  <c r="EA5" i="12"/>
  <c r="DZ5" i="12"/>
  <c r="DY5" i="12"/>
  <c r="DX5" i="12"/>
  <c r="DW5" i="12"/>
  <c r="DV5" i="12"/>
  <c r="DU5" i="12"/>
  <c r="DT5" i="12"/>
  <c r="DS5" i="12"/>
  <c r="DR5" i="12"/>
  <c r="DQ5" i="12"/>
  <c r="DP5" i="12"/>
  <c r="DO5" i="12"/>
  <c r="DN5" i="12"/>
  <c r="DM5" i="12"/>
  <c r="DL5" i="12"/>
  <c r="DK5" i="12"/>
  <c r="DJ5" i="12"/>
  <c r="DI5" i="12"/>
  <c r="DH5" i="12"/>
  <c r="DG5" i="12"/>
  <c r="DF5" i="12"/>
  <c r="DE5" i="12"/>
  <c r="DD5" i="12"/>
  <c r="DC5" i="12"/>
  <c r="DB5" i="12"/>
  <c r="DA5" i="12"/>
  <c r="CZ5" i="12"/>
  <c r="CY5" i="12"/>
  <c r="CX5" i="12"/>
  <c r="CW5" i="12"/>
  <c r="CV5" i="12"/>
  <c r="CU5" i="12"/>
  <c r="CT5" i="12"/>
  <c r="CS5" i="12"/>
  <c r="CR5" i="12"/>
  <c r="CQ5" i="12"/>
  <c r="CP5" i="12"/>
  <c r="CO5" i="12"/>
  <c r="CN5" i="12"/>
  <c r="CM5" i="12"/>
  <c r="CL5" i="12"/>
  <c r="CK5" i="12"/>
  <c r="CJ5" i="12"/>
  <c r="CI5" i="12"/>
  <c r="CH5" i="12"/>
  <c r="CG5" i="12"/>
  <c r="CF5" i="12"/>
  <c r="CE5" i="12"/>
  <c r="CD5" i="12"/>
  <c r="CC5" i="12"/>
  <c r="CB5" i="12"/>
  <c r="CA5" i="12"/>
  <c r="BZ5" i="12"/>
  <c r="BY5" i="12"/>
  <c r="BX5" i="12"/>
  <c r="BW5" i="12"/>
  <c r="BV5" i="12"/>
  <c r="BU5" i="12"/>
  <c r="BT5" i="12"/>
  <c r="BS5" i="12"/>
  <c r="BR5" i="12"/>
  <c r="BQ5" i="12"/>
  <c r="BP5" i="12"/>
  <c r="BO5" i="12"/>
  <c r="BN5" i="12"/>
  <c r="BM5" i="12"/>
  <c r="BL5" i="12"/>
  <c r="BK5" i="12"/>
  <c r="BJ5" i="12"/>
  <c r="BI5" i="12"/>
  <c r="BH5" i="12"/>
  <c r="BG5" i="12"/>
  <c r="BF5" i="12"/>
  <c r="BE5" i="12"/>
  <c r="BD5" i="12"/>
  <c r="BC5" i="12"/>
  <c r="BB5" i="12"/>
  <c r="BA5" i="12"/>
  <c r="AZ5" i="12"/>
  <c r="AY5" i="12"/>
  <c r="AX5" i="12"/>
  <c r="AW5" i="12"/>
  <c r="AV5" i="12"/>
  <c r="AU5" i="12"/>
  <c r="AT5" i="12"/>
  <c r="AS5" i="12"/>
  <c r="AR5" i="12"/>
  <c r="AQ5" i="12"/>
  <c r="AP5" i="12"/>
  <c r="AO5" i="12"/>
  <c r="AN5" i="12"/>
  <c r="AM5" i="12"/>
  <c r="AL5" i="12"/>
  <c r="AK5" i="12"/>
  <c r="AJ5" i="12"/>
  <c r="AI5" i="12"/>
  <c r="AH5" i="12"/>
  <c r="AG5" i="12"/>
  <c r="AF5" i="12"/>
  <c r="AE5" i="12"/>
  <c r="AD5" i="12"/>
  <c r="AC5" i="12"/>
  <c r="AB5" i="12"/>
  <c r="AA5" i="12"/>
  <c r="Z5" i="12"/>
  <c r="Y5" i="12"/>
  <c r="X5" i="12"/>
  <c r="W5" i="12"/>
  <c r="V5" i="12"/>
  <c r="U5" i="12"/>
  <c r="T5" i="12"/>
  <c r="S5" i="12"/>
  <c r="R5" i="12"/>
  <c r="Q5" i="12"/>
  <c r="P5" i="12"/>
  <c r="O5" i="12"/>
  <c r="N5" i="12"/>
  <c r="M5" i="12"/>
  <c r="L5" i="12"/>
  <c r="K5" i="12"/>
  <c r="J5" i="12"/>
  <c r="I5" i="12"/>
  <c r="H5" i="12"/>
  <c r="G5" i="12"/>
  <c r="F5" i="12"/>
  <c r="E5" i="12"/>
  <c r="D5" i="12"/>
  <c r="C5" i="12"/>
  <c r="B5" i="12"/>
  <c r="IH4" i="12"/>
  <c r="IG4" i="12"/>
  <c r="IF4" i="12"/>
  <c r="IE4" i="12"/>
  <c r="ID4" i="12"/>
  <c r="IC4" i="12"/>
  <c r="IB4" i="12"/>
  <c r="IA4" i="12"/>
  <c r="HZ4" i="12"/>
  <c r="HY4" i="12"/>
  <c r="HX4" i="12"/>
  <c r="HW4" i="12"/>
  <c r="HV4" i="12"/>
  <c r="HU4" i="12"/>
  <c r="HT4" i="12"/>
  <c r="HS4" i="12"/>
  <c r="HR4" i="12"/>
  <c r="HQ4" i="12"/>
  <c r="HP4" i="12"/>
  <c r="HO4" i="12"/>
  <c r="HN4" i="12"/>
  <c r="HM4" i="12"/>
  <c r="HL4" i="12"/>
  <c r="HK4" i="12"/>
  <c r="HJ4" i="12"/>
  <c r="HI4" i="12"/>
  <c r="HH4" i="12"/>
  <c r="HG4" i="12"/>
  <c r="HF4" i="12"/>
  <c r="HE4" i="12"/>
  <c r="HD4" i="12"/>
  <c r="HC4" i="12"/>
  <c r="HB4" i="12"/>
  <c r="HA4" i="12"/>
  <c r="GZ4" i="12"/>
  <c r="GY4" i="12"/>
  <c r="GX4" i="12"/>
  <c r="GW4" i="12"/>
  <c r="GV4" i="12"/>
  <c r="GU4" i="12"/>
  <c r="GT4" i="12"/>
  <c r="GS4" i="12"/>
  <c r="GR4" i="12"/>
  <c r="GQ4" i="12"/>
  <c r="GP4" i="12"/>
  <c r="GO4" i="12"/>
  <c r="GN4" i="12"/>
  <c r="GM4" i="12"/>
  <c r="GL4" i="12"/>
  <c r="GK4" i="12"/>
  <c r="GJ4" i="12"/>
  <c r="GI4" i="12"/>
  <c r="GH4" i="12"/>
  <c r="GG4" i="12"/>
  <c r="GF4" i="12"/>
  <c r="GE4" i="12"/>
  <c r="GD4" i="12"/>
  <c r="GC4" i="12"/>
  <c r="GB4" i="12"/>
  <c r="GA4" i="12"/>
  <c r="FZ4" i="12"/>
  <c r="FY4" i="12"/>
  <c r="FX4" i="12"/>
  <c r="FW4" i="12"/>
  <c r="FV4" i="12"/>
  <c r="FU4" i="12"/>
  <c r="FT4" i="12"/>
  <c r="FS4" i="12"/>
  <c r="FR4" i="12"/>
  <c r="FQ4" i="12"/>
  <c r="FP4" i="12"/>
  <c r="FO4" i="12"/>
  <c r="FN4" i="12"/>
  <c r="FM4" i="12"/>
  <c r="FL4" i="12"/>
  <c r="FK4" i="12"/>
  <c r="FJ4" i="12"/>
  <c r="FI4" i="12"/>
  <c r="FH4" i="12"/>
  <c r="FG4" i="12"/>
  <c r="FF4" i="12"/>
  <c r="FE4" i="12"/>
  <c r="FD4" i="12"/>
  <c r="FC4" i="12"/>
  <c r="FB4" i="12"/>
  <c r="FA4" i="12"/>
  <c r="EZ4" i="12"/>
  <c r="EY4" i="12"/>
  <c r="EX4" i="12"/>
  <c r="EW4" i="12"/>
  <c r="EV4" i="12"/>
  <c r="EU4" i="12"/>
  <c r="ET4" i="12"/>
  <c r="ES4" i="12"/>
  <c r="ER4" i="12"/>
  <c r="EQ4" i="12"/>
  <c r="EP4" i="12"/>
  <c r="EO4" i="12"/>
  <c r="EN4" i="12"/>
  <c r="EM4" i="12"/>
  <c r="EL4" i="12"/>
  <c r="EK4" i="12"/>
  <c r="EJ4" i="12"/>
  <c r="EI4" i="12"/>
  <c r="EH4" i="12"/>
  <c r="EG4" i="12"/>
  <c r="EF4" i="12"/>
  <c r="EE4" i="12"/>
  <c r="ED4" i="12"/>
  <c r="EC4" i="12"/>
  <c r="EB4" i="12"/>
  <c r="EA4" i="12"/>
  <c r="DZ4" i="12"/>
  <c r="DY4" i="12"/>
  <c r="DX4" i="12"/>
  <c r="DW4" i="12"/>
  <c r="DV4" i="12"/>
  <c r="DU4" i="12"/>
  <c r="DT4" i="12"/>
  <c r="DS4" i="12"/>
  <c r="DR4" i="12"/>
  <c r="DQ4" i="12"/>
  <c r="DP4" i="12"/>
  <c r="DO4" i="12"/>
  <c r="DN4" i="12"/>
  <c r="DM4" i="12"/>
  <c r="DL4" i="12"/>
  <c r="DK4" i="12"/>
  <c r="DJ4" i="12"/>
  <c r="DI4" i="12"/>
  <c r="DH4" i="12"/>
  <c r="DG4" i="12"/>
  <c r="DF4" i="12"/>
  <c r="DE4" i="12"/>
  <c r="DD4" i="12"/>
  <c r="DC4" i="12"/>
  <c r="DB4" i="12"/>
  <c r="DA4" i="12"/>
  <c r="CZ4" i="12"/>
  <c r="CY4" i="12"/>
  <c r="CX4" i="12"/>
  <c r="CW4" i="12"/>
  <c r="CV4" i="12"/>
  <c r="CU4" i="12"/>
  <c r="CT4" i="12"/>
  <c r="CS4" i="12"/>
  <c r="CR4" i="12"/>
  <c r="CQ4" i="12"/>
  <c r="CP4" i="12"/>
  <c r="CO4" i="12"/>
  <c r="CN4" i="12"/>
  <c r="CM4" i="12"/>
  <c r="CL4" i="12"/>
  <c r="CK4" i="12"/>
  <c r="CJ4" i="12"/>
  <c r="CI4" i="12"/>
  <c r="CH4" i="12"/>
  <c r="CG4" i="12"/>
  <c r="CF4" i="12"/>
  <c r="CE4" i="12"/>
  <c r="CD4" i="12"/>
  <c r="CC4" i="12"/>
  <c r="CB4" i="12"/>
  <c r="CA4" i="12"/>
  <c r="BZ4" i="12"/>
  <c r="BY4" i="12"/>
  <c r="BX4" i="12"/>
  <c r="BW4" i="12"/>
  <c r="BV4" i="12"/>
  <c r="BU4" i="12"/>
  <c r="BT4" i="12"/>
  <c r="BS4" i="12"/>
  <c r="BR4" i="12"/>
  <c r="BQ4" i="12"/>
  <c r="BP4" i="12"/>
  <c r="BO4" i="12"/>
  <c r="BN4" i="12"/>
  <c r="BM4" i="12"/>
  <c r="BL4" i="12"/>
  <c r="BK4" i="12"/>
  <c r="BJ4" i="12"/>
  <c r="BI4" i="12"/>
  <c r="BH4" i="12"/>
  <c r="BG4" i="12"/>
  <c r="BF4" i="12"/>
  <c r="BE4" i="12"/>
  <c r="BD4" i="12"/>
  <c r="BC4" i="12"/>
  <c r="BB4" i="12"/>
  <c r="BA4" i="12"/>
  <c r="AZ4" i="12"/>
  <c r="AY4" i="12"/>
  <c r="AX4" i="12"/>
  <c r="AW4" i="12"/>
  <c r="AV4" i="12"/>
  <c r="AU4" i="12"/>
  <c r="AT4" i="12"/>
  <c r="AS4" i="12"/>
  <c r="AR4" i="12"/>
  <c r="AQ4" i="12"/>
  <c r="AP4" i="12"/>
  <c r="AO4" i="12"/>
  <c r="AN4" i="12"/>
  <c r="AM4" i="12"/>
  <c r="AL4" i="12"/>
  <c r="AK4" i="12"/>
  <c r="AJ4" i="12"/>
  <c r="AI4" i="12"/>
  <c r="AH4" i="12"/>
  <c r="AG4" i="12"/>
  <c r="AF4" i="12"/>
  <c r="AE4" i="12"/>
  <c r="AD4" i="12"/>
  <c r="AC4" i="12"/>
  <c r="AB4" i="12"/>
  <c r="AA4" i="12"/>
  <c r="Z4" i="12"/>
  <c r="Y4" i="12"/>
  <c r="X4" i="12"/>
  <c r="W4" i="12"/>
  <c r="V4" i="12"/>
  <c r="U4" i="12"/>
  <c r="T4" i="12"/>
  <c r="S4" i="12"/>
  <c r="R4" i="12"/>
  <c r="Q4" i="12"/>
  <c r="P4" i="12"/>
  <c r="O4" i="12"/>
  <c r="N4" i="12"/>
  <c r="M4" i="12"/>
  <c r="L4" i="12"/>
  <c r="K4" i="12"/>
  <c r="J4" i="12"/>
  <c r="I4" i="12"/>
  <c r="H4" i="12"/>
  <c r="G4" i="12"/>
  <c r="F4" i="12"/>
  <c r="E4" i="12"/>
  <c r="D4" i="12"/>
  <c r="C4" i="12"/>
  <c r="B4" i="12"/>
  <c r="IH3" i="12"/>
  <c r="IG3" i="12"/>
  <c r="IF3" i="12"/>
  <c r="IE3" i="12"/>
  <c r="ID3" i="12"/>
  <c r="IC3" i="12"/>
  <c r="IB3" i="12"/>
  <c r="IA3" i="12"/>
  <c r="HZ3" i="12"/>
  <c r="HY3" i="12"/>
  <c r="HX3" i="12"/>
  <c r="HW3" i="12"/>
  <c r="HV3" i="12"/>
  <c r="HU3" i="12"/>
  <c r="HT3" i="12"/>
  <c r="HS3" i="12"/>
  <c r="HR3" i="12"/>
  <c r="HQ3" i="12"/>
  <c r="HP3" i="12"/>
  <c r="HO3" i="12"/>
  <c r="HN3" i="12"/>
  <c r="HM3" i="12"/>
  <c r="HL3" i="12"/>
  <c r="HK3" i="12"/>
  <c r="HJ3" i="12"/>
  <c r="HI3" i="12"/>
  <c r="HH3" i="12"/>
  <c r="HG3" i="12"/>
  <c r="HF3" i="12"/>
  <c r="HE3" i="12"/>
  <c r="HD3" i="12"/>
  <c r="HC3" i="12"/>
  <c r="HB3" i="12"/>
  <c r="HA3" i="12"/>
  <c r="GZ3" i="12"/>
  <c r="GY3" i="12"/>
  <c r="GX3" i="12"/>
  <c r="GW3" i="12"/>
  <c r="GV3" i="12"/>
  <c r="GU3" i="12"/>
  <c r="GT3" i="12"/>
  <c r="GS3" i="12"/>
  <c r="GR3" i="12"/>
  <c r="GQ3" i="12"/>
  <c r="GP3" i="12"/>
  <c r="GO3" i="12"/>
  <c r="GN3" i="12"/>
  <c r="GM3" i="12"/>
  <c r="GL3" i="12"/>
  <c r="GK3" i="12"/>
  <c r="GJ3" i="12"/>
  <c r="GI3" i="12"/>
  <c r="GH3" i="12"/>
  <c r="GG3" i="12"/>
  <c r="GF3" i="12"/>
  <c r="GE3" i="12"/>
  <c r="GD3" i="12"/>
  <c r="GC3" i="12"/>
  <c r="GB3" i="12"/>
  <c r="GA3" i="12"/>
  <c r="FZ3" i="12"/>
  <c r="FY3" i="12"/>
  <c r="FX3" i="12"/>
  <c r="FW3" i="12"/>
  <c r="FV3" i="12"/>
  <c r="FU3" i="12"/>
  <c r="FT3" i="12"/>
  <c r="FS3" i="12"/>
  <c r="FR3" i="12"/>
  <c r="FQ3" i="12"/>
  <c r="FP3" i="12"/>
  <c r="FO3" i="12"/>
  <c r="FN3" i="12"/>
  <c r="FM3" i="12"/>
  <c r="FL3" i="12"/>
  <c r="FK3" i="12"/>
  <c r="FJ3" i="12"/>
  <c r="FI3" i="12"/>
  <c r="FH3" i="12"/>
  <c r="FG3" i="12"/>
  <c r="FF3" i="12"/>
  <c r="FE3" i="12"/>
  <c r="FD3" i="12"/>
  <c r="FC3" i="12"/>
  <c r="FB3" i="12"/>
  <c r="FA3" i="12"/>
  <c r="EZ3" i="12"/>
  <c r="EY3" i="12"/>
  <c r="EX3" i="12"/>
  <c r="EW3" i="12"/>
  <c r="EV3" i="12"/>
  <c r="EU3" i="12"/>
  <c r="ET3" i="12"/>
  <c r="ES3" i="12"/>
  <c r="ER3" i="12"/>
  <c r="EQ3" i="12"/>
  <c r="EP3" i="12"/>
  <c r="EO3" i="12"/>
  <c r="EN3" i="12"/>
  <c r="EM3" i="12"/>
  <c r="EL3" i="12"/>
  <c r="EK3" i="12"/>
  <c r="EJ3" i="12"/>
  <c r="EI3" i="12"/>
  <c r="EH3" i="12"/>
  <c r="EG3" i="12"/>
  <c r="EF3" i="12"/>
  <c r="EE3" i="12"/>
  <c r="ED3" i="12"/>
  <c r="EC3" i="12"/>
  <c r="EB3" i="12"/>
  <c r="EA3" i="12"/>
  <c r="DZ3" i="12"/>
  <c r="DY3" i="12"/>
  <c r="DX3" i="12"/>
  <c r="DW3" i="12"/>
  <c r="DV3" i="12"/>
  <c r="DU3" i="12"/>
  <c r="DT3" i="12"/>
  <c r="DS3" i="12"/>
  <c r="DR3" i="12"/>
  <c r="DQ3" i="12"/>
  <c r="DP3" i="12"/>
  <c r="DO3" i="12"/>
  <c r="DN3" i="12"/>
  <c r="DM3" i="12"/>
  <c r="DL3" i="12"/>
  <c r="DK3" i="12"/>
  <c r="DJ3" i="12"/>
  <c r="DI3" i="12"/>
  <c r="DH3" i="12"/>
  <c r="DG3" i="12"/>
  <c r="DF3" i="12"/>
  <c r="DE3" i="12"/>
  <c r="DD3" i="12"/>
  <c r="DC3" i="12"/>
  <c r="DB3" i="12"/>
  <c r="DA3" i="12"/>
  <c r="CZ3" i="12"/>
  <c r="CY3" i="12"/>
  <c r="CX3" i="12"/>
  <c r="CW3" i="12"/>
  <c r="CV3" i="12"/>
  <c r="CU3" i="12"/>
  <c r="CT3" i="12"/>
  <c r="CS3" i="12"/>
  <c r="CR3" i="12"/>
  <c r="CQ3" i="12"/>
  <c r="CP3" i="12"/>
  <c r="CO3" i="12"/>
  <c r="CN3" i="12"/>
  <c r="CM3" i="12"/>
  <c r="CL3" i="12"/>
  <c r="CK3" i="12"/>
  <c r="CJ3" i="12"/>
  <c r="CI3" i="12"/>
  <c r="CH3" i="12"/>
  <c r="CG3" i="12"/>
  <c r="CF3" i="12"/>
  <c r="CE3" i="12"/>
  <c r="CD3" i="12"/>
  <c r="CC3" i="12"/>
  <c r="CB3" i="12"/>
  <c r="CA3" i="12"/>
  <c r="BZ3" i="12"/>
  <c r="BY3" i="12"/>
  <c r="BX3" i="12"/>
  <c r="BW3" i="12"/>
  <c r="BV3" i="12"/>
  <c r="BU3" i="12"/>
  <c r="BT3" i="12"/>
  <c r="BS3" i="12"/>
  <c r="BR3" i="12"/>
  <c r="BQ3" i="12"/>
  <c r="BP3" i="12"/>
  <c r="BO3" i="12"/>
  <c r="BN3" i="12"/>
  <c r="BM3" i="12"/>
  <c r="BL3" i="12"/>
  <c r="BK3" i="12"/>
  <c r="BJ3" i="12"/>
  <c r="BI3" i="12"/>
  <c r="BH3" i="12"/>
  <c r="BG3" i="12"/>
  <c r="BF3" i="12"/>
  <c r="BE3" i="12"/>
  <c r="BD3" i="12"/>
  <c r="BC3" i="12"/>
  <c r="BB3" i="12"/>
  <c r="BA3" i="12"/>
  <c r="AZ3" i="12"/>
  <c r="AY3" i="12"/>
  <c r="AX3" i="12"/>
  <c r="AW3" i="12"/>
  <c r="AV3" i="12"/>
  <c r="AU3" i="12"/>
  <c r="AT3" i="12"/>
  <c r="AS3" i="12"/>
  <c r="AR3" i="12"/>
  <c r="AQ3" i="12"/>
  <c r="AP3" i="12"/>
  <c r="AO3" i="12"/>
  <c r="AN3" i="12"/>
  <c r="AM3" i="12"/>
  <c r="AL3" i="12"/>
  <c r="AK3" i="12"/>
  <c r="AJ3" i="12"/>
  <c r="AI3" i="12"/>
  <c r="AH3" i="12"/>
  <c r="AG3" i="12"/>
  <c r="AF3" i="12"/>
  <c r="AE3" i="12"/>
  <c r="AD3" i="12"/>
  <c r="AC3" i="12"/>
  <c r="AB3" i="12"/>
  <c r="AA3" i="12"/>
  <c r="Z3" i="12"/>
  <c r="Y3" i="12"/>
  <c r="X3" i="12"/>
  <c r="W3" i="12"/>
  <c r="V3" i="12"/>
  <c r="U3" i="12"/>
  <c r="T3" i="12"/>
  <c r="S3" i="12"/>
  <c r="R3" i="12"/>
  <c r="Q3" i="12"/>
  <c r="P3" i="12"/>
  <c r="O3" i="12"/>
  <c r="N3" i="12"/>
  <c r="M3" i="12"/>
  <c r="L3" i="12"/>
  <c r="K3" i="12"/>
  <c r="J3" i="12"/>
  <c r="I3" i="12"/>
  <c r="H3" i="12"/>
  <c r="G3" i="12"/>
  <c r="F3" i="12"/>
  <c r="E3" i="12"/>
  <c r="D3" i="12"/>
  <c r="C3" i="12"/>
  <c r="B3" i="12"/>
  <c r="IH2" i="12"/>
  <c r="IG2" i="12"/>
  <c r="IF2" i="12"/>
  <c r="IE2" i="12"/>
  <c r="ID2" i="12"/>
  <c r="IC2" i="12"/>
  <c r="IB2" i="12"/>
  <c r="IA2" i="12"/>
  <c r="HZ2" i="12"/>
  <c r="HY2" i="12"/>
  <c r="HX2" i="12"/>
  <c r="HW2" i="12"/>
  <c r="HV2" i="12"/>
  <c r="HU2" i="12"/>
  <c r="HT2" i="12"/>
  <c r="HS2" i="12"/>
  <c r="HR2" i="12"/>
  <c r="HQ2" i="12"/>
  <c r="HP2" i="12"/>
  <c r="HO2" i="12"/>
  <c r="HN2" i="12"/>
  <c r="HM2" i="12"/>
  <c r="HL2" i="12"/>
  <c r="HK2" i="12"/>
  <c r="HJ2" i="12"/>
  <c r="HI2" i="12"/>
  <c r="HH2" i="12"/>
  <c r="HG2" i="12"/>
  <c r="HF2" i="12"/>
  <c r="HE2" i="12"/>
  <c r="HD2" i="12"/>
  <c r="HC2" i="12"/>
  <c r="HB2" i="12"/>
  <c r="HA2" i="12"/>
  <c r="GZ2" i="12"/>
  <c r="GY2" i="12"/>
  <c r="GX2" i="12"/>
  <c r="GW2" i="12"/>
  <c r="GV2" i="12"/>
  <c r="GU2" i="12"/>
  <c r="GT2" i="12"/>
  <c r="GS2" i="12"/>
  <c r="GR2" i="12"/>
  <c r="GQ2" i="12"/>
  <c r="GP2" i="12"/>
  <c r="GO2" i="12"/>
  <c r="GN2" i="12"/>
  <c r="GM2" i="12"/>
  <c r="GL2" i="12"/>
  <c r="GK2" i="12"/>
  <c r="GJ2" i="12"/>
  <c r="GI2" i="12"/>
  <c r="GH2" i="12"/>
  <c r="GG2" i="12"/>
  <c r="GF2" i="12"/>
  <c r="GE2" i="12"/>
  <c r="GD2" i="12"/>
  <c r="GC2" i="12"/>
  <c r="GB2" i="12"/>
  <c r="GA2" i="12"/>
  <c r="FZ2" i="12"/>
  <c r="FY2" i="12"/>
  <c r="FX2" i="12"/>
  <c r="FW2" i="12"/>
  <c r="FV2" i="12"/>
  <c r="FU2" i="12"/>
  <c r="FT2" i="12"/>
  <c r="FS2" i="12"/>
  <c r="FR2" i="12"/>
  <c r="FQ2" i="12"/>
  <c r="FP2" i="12"/>
  <c r="FO2" i="12"/>
  <c r="FN2" i="12"/>
  <c r="FM2" i="12"/>
  <c r="FL2" i="12"/>
  <c r="FK2" i="12"/>
  <c r="FJ2" i="12"/>
  <c r="FI2" i="12"/>
  <c r="FH2" i="12"/>
  <c r="FG2" i="12"/>
  <c r="FF2" i="12"/>
  <c r="FE2" i="12"/>
  <c r="FD2" i="12"/>
  <c r="FC2" i="12"/>
  <c r="FB2" i="12"/>
  <c r="FA2" i="12"/>
  <c r="EZ2" i="12"/>
  <c r="EY2" i="12"/>
  <c r="EX2" i="12"/>
  <c r="EW2" i="12"/>
  <c r="EV2" i="12"/>
  <c r="EU2" i="12"/>
  <c r="ET2" i="12"/>
  <c r="ES2" i="12"/>
  <c r="ER2" i="12"/>
  <c r="EQ2" i="12"/>
  <c r="EP2" i="12"/>
  <c r="EO2" i="12"/>
  <c r="EN2" i="12"/>
  <c r="EM2" i="12"/>
  <c r="EL2" i="12"/>
  <c r="EK2" i="12"/>
  <c r="EJ2" i="12"/>
  <c r="EI2" i="12"/>
  <c r="EH2" i="12"/>
  <c r="EG2" i="12"/>
  <c r="EF2" i="12"/>
  <c r="EE2" i="12"/>
  <c r="ED2" i="12"/>
  <c r="EC2" i="12"/>
  <c r="EB2" i="12"/>
  <c r="EA2" i="12"/>
  <c r="DZ2" i="12"/>
  <c r="DY2" i="12"/>
  <c r="DX2" i="12"/>
  <c r="DW2" i="12"/>
  <c r="DV2" i="12"/>
  <c r="DU2" i="12"/>
  <c r="DT2" i="12"/>
  <c r="DS2" i="12"/>
  <c r="DR2" i="12"/>
  <c r="DQ2" i="12"/>
  <c r="DP2" i="12"/>
  <c r="DO2" i="12"/>
  <c r="DN2" i="12"/>
  <c r="DM2" i="12"/>
  <c r="DL2" i="12"/>
  <c r="DK2" i="12"/>
  <c r="DJ2" i="12"/>
  <c r="DI2" i="12"/>
  <c r="DH2" i="12"/>
  <c r="DG2" i="12"/>
  <c r="DF2" i="12"/>
  <c r="DE2" i="12"/>
  <c r="DD2" i="12"/>
  <c r="DC2" i="12"/>
  <c r="DB2" i="12"/>
  <c r="DA2" i="12"/>
  <c r="CZ2" i="12"/>
  <c r="CY2" i="12"/>
  <c r="CX2" i="12"/>
  <c r="CW2" i="12"/>
  <c r="CV2" i="12"/>
  <c r="CU2" i="12"/>
  <c r="CT2" i="12"/>
  <c r="CS2" i="12"/>
  <c r="CR2" i="12"/>
  <c r="CQ2" i="12"/>
  <c r="CP2" i="12"/>
  <c r="CO2" i="12"/>
  <c r="CN2" i="12"/>
  <c r="CM2" i="12"/>
  <c r="CL2" i="12"/>
  <c r="CK2" i="12"/>
  <c r="CJ2" i="12"/>
  <c r="CI2" i="12"/>
  <c r="CH2" i="12"/>
  <c r="CG2" i="12"/>
  <c r="CF2" i="12"/>
  <c r="CE2" i="12"/>
  <c r="CD2" i="12"/>
  <c r="CC2" i="12"/>
  <c r="CB2" i="12"/>
  <c r="CA2" i="12"/>
  <c r="BZ2" i="12"/>
  <c r="BY2" i="12"/>
  <c r="BX2" i="12"/>
  <c r="BW2" i="12"/>
  <c r="BV2" i="12"/>
  <c r="BU2" i="12"/>
  <c r="BT2" i="12"/>
  <c r="BS2" i="12"/>
  <c r="BR2" i="12"/>
  <c r="BQ2" i="12"/>
  <c r="BP2" i="12"/>
  <c r="BO2" i="12"/>
  <c r="BN2" i="12"/>
  <c r="BM2" i="12"/>
  <c r="BL2" i="12"/>
  <c r="BK2" i="12"/>
  <c r="BJ2" i="12"/>
  <c r="BI2" i="12"/>
  <c r="BH2" i="12"/>
  <c r="BG2" i="12"/>
  <c r="BF2" i="12"/>
  <c r="BE2" i="12"/>
  <c r="BD2" i="12"/>
  <c r="BC2" i="12"/>
  <c r="BB2" i="12"/>
  <c r="BA2" i="12"/>
  <c r="AZ2" i="12"/>
  <c r="AY2" i="12"/>
  <c r="AX2" i="12"/>
  <c r="AW2" i="12"/>
  <c r="AV2" i="12"/>
  <c r="AU2" i="12"/>
  <c r="AT2" i="12"/>
  <c r="AS2" i="12"/>
  <c r="AR2" i="12"/>
  <c r="AQ2" i="12"/>
  <c r="AP2" i="12"/>
  <c r="AO2" i="12"/>
  <c r="AN2" i="12"/>
  <c r="AM2" i="12"/>
  <c r="AL2" i="12"/>
  <c r="AK2" i="12"/>
  <c r="AJ2" i="12"/>
  <c r="AI2" i="12"/>
  <c r="AH2" i="12"/>
  <c r="AG2" i="12"/>
  <c r="AF2" i="12"/>
  <c r="AE2" i="12"/>
  <c r="AD2" i="12"/>
  <c r="AC2" i="12"/>
  <c r="AB2" i="12"/>
  <c r="AA2" i="12"/>
  <c r="Z2" i="12"/>
  <c r="Y2" i="12"/>
  <c r="X2" i="12"/>
  <c r="W2" i="12"/>
  <c r="V2" i="12"/>
  <c r="U2" i="12"/>
  <c r="T2" i="12"/>
  <c r="S2" i="12"/>
  <c r="R2" i="12"/>
  <c r="Q2" i="12"/>
  <c r="P2" i="12"/>
  <c r="O2" i="12"/>
  <c r="N2" i="12"/>
  <c r="M2" i="12"/>
  <c r="L2" i="12"/>
  <c r="K2" i="12"/>
  <c r="J2" i="12"/>
  <c r="I2" i="12"/>
  <c r="H2" i="12"/>
  <c r="G2" i="12"/>
  <c r="F2" i="12"/>
  <c r="E2" i="12"/>
  <c r="D2" i="12"/>
  <c r="C2" i="12"/>
  <c r="B2" i="12"/>
  <c r="IL38" i="2"/>
  <c r="IK38" i="2"/>
  <c r="IJ38" i="2"/>
  <c r="IL37" i="2"/>
  <c r="IK37" i="2"/>
  <c r="IJ37" i="2"/>
  <c r="IL36" i="2"/>
  <c r="IK36" i="2"/>
  <c r="IJ36" i="2"/>
  <c r="II36" i="2"/>
  <c r="IL35" i="2"/>
  <c r="IK35" i="2"/>
  <c r="IJ35" i="2"/>
  <c r="II35" i="2"/>
  <c r="IL34" i="2"/>
  <c r="IK34" i="2"/>
  <c r="IJ34" i="2"/>
  <c r="II34" i="2"/>
  <c r="IJ30" i="2"/>
  <c r="IF30" i="2"/>
  <c r="IA30" i="2"/>
  <c r="IO29" i="2"/>
  <c r="IK29" i="2"/>
  <c r="IJ29" i="2"/>
  <c r="IG29" i="2"/>
  <c r="IF29" i="2"/>
  <c r="IB29" i="2"/>
  <c r="IA29" i="2"/>
  <c r="IK13" i="2"/>
  <c r="IJ13" i="2"/>
  <c r="II13" i="2"/>
  <c r="IH13" i="2"/>
  <c r="IG13" i="2"/>
  <c r="IF13" i="2"/>
  <c r="IE13" i="2"/>
  <c r="ID13" i="2"/>
  <c r="IC13" i="2"/>
  <c r="HZ13" i="2"/>
  <c r="IK12" i="2"/>
  <c r="IJ12" i="2"/>
  <c r="II12" i="2"/>
  <c r="IH12" i="2"/>
  <c r="IG12" i="2"/>
  <c r="IF12" i="2"/>
  <c r="IE12" i="2"/>
  <c r="ID12" i="2"/>
  <c r="IC12" i="2"/>
  <c r="IB12" i="2"/>
  <c r="HZ12" i="2"/>
  <c r="IK11" i="2"/>
  <c r="IJ11" i="2"/>
  <c r="II11" i="2"/>
  <c r="IH11" i="2"/>
  <c r="IG11" i="2"/>
  <c r="IF11" i="2"/>
  <c r="IE11" i="2"/>
  <c r="ID11" i="2"/>
  <c r="IC11" i="2"/>
  <c r="IB11" i="2"/>
  <c r="IA11" i="2"/>
  <c r="HZ11" i="2"/>
  <c r="IK10" i="2"/>
  <c r="IJ10" i="2"/>
  <c r="II10" i="2"/>
  <c r="IH10" i="2"/>
  <c r="IG10" i="2"/>
  <c r="IF10" i="2"/>
  <c r="IE10" i="2"/>
  <c r="ID10" i="2"/>
  <c r="IC10" i="2"/>
  <c r="IB10" i="2"/>
  <c r="IA10" i="2"/>
  <c r="HZ10" i="2"/>
  <c r="IK9" i="2"/>
  <c r="IJ9" i="2"/>
  <c r="II9" i="2"/>
  <c r="IH9" i="2"/>
  <c r="IG9" i="2"/>
  <c r="IF9" i="2"/>
  <c r="IE9" i="2"/>
  <c r="ID9" i="2"/>
  <c r="IC9" i="2"/>
  <c r="IB9" i="2"/>
  <c r="IA9" i="2"/>
  <c r="HZ9" i="2"/>
  <c r="IK8" i="2"/>
  <c r="IJ8" i="2"/>
  <c r="II8" i="2"/>
  <c r="IH8" i="2"/>
  <c r="IG8" i="2"/>
  <c r="IF8" i="2"/>
  <c r="IE8" i="2"/>
  <c r="ID8" i="2"/>
  <c r="IC8" i="2"/>
  <c r="IB8" i="2"/>
  <c r="IA8" i="2"/>
  <c r="HZ8" i="2"/>
  <c r="IW2" i="2"/>
  <c r="IV2" i="2"/>
  <c r="IU2" i="2"/>
  <c r="IT2" i="2"/>
  <c r="IS2" i="2"/>
  <c r="IR2" i="2"/>
  <c r="IQ2" i="2"/>
  <c r="IP2" i="2"/>
  <c r="IO2" i="2"/>
  <c r="IN2" i="2"/>
  <c r="IB13" i="2" s="1"/>
  <c r="IM2" i="2"/>
  <c r="IA13" i="2" s="1"/>
  <c r="IL2" i="2"/>
  <c r="IK2" i="2"/>
  <c r="IJ2" i="2"/>
  <c r="II2" i="2"/>
  <c r="IH2" i="2"/>
  <c r="IG2" i="2"/>
  <c r="IF2" i="2"/>
  <c r="IE2" i="2"/>
  <c r="ID2" i="2"/>
  <c r="IC2" i="2"/>
  <c r="IB2" i="2"/>
  <c r="IA2" i="2"/>
  <c r="IA12" i="2" s="1"/>
  <c r="HZ2" i="2"/>
  <c r="HY2" i="2"/>
  <c r="HX2" i="2"/>
  <c r="HW2" i="2"/>
  <c r="HV2" i="2"/>
  <c r="HU2" i="2"/>
  <c r="HT2" i="2"/>
  <c r="HS2" i="2"/>
  <c r="HR2" i="2"/>
  <c r="HQ2" i="2"/>
  <c r="HP2" i="2"/>
  <c r="HO2" i="2"/>
  <c r="HN2" i="2"/>
  <c r="HM2" i="2"/>
  <c r="HL2" i="2"/>
  <c r="HK2" i="2"/>
  <c r="HJ2" i="2"/>
  <c r="HI2" i="2"/>
  <c r="HH2" i="2"/>
  <c r="HG2" i="2"/>
  <c r="HF2" i="2"/>
  <c r="HE2" i="2"/>
  <c r="HD2" i="2"/>
  <c r="HC2" i="2"/>
  <c r="HB2" i="2"/>
  <c r="HA2" i="2"/>
  <c r="GZ2" i="2"/>
  <c r="GY2" i="2"/>
  <c r="GX2" i="2"/>
  <c r="GW2" i="2"/>
  <c r="GV2" i="2"/>
  <c r="GU2" i="2"/>
  <c r="GT2" i="2"/>
  <c r="GS2" i="2"/>
  <c r="GR2" i="2"/>
  <c r="GQ2" i="2"/>
  <c r="GP2" i="2"/>
  <c r="GO2" i="2"/>
  <c r="GN2" i="2"/>
  <c r="GM2" i="2"/>
  <c r="GL2" i="2"/>
  <c r="GK2" i="2"/>
  <c r="GJ2" i="2"/>
  <c r="GI2" i="2"/>
  <c r="GH2" i="2"/>
  <c r="GG2" i="2"/>
  <c r="GF2" i="2"/>
  <c r="GE2" i="2"/>
  <c r="GD2" i="2"/>
  <c r="GC2" i="2"/>
  <c r="GB2" i="2"/>
  <c r="GA2" i="2"/>
  <c r="FZ2" i="2"/>
  <c r="FY2" i="2"/>
  <c r="FX2" i="2"/>
  <c r="FW2" i="2"/>
  <c r="FV2" i="2"/>
  <c r="FU2" i="2"/>
  <c r="FT2" i="2"/>
  <c r="FS2" i="2"/>
  <c r="FR2" i="2"/>
  <c r="FQ2" i="2"/>
  <c r="FP2" i="2"/>
  <c r="FO2" i="2"/>
  <c r="FN2" i="2"/>
  <c r="FM2" i="2"/>
  <c r="FL2" i="2"/>
  <c r="FK2" i="2"/>
  <c r="FJ2" i="2"/>
  <c r="FI2" i="2"/>
  <c r="FH2" i="2"/>
  <c r="FG2" i="2"/>
  <c r="FF2" i="2"/>
  <c r="FE2" i="2"/>
  <c r="FD2" i="2"/>
  <c r="FC2" i="2"/>
  <c r="FB2" i="2"/>
  <c r="FA2" i="2"/>
  <c r="EZ2" i="2"/>
  <c r="EY2" i="2"/>
  <c r="EX2" i="2"/>
  <c r="EW2" i="2"/>
  <c r="EV2" i="2"/>
  <c r="EU2" i="2"/>
  <c r="ET2" i="2"/>
  <c r="ES2" i="2"/>
  <c r="ER2" i="2"/>
  <c r="EQ2" i="2"/>
  <c r="EP2" i="2"/>
  <c r="EO2" i="2"/>
  <c r="EN2" i="2"/>
  <c r="EM2" i="2"/>
  <c r="EL2" i="2"/>
  <c r="EK2" i="2"/>
  <c r="EJ2" i="2"/>
  <c r="EI2" i="2"/>
  <c r="EH2" i="2"/>
  <c r="EG2" i="2"/>
  <c r="EF2" i="2"/>
  <c r="EE2" i="2"/>
  <c r="ED2" i="2"/>
  <c r="EC2" i="2"/>
  <c r="EB2" i="2"/>
  <c r="EA2" i="2"/>
  <c r="DZ2" i="2"/>
  <c r="DY2" i="2"/>
  <c r="DX2" i="2"/>
  <c r="DW2" i="2"/>
  <c r="DV2" i="2"/>
  <c r="DU2" i="2"/>
  <c r="DT2" i="2"/>
  <c r="DS2" i="2"/>
  <c r="DR2" i="2"/>
  <c r="DQ2" i="2"/>
  <c r="DP2" i="2"/>
  <c r="DO2" i="2"/>
  <c r="DN2" i="2"/>
  <c r="DM2" i="2"/>
  <c r="DL2" i="2"/>
  <c r="DK2" i="2"/>
  <c r="DJ2" i="2"/>
  <c r="DI2" i="2"/>
  <c r="DH2" i="2"/>
  <c r="DG2" i="2"/>
  <c r="DF2" i="2"/>
  <c r="DE2" i="2"/>
  <c r="DD2" i="2"/>
  <c r="DC2" i="2"/>
  <c r="DB2" i="2"/>
  <c r="DA2" i="2"/>
  <c r="CZ2" i="2"/>
  <c r="CY2" i="2"/>
  <c r="CX2" i="2"/>
  <c r="CW2" i="2"/>
  <c r="CV2" i="2"/>
  <c r="CU2" i="2"/>
  <c r="CT2" i="2"/>
  <c r="CS2" i="2"/>
  <c r="CR2" i="2"/>
  <c r="CQ2" i="2"/>
  <c r="CP2" i="2"/>
  <c r="CO2" i="2"/>
  <c r="CN2" i="2"/>
  <c r="CM2" i="2"/>
  <c r="CL2" i="2"/>
  <c r="CK2" i="2"/>
  <c r="CJ2" i="2"/>
  <c r="CI2" i="2"/>
  <c r="CH2" i="2"/>
  <c r="CG2" i="2"/>
  <c r="CF2" i="2"/>
  <c r="CE2" i="2"/>
  <c r="CD2" i="2"/>
  <c r="CC2" i="2"/>
  <c r="CB2" i="2"/>
  <c r="CA2" i="2"/>
  <c r="BZ2" i="2"/>
  <c r="BY2" i="2"/>
  <c r="BX2" i="2"/>
  <c r="BW2" i="2"/>
  <c r="BV2" i="2"/>
  <c r="BU2" i="2"/>
  <c r="BT2" i="2"/>
  <c r="BS2" i="2"/>
  <c r="BR2" i="2"/>
  <c r="BQ2" i="2"/>
  <c r="BP2" i="2"/>
  <c r="BO2" i="2"/>
  <c r="BN2" i="2"/>
  <c r="BM2" i="2"/>
  <c r="BL2" i="2"/>
  <c r="BK2" i="2"/>
  <c r="BJ2" i="2"/>
  <c r="BI2" i="2"/>
  <c r="BH2" i="2"/>
  <c r="BG2" i="2"/>
  <c r="BF2" i="2"/>
  <c r="BE2" i="2"/>
  <c r="BD2" i="2"/>
  <c r="BC2" i="2"/>
  <c r="BB2" i="2"/>
  <c r="BA2" i="2"/>
  <c r="AZ2" i="2"/>
  <c r="AY2" i="2"/>
  <c r="AX2" i="2"/>
  <c r="AW2" i="2"/>
  <c r="AV2" i="2"/>
  <c r="AU2" i="2"/>
  <c r="AT2" i="2"/>
  <c r="AS2" i="2"/>
  <c r="AR2" i="2"/>
  <c r="AQ2" i="2"/>
  <c r="AP2" i="2"/>
  <c r="AO2" i="2"/>
  <c r="AN2" i="2"/>
  <c r="AM2" i="2"/>
  <c r="AL2" i="2"/>
  <c r="AK2" i="2"/>
  <c r="AJ2" i="2"/>
  <c r="AI2" i="2"/>
  <c r="AH2" i="2"/>
  <c r="AG2" i="2"/>
  <c r="AF2" i="2"/>
  <c r="AE2" i="2"/>
  <c r="AD2" i="2"/>
  <c r="AC2" i="2"/>
  <c r="AB2" i="2"/>
  <c r="AA2" i="2"/>
  <c r="Z2" i="2"/>
  <c r="Y2" i="2"/>
  <c r="X2" i="2"/>
  <c r="W2" i="2"/>
  <c r="V2" i="2"/>
  <c r="U2" i="2"/>
  <c r="T2" i="2"/>
  <c r="S2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C2" i="2"/>
  <c r="B2" i="2"/>
  <c r="A2" i="2"/>
  <c r="CD25" i="20" l="1"/>
  <c r="FT54" i="20" s="1"/>
  <c r="CT25" i="20"/>
  <c r="FX53" i="20" s="1"/>
  <c r="DJ25" i="20"/>
  <c r="FP51" i="20" s="1"/>
  <c r="FV12" i="20"/>
  <c r="FV25" i="20"/>
  <c r="GH46" i="20" s="1"/>
  <c r="BP25" i="20"/>
  <c r="BP12" i="20"/>
  <c r="CF25" i="20"/>
  <c r="FV54" i="20" s="1"/>
  <c r="CV25" i="20"/>
  <c r="FN52" i="20" s="1"/>
  <c r="CV12" i="20"/>
  <c r="EB12" i="20"/>
  <c r="EB25" i="20"/>
  <c r="FV50" i="20" s="1"/>
  <c r="AP25" i="20"/>
  <c r="AP12" i="20"/>
  <c r="CE12" i="20"/>
  <c r="CE25" i="20"/>
  <c r="FU54" i="20" s="1"/>
  <c r="CU12" i="20"/>
  <c r="CU25" i="20"/>
  <c r="FY53" i="20" s="1"/>
  <c r="DK12" i="20"/>
  <c r="DK25" i="20"/>
  <c r="FQ51" i="20" s="1"/>
  <c r="EA12" i="20"/>
  <c r="EA25" i="20"/>
  <c r="FU50" i="20" s="1"/>
  <c r="Z25" i="20"/>
  <c r="Z12" i="20"/>
  <c r="DB25" i="20"/>
  <c r="FT52" i="20" s="1"/>
  <c r="DB12" i="20"/>
  <c r="EX25" i="20"/>
  <c r="GH48" i="20" s="1"/>
  <c r="EX12" i="20"/>
  <c r="AM25" i="20"/>
  <c r="AM12" i="20"/>
  <c r="GR12" i="20"/>
  <c r="GR25" i="20"/>
  <c r="GF44" i="20" s="1"/>
  <c r="BV25" i="20"/>
  <c r="AO12" i="20"/>
  <c r="AO25" i="20"/>
  <c r="CK12" i="20"/>
  <c r="CK25" i="20"/>
  <c r="FO53" i="20" s="1"/>
  <c r="DQ25" i="20"/>
  <c r="FW51" i="20" s="1"/>
  <c r="DQ12" i="20"/>
  <c r="EW25" i="20"/>
  <c r="GG48" i="20" s="1"/>
  <c r="AA25" i="20"/>
  <c r="AA12" i="20"/>
  <c r="EI25" i="20"/>
  <c r="GE49" i="20" s="1"/>
  <c r="FE24" i="20"/>
  <c r="GC32" i="20" s="1"/>
  <c r="FE12" i="20"/>
  <c r="BZ25" i="20"/>
  <c r="FP54" i="20" s="1"/>
  <c r="BZ12" i="20"/>
  <c r="AD25" i="20"/>
  <c r="AD12" i="20"/>
  <c r="BJ25" i="20"/>
  <c r="BJ12" i="20"/>
  <c r="EL25" i="20"/>
  <c r="GH49" i="20" s="1"/>
  <c r="EL12" i="20"/>
  <c r="BK12" i="20"/>
  <c r="BK25" i="20"/>
  <c r="CQ25" i="20"/>
  <c r="FU53" i="20" s="1"/>
  <c r="FS12" i="20"/>
  <c r="FS25" i="20"/>
  <c r="GE46" i="20" s="1"/>
  <c r="BM25" i="20"/>
  <c r="BM12" i="20"/>
  <c r="BC5" i="20"/>
  <c r="CN5" i="20"/>
  <c r="DZ5" i="20"/>
  <c r="H6" i="20"/>
  <c r="AW6" i="20"/>
  <c r="DB7" i="20"/>
  <c r="GT7" i="20"/>
  <c r="AQ10" i="20"/>
  <c r="DF10" i="20"/>
  <c r="FT12" i="20"/>
  <c r="FT25" i="20"/>
  <c r="GF46" i="20" s="1"/>
  <c r="AZ12" i="20"/>
  <c r="AR17" i="20"/>
  <c r="CO17" i="20"/>
  <c r="FD21" i="20"/>
  <c r="AH25" i="20"/>
  <c r="CO10" i="20"/>
  <c r="DE10" i="20"/>
  <c r="DU7" i="20"/>
  <c r="GW5" i="20"/>
  <c r="GW10" i="20"/>
  <c r="GW7" i="20"/>
  <c r="S5" i="20"/>
  <c r="CO5" i="20"/>
  <c r="DH5" i="20"/>
  <c r="EA5" i="20"/>
  <c r="EW5" i="20"/>
  <c r="FP5" i="20"/>
  <c r="GK5" i="20"/>
  <c r="I6" i="20"/>
  <c r="AD6" i="20"/>
  <c r="EB6" i="20"/>
  <c r="AP7" i="20"/>
  <c r="CH7" i="20"/>
  <c r="DE7" i="20"/>
  <c r="EX7" i="20"/>
  <c r="V10" i="20"/>
  <c r="AR10" i="20"/>
  <c r="CI10" i="20"/>
  <c r="DH10" i="20"/>
  <c r="ED10" i="20"/>
  <c r="EZ10" i="20"/>
  <c r="FU10" i="20"/>
  <c r="GX10" i="20"/>
  <c r="CQ11" i="20"/>
  <c r="CQ24" i="20" s="1"/>
  <c r="GI38" i="20" s="1"/>
  <c r="DJ11" i="20"/>
  <c r="DJ24" i="20" s="1"/>
  <c r="GD36" i="20" s="1"/>
  <c r="FD11" i="20"/>
  <c r="FD24" i="20" s="1"/>
  <c r="GB32" i="20" s="1"/>
  <c r="CF17" i="20"/>
  <c r="CF11" i="20"/>
  <c r="CF24" i="20" s="1"/>
  <c r="GJ39" i="20" s="1"/>
  <c r="CF21" i="20"/>
  <c r="DL21" i="20"/>
  <c r="DL17" i="20"/>
  <c r="GN17" i="20"/>
  <c r="GN21" i="20"/>
  <c r="DM22" i="20"/>
  <c r="DM11" i="20"/>
  <c r="DM24" i="20" s="1"/>
  <c r="GG36" i="20" s="1"/>
  <c r="CP17" i="20"/>
  <c r="CI21" i="20"/>
  <c r="DX21" i="20"/>
  <c r="FE21" i="20"/>
  <c r="DD22" i="20"/>
  <c r="EV22" i="20"/>
  <c r="DD7" i="20"/>
  <c r="DD10" i="20"/>
  <c r="GV10" i="20"/>
  <c r="GV7" i="20"/>
  <c r="R5" i="20"/>
  <c r="BV5" i="20"/>
  <c r="EU5" i="20"/>
  <c r="GJ5" i="20"/>
  <c r="BP6" i="20"/>
  <c r="S7" i="20"/>
  <c r="AO7" i="20"/>
  <c r="EB7" i="20"/>
  <c r="EW7" i="20"/>
  <c r="T10" i="20"/>
  <c r="BL12" i="20"/>
  <c r="BL25" i="20"/>
  <c r="CH10" i="20"/>
  <c r="EY10" i="20"/>
  <c r="GT10" i="20"/>
  <c r="N7" i="20"/>
  <c r="AD7" i="20"/>
  <c r="AT7" i="20"/>
  <c r="BJ7" i="20"/>
  <c r="BZ7" i="20"/>
  <c r="CP7" i="20"/>
  <c r="DF7" i="20"/>
  <c r="DV7" i="20"/>
  <c r="DV10" i="20"/>
  <c r="EL7" i="20"/>
  <c r="FB7" i="20"/>
  <c r="FR7" i="20"/>
  <c r="DH6" i="20"/>
  <c r="DX6" i="20"/>
  <c r="B5" i="20"/>
  <c r="AM5" i="20"/>
  <c r="BX5" i="20"/>
  <c r="CP5" i="20"/>
  <c r="EX5" i="20"/>
  <c r="GL5" i="20"/>
  <c r="V7" i="20"/>
  <c r="AQ7" i="20"/>
  <c r="BN7" i="20"/>
  <c r="CI7" i="20"/>
  <c r="ED7" i="20"/>
  <c r="EY7" i="20"/>
  <c r="FV7" i="20"/>
  <c r="W10" i="20"/>
  <c r="AS10" i="20"/>
  <c r="BN10" i="20"/>
  <c r="DI10" i="20"/>
  <c r="EE10" i="20"/>
  <c r="FA10" i="20"/>
  <c r="AE11" i="20"/>
  <c r="AE24" i="20" s="1"/>
  <c r="BV11" i="20"/>
  <c r="BV24" i="20" s="1"/>
  <c r="CR11" i="20"/>
  <c r="CR24" i="20" s="1"/>
  <c r="GJ38" i="20" s="1"/>
  <c r="EH11" i="20"/>
  <c r="EH24" i="20" s="1"/>
  <c r="GD34" i="20" s="1"/>
  <c r="DR12" i="20"/>
  <c r="AV17" i="20"/>
  <c r="CQ17" i="20"/>
  <c r="GI17" i="20"/>
  <c r="BC21" i="20"/>
  <c r="CR21" i="20"/>
  <c r="DY21" i="20"/>
  <c r="DG10" i="20"/>
  <c r="DG7" i="20"/>
  <c r="EO10" i="20"/>
  <c r="EO6" i="20"/>
  <c r="C5" i="20"/>
  <c r="AO5" i="20"/>
  <c r="CQ5" i="20"/>
  <c r="DJ5" i="20"/>
  <c r="EE5" i="20"/>
  <c r="GM5" i="20"/>
  <c r="K6" i="20"/>
  <c r="AZ6" i="20"/>
  <c r="W7" i="20"/>
  <c r="AR7" i="20"/>
  <c r="BO7" i="20"/>
  <c r="DJ7" i="20"/>
  <c r="EZ7" i="20"/>
  <c r="FW7" i="20"/>
  <c r="B10" i="20"/>
  <c r="B25" i="20" s="1"/>
  <c r="Y10" i="20"/>
  <c r="AT10" i="20"/>
  <c r="BO10" i="20"/>
  <c r="CN10" i="20"/>
  <c r="EG10" i="20"/>
  <c r="FB10" i="20"/>
  <c r="FW10" i="20"/>
  <c r="BX11" i="20"/>
  <c r="BX24" i="20" s="1"/>
  <c r="GB39" i="20" s="1"/>
  <c r="CS11" i="20"/>
  <c r="CS24" i="20" s="1"/>
  <c r="GK38" i="20" s="1"/>
  <c r="EK11" i="20"/>
  <c r="EK24" i="20" s="1"/>
  <c r="GG34" i="20" s="1"/>
  <c r="GG12" i="20"/>
  <c r="CS17" i="20"/>
  <c r="EK17" i="20"/>
  <c r="BL21" i="20"/>
  <c r="BS10" i="20"/>
  <c r="BS7" i="20"/>
  <c r="DW10" i="20"/>
  <c r="DW7" i="20"/>
  <c r="GY10" i="20"/>
  <c r="GY7" i="20"/>
  <c r="AF11" i="20"/>
  <c r="AF24" i="20" s="1"/>
  <c r="P10" i="20"/>
  <c r="P25" i="20" s="1"/>
  <c r="P7" i="20"/>
  <c r="EN10" i="20"/>
  <c r="EN7" i="20"/>
  <c r="GJ7" i="20"/>
  <c r="AP5" i="20"/>
  <c r="BH5" i="20"/>
  <c r="BZ5" i="20"/>
  <c r="DK5" i="20"/>
  <c r="EG5" i="20"/>
  <c r="FS5" i="20"/>
  <c r="GQ5" i="20"/>
  <c r="N6" i="20"/>
  <c r="C7" i="20"/>
  <c r="BP7" i="20"/>
  <c r="DK7" i="20"/>
  <c r="FX7" i="20"/>
  <c r="AU10" i="20"/>
  <c r="CP10" i="20"/>
  <c r="EH10" i="20"/>
  <c r="FC10" i="20"/>
  <c r="GA10" i="20"/>
  <c r="AG11" i="20"/>
  <c r="AG24" i="20" s="1"/>
  <c r="BY11" i="20"/>
  <c r="BY24" i="20" s="1"/>
  <c r="GC39" i="20" s="1"/>
  <c r="CT11" i="20"/>
  <c r="CT24" i="20" s="1"/>
  <c r="GL38" i="20" s="1"/>
  <c r="GH12" i="20"/>
  <c r="EE17" i="20"/>
  <c r="EE11" i="20"/>
  <c r="EE24" i="20" s="1"/>
  <c r="GM35" i="20" s="1"/>
  <c r="GS17" i="20"/>
  <c r="GS21" i="20"/>
  <c r="BT11" i="20"/>
  <c r="BT24" i="20" s="1"/>
  <c r="BT22" i="20"/>
  <c r="CJ11" i="20"/>
  <c r="CJ24" i="20" s="1"/>
  <c r="GB38" i="20" s="1"/>
  <c r="CJ22" i="20"/>
  <c r="GR22" i="20"/>
  <c r="GR17" i="20"/>
  <c r="CV17" i="20"/>
  <c r="EN17" i="20"/>
  <c r="GL17" i="20"/>
  <c r="AF21" i="20"/>
  <c r="FH21" i="20"/>
  <c r="AN22" i="20"/>
  <c r="FG6" i="20"/>
  <c r="F5" i="20"/>
  <c r="Y5" i="20"/>
  <c r="CS5" i="20"/>
  <c r="GR5" i="20"/>
  <c r="P6" i="20"/>
  <c r="BU6" i="20"/>
  <c r="D7" i="20"/>
  <c r="DL7" i="20"/>
  <c r="GA7" i="20"/>
  <c r="D10" i="20"/>
  <c r="D25" i="20" s="1"/>
  <c r="AV12" i="20"/>
  <c r="AV25" i="20"/>
  <c r="BR10" i="20"/>
  <c r="DL10" i="20"/>
  <c r="FD12" i="20"/>
  <c r="FD25" i="20"/>
  <c r="GB47" i="20" s="1"/>
  <c r="GF10" i="20"/>
  <c r="GD11" i="20"/>
  <c r="GD24" i="20" s="1"/>
  <c r="GD30" i="20" s="1"/>
  <c r="GH63" i="20" s="1"/>
  <c r="BI12" i="20"/>
  <c r="DU12" i="20"/>
  <c r="BF17" i="20"/>
  <c r="DB17" i="20"/>
  <c r="FF12" i="20"/>
  <c r="FF25" i="20"/>
  <c r="GD47" i="20" s="1"/>
  <c r="AJ7" i="20"/>
  <c r="ER6" i="20"/>
  <c r="FH7" i="20"/>
  <c r="FH6" i="20"/>
  <c r="G5" i="20"/>
  <c r="Z5" i="20"/>
  <c r="CB5" i="20"/>
  <c r="CT5" i="20"/>
  <c r="DO5" i="20"/>
  <c r="Q6" i="20"/>
  <c r="AJ6" i="20"/>
  <c r="CR6" i="20"/>
  <c r="EH6" i="20"/>
  <c r="FD6" i="20"/>
  <c r="AV7" i="20"/>
  <c r="BR7" i="20"/>
  <c r="FD7" i="20"/>
  <c r="F10" i="20"/>
  <c r="F25" i="20" s="1"/>
  <c r="AB10" i="20"/>
  <c r="CR25" i="20"/>
  <c r="FV53" i="20" s="1"/>
  <c r="DN10" i="20"/>
  <c r="EJ10" i="20"/>
  <c r="AO21" i="20"/>
  <c r="AO17" i="20"/>
  <c r="BE21" i="20"/>
  <c r="BE17" i="20"/>
  <c r="BU21" i="20"/>
  <c r="BU17" i="20"/>
  <c r="CK21" i="20"/>
  <c r="CK17" i="20"/>
  <c r="DA21" i="20"/>
  <c r="DA17" i="20"/>
  <c r="DQ21" i="20"/>
  <c r="DQ17" i="20"/>
  <c r="DQ11" i="20"/>
  <c r="DQ24" i="20" s="1"/>
  <c r="GK36" i="20" s="1"/>
  <c r="EG21" i="20"/>
  <c r="EG17" i="20"/>
  <c r="EG11" i="20"/>
  <c r="EG24" i="20" s="1"/>
  <c r="GC34" i="20" s="1"/>
  <c r="EW21" i="20"/>
  <c r="EW17" i="20"/>
  <c r="BI17" i="20"/>
  <c r="AI10" i="20"/>
  <c r="AI7" i="20"/>
  <c r="EQ12" i="20"/>
  <c r="EQ25" i="20"/>
  <c r="GM49" i="20" s="1"/>
  <c r="FG10" i="20"/>
  <c r="FG7" i="20"/>
  <c r="FY6" i="20"/>
  <c r="CC5" i="20"/>
  <c r="CU5" i="20"/>
  <c r="FE6" i="20"/>
  <c r="AX7" i="20"/>
  <c r="DN7" i="20"/>
  <c r="FF7" i="20"/>
  <c r="G10" i="20"/>
  <c r="G25" i="20" s="1"/>
  <c r="AC25" i="20"/>
  <c r="AC12" i="20"/>
  <c r="AX10" i="20"/>
  <c r="DO10" i="20"/>
  <c r="EK25" i="20"/>
  <c r="GG49" i="20" s="1"/>
  <c r="FH10" i="20"/>
  <c r="CL21" i="20"/>
  <c r="CL17" i="20"/>
  <c r="DR21" i="20"/>
  <c r="DR17" i="20"/>
  <c r="EX21" i="20"/>
  <c r="EX17" i="20"/>
  <c r="EX11" i="20"/>
  <c r="EX24" i="20" s="1"/>
  <c r="GH33" i="20" s="1"/>
  <c r="GV11" i="20"/>
  <c r="GV24" i="20" s="1"/>
  <c r="GJ29" i="20" s="1"/>
  <c r="GV21" i="20"/>
  <c r="GV17" i="20"/>
  <c r="GU11" i="20"/>
  <c r="GU24" i="20" s="1"/>
  <c r="GI29" i="20" s="1"/>
  <c r="GU17" i="20"/>
  <c r="BL17" i="20"/>
  <c r="T7" i="20"/>
  <c r="ER7" i="20"/>
  <c r="BL5" i="20"/>
  <c r="CD5" i="20"/>
  <c r="CV5" i="20"/>
  <c r="BE6" i="20"/>
  <c r="AY7" i="20"/>
  <c r="CT7" i="20"/>
  <c r="AY10" i="20"/>
  <c r="FK10" i="20"/>
  <c r="GI25" i="20"/>
  <c r="GI45" i="20" s="1"/>
  <c r="GI12" i="20"/>
  <c r="AQ21" i="20"/>
  <c r="AQ11" i="20"/>
  <c r="AQ24" i="20" s="1"/>
  <c r="BG21" i="20"/>
  <c r="BG11" i="20"/>
  <c r="BG24" i="20" s="1"/>
  <c r="BG17" i="20"/>
  <c r="BW21" i="20"/>
  <c r="BW11" i="20"/>
  <c r="BW24" i="20" s="1"/>
  <c r="CM21" i="20"/>
  <c r="CM11" i="20"/>
  <c r="CM24" i="20" s="1"/>
  <c r="GE38" i="20" s="1"/>
  <c r="DC21" i="20"/>
  <c r="DC11" i="20"/>
  <c r="DC24" i="20" s="1"/>
  <c r="GI37" i="20" s="1"/>
  <c r="DS21" i="20"/>
  <c r="DS11" i="20"/>
  <c r="DS24" i="20" s="1"/>
  <c r="GM36" i="20" s="1"/>
  <c r="EI21" i="20"/>
  <c r="EI11" i="20"/>
  <c r="EI24" i="20" s="1"/>
  <c r="GE34" i="20" s="1"/>
  <c r="EY21" i="20"/>
  <c r="EY11" i="20"/>
  <c r="EY24" i="20" s="1"/>
  <c r="GI33" i="20" s="1"/>
  <c r="EY17" i="20"/>
  <c r="GE21" i="20"/>
  <c r="GE17" i="20"/>
  <c r="GW21" i="20"/>
  <c r="GW17" i="20"/>
  <c r="DE17" i="20"/>
  <c r="FC17" i="20"/>
  <c r="FT21" i="20"/>
  <c r="E10" i="20"/>
  <c r="E25" i="20" s="1"/>
  <c r="E5" i="20"/>
  <c r="U10" i="20"/>
  <c r="U5" i="20"/>
  <c r="AK10" i="20"/>
  <c r="AK5" i="20"/>
  <c r="BA10" i="20"/>
  <c r="BA7" i="20"/>
  <c r="BA5" i="20"/>
  <c r="BQ10" i="20"/>
  <c r="BQ5" i="20"/>
  <c r="CG10" i="20"/>
  <c r="CG5" i="20"/>
  <c r="CW10" i="20"/>
  <c r="CW5" i="20"/>
  <c r="DM10" i="20"/>
  <c r="DM5" i="20"/>
  <c r="EC10" i="20"/>
  <c r="EC5" i="20"/>
  <c r="ES10" i="20"/>
  <c r="ES5" i="20"/>
  <c r="FI10" i="20"/>
  <c r="FI5" i="20"/>
  <c r="FY10" i="20"/>
  <c r="FY7" i="20"/>
  <c r="FY5" i="20"/>
  <c r="GO10" i="20"/>
  <c r="GO25" i="20" s="1"/>
  <c r="GC44" i="20" s="1"/>
  <c r="BM5" i="20"/>
  <c r="CE5" i="20"/>
  <c r="CY5" i="20"/>
  <c r="CB6" i="20"/>
  <c r="CU7" i="20"/>
  <c r="DP7" i="20"/>
  <c r="FK7" i="20"/>
  <c r="AE25" i="20"/>
  <c r="BC10" i="20"/>
  <c r="EM12" i="20"/>
  <c r="EM25" i="20"/>
  <c r="GI49" i="20" s="1"/>
  <c r="FM10" i="20"/>
  <c r="GJ25" i="20"/>
  <c r="GJ45" i="20" s="1"/>
  <c r="BI11" i="20"/>
  <c r="BI24" i="20" s="1"/>
  <c r="DV11" i="20"/>
  <c r="DV24" i="20" s="1"/>
  <c r="GD35" i="20" s="1"/>
  <c r="FN11" i="20"/>
  <c r="FN24" i="20" s="1"/>
  <c r="GL32" i="20" s="1"/>
  <c r="BH21" i="20"/>
  <c r="BH17" i="20"/>
  <c r="CN21" i="20"/>
  <c r="CN17" i="20"/>
  <c r="DT21" i="20"/>
  <c r="DT17" i="20"/>
  <c r="EJ21" i="20"/>
  <c r="EJ11" i="20"/>
  <c r="EJ24" i="20" s="1"/>
  <c r="GF34" i="20" s="1"/>
  <c r="EZ21" i="20"/>
  <c r="EZ11" i="20"/>
  <c r="EZ24" i="20" s="1"/>
  <c r="GJ33" i="20" s="1"/>
  <c r="FP21" i="20"/>
  <c r="FP11" i="20"/>
  <c r="FP24" i="20" s="1"/>
  <c r="GB31" i="20" s="1"/>
  <c r="FP17" i="20"/>
  <c r="GF21" i="20"/>
  <c r="GF11" i="20"/>
  <c r="GF24" i="20" s="1"/>
  <c r="GF30" i="20" s="1"/>
  <c r="GX11" i="20"/>
  <c r="GX24" i="20" s="1"/>
  <c r="GL29" i="20" s="1"/>
  <c r="GX21" i="20"/>
  <c r="DF17" i="20"/>
  <c r="AL10" i="20"/>
  <c r="AL7" i="20"/>
  <c r="BB10" i="20"/>
  <c r="BB7" i="20"/>
  <c r="FJ10" i="20"/>
  <c r="FJ7" i="20"/>
  <c r="FJ5" i="20"/>
  <c r="FZ10" i="20"/>
  <c r="FZ7" i="20"/>
  <c r="FZ5" i="20"/>
  <c r="AV5" i="20"/>
  <c r="CV6" i="20"/>
  <c r="DQ6" i="20"/>
  <c r="FL7" i="20"/>
  <c r="AF12" i="20"/>
  <c r="AF25" i="20"/>
  <c r="BF25" i="20"/>
  <c r="BF12" i="20"/>
  <c r="CA12" i="20"/>
  <c r="CA25" i="20"/>
  <c r="FQ54" i="20" s="1"/>
  <c r="EP10" i="20"/>
  <c r="GK12" i="20"/>
  <c r="GK25" i="20"/>
  <c r="GK45" i="20" s="1"/>
  <c r="FO12" i="20"/>
  <c r="AS21" i="20"/>
  <c r="AS11" i="20"/>
  <c r="AS24" i="20" s="1"/>
  <c r="FA21" i="20"/>
  <c r="FA17" i="20"/>
  <c r="FQ21" i="20"/>
  <c r="FQ17" i="20"/>
  <c r="GG21" i="20"/>
  <c r="GG17" i="20"/>
  <c r="GY11" i="20"/>
  <c r="GY24" i="20" s="1"/>
  <c r="GM29" i="20" s="1"/>
  <c r="GY21" i="20"/>
  <c r="GY17" i="20"/>
  <c r="BV17" i="20"/>
  <c r="DS17" i="20"/>
  <c r="DH21" i="20"/>
  <c r="EN5" i="20"/>
  <c r="FG5" i="20"/>
  <c r="DR6" i="20"/>
  <c r="FM6" i="20"/>
  <c r="GK6" i="20"/>
  <c r="AF7" i="20"/>
  <c r="CW7" i="20"/>
  <c r="EQ7" i="20"/>
  <c r="L10" i="20"/>
  <c r="L25" i="20" s="1"/>
  <c r="CB12" i="20"/>
  <c r="CB25" i="20"/>
  <c r="FR54" i="20" s="1"/>
  <c r="CX10" i="20"/>
  <c r="DT10" i="20"/>
  <c r="ER10" i="20"/>
  <c r="GL10" i="20"/>
  <c r="FQ11" i="20"/>
  <c r="FQ24" i="20" s="1"/>
  <c r="GC31" i="20" s="1"/>
  <c r="AT21" i="20"/>
  <c r="AT11" i="20"/>
  <c r="AT24" i="20" s="1"/>
  <c r="AT17" i="20"/>
  <c r="BJ21" i="20"/>
  <c r="BJ17" i="20"/>
  <c r="BZ21" i="20"/>
  <c r="BZ17" i="20"/>
  <c r="EL21" i="20"/>
  <c r="EL17" i="20"/>
  <c r="FB21" i="20"/>
  <c r="FB11" i="20"/>
  <c r="FB24" i="20" s="1"/>
  <c r="GL33" i="20" s="1"/>
  <c r="FR21" i="20"/>
  <c r="FR11" i="20"/>
  <c r="FR24" i="20" s="1"/>
  <c r="GD31" i="20" s="1"/>
  <c r="GH64" i="20" s="1"/>
  <c r="GH21" i="20"/>
  <c r="GH17" i="20"/>
  <c r="AU22" i="20"/>
  <c r="AU17" i="20"/>
  <c r="BK22" i="20"/>
  <c r="BK17" i="20"/>
  <c r="BK11" i="20"/>
  <c r="BK24" i="20" s="1"/>
  <c r="CA22" i="20"/>
  <c r="CA17" i="20"/>
  <c r="DG22" i="20"/>
  <c r="DG17" i="20"/>
  <c r="EM22" i="20"/>
  <c r="EM17" i="20"/>
  <c r="FS22" i="20"/>
  <c r="FS11" i="20"/>
  <c r="FS24" i="20" s="1"/>
  <c r="GE31" i="20" s="1"/>
  <c r="BW17" i="20"/>
  <c r="DU17" i="20"/>
  <c r="FN17" i="20"/>
  <c r="CB21" i="20"/>
  <c r="H10" i="20"/>
  <c r="H25" i="20" s="1"/>
  <c r="H5" i="20"/>
  <c r="X10" i="20"/>
  <c r="X5" i="20"/>
  <c r="AN10" i="20"/>
  <c r="AN5" i="20"/>
  <c r="BD10" i="20"/>
  <c r="BD7" i="20"/>
  <c r="BD5" i="20"/>
  <c r="BT10" i="20"/>
  <c r="BT5" i="20"/>
  <c r="BT7" i="20"/>
  <c r="CJ10" i="20"/>
  <c r="CJ5" i="20"/>
  <c r="CZ10" i="20"/>
  <c r="CZ5" i="20"/>
  <c r="DP10" i="20"/>
  <c r="DP5" i="20"/>
  <c r="EF10" i="20"/>
  <c r="EF5" i="20"/>
  <c r="EV10" i="20"/>
  <c r="EV5" i="20"/>
  <c r="FL10" i="20"/>
  <c r="FL5" i="20"/>
  <c r="GB10" i="20"/>
  <c r="GB7" i="20"/>
  <c r="GB5" i="20"/>
  <c r="GD6" i="20"/>
  <c r="FN6" i="20"/>
  <c r="AH7" i="20"/>
  <c r="CX7" i="20"/>
  <c r="DS7" i="20"/>
  <c r="ES7" i="20"/>
  <c r="AJ10" i="20"/>
  <c r="BH10" i="20"/>
  <c r="CY10" i="20"/>
  <c r="ET10" i="20"/>
  <c r="FP10" i="20"/>
  <c r="GM10" i="20"/>
  <c r="AP11" i="20"/>
  <c r="AP24" i="20" s="1"/>
  <c r="DE11" i="20"/>
  <c r="DE24" i="20" s="1"/>
  <c r="GK37" i="20" s="1"/>
  <c r="FT11" i="20"/>
  <c r="FT24" i="20" s="1"/>
  <c r="GF31" i="20" s="1"/>
  <c r="BX17" i="20"/>
  <c r="DV17" i="20"/>
  <c r="FO17" i="20"/>
  <c r="AV21" i="20"/>
  <c r="GN10" i="20"/>
  <c r="BE10" i="20"/>
  <c r="DD5" i="20"/>
  <c r="EP5" i="20"/>
  <c r="CF6" i="20"/>
  <c r="ET7" i="20"/>
  <c r="DA10" i="20"/>
  <c r="DX12" i="20"/>
  <c r="DX25" i="20"/>
  <c r="FR50" i="20" s="1"/>
  <c r="EU10" i="20"/>
  <c r="DF11" i="20"/>
  <c r="DF24" i="20" s="1"/>
  <c r="GL37" i="20" s="1"/>
  <c r="BX12" i="20"/>
  <c r="DW17" i="20"/>
  <c r="BV7" i="20"/>
  <c r="CL7" i="20"/>
  <c r="CL10" i="20"/>
  <c r="GD7" i="20"/>
  <c r="GT5" i="20"/>
  <c r="AH5" i="20"/>
  <c r="BS5" i="20"/>
  <c r="CL5" i="20"/>
  <c r="DX5" i="20"/>
  <c r="EQ5" i="20"/>
  <c r="AM7" i="20"/>
  <c r="CE7" i="20"/>
  <c r="CZ7" i="20"/>
  <c r="GR7" i="20"/>
  <c r="O10" i="20"/>
  <c r="O25" i="20" s="1"/>
  <c r="DZ10" i="20"/>
  <c r="FR10" i="20"/>
  <c r="GQ10" i="20"/>
  <c r="AU11" i="20"/>
  <c r="AU24" i="20" s="1"/>
  <c r="CN11" i="20"/>
  <c r="CN24" i="20" s="1"/>
  <c r="GF38" i="20" s="1"/>
  <c r="DG11" i="20"/>
  <c r="DG24" i="20" s="1"/>
  <c r="GM37" i="20" s="1"/>
  <c r="EW11" i="20"/>
  <c r="EW24" i="20" s="1"/>
  <c r="GG33" i="20" s="1"/>
  <c r="CC17" i="20"/>
  <c r="CC11" i="20"/>
  <c r="GK21" i="20"/>
  <c r="GK11" i="20"/>
  <c r="GK24" i="20" s="1"/>
  <c r="GK30" i="20" s="1"/>
  <c r="BN22" i="20"/>
  <c r="BN11" i="20"/>
  <c r="BN24" i="20" s="1"/>
  <c r="CD22" i="20"/>
  <c r="CD11" i="20"/>
  <c r="CD24" i="20" s="1"/>
  <c r="GH39" i="20" s="1"/>
  <c r="AP17" i="20"/>
  <c r="FX25" i="20"/>
  <c r="GJ46" i="20" s="1"/>
  <c r="BU10" i="20"/>
  <c r="CK7" i="20"/>
  <c r="GC7" i="20"/>
  <c r="GS10" i="20"/>
  <c r="CK5" i="20"/>
  <c r="AK7" i="20"/>
  <c r="CD7" i="20"/>
  <c r="FO7" i="20"/>
  <c r="CL11" i="20"/>
  <c r="CL24" i="20" s="1"/>
  <c r="GD38" i="20" s="1"/>
  <c r="GJ21" i="20"/>
  <c r="GJ17" i="20"/>
  <c r="GJ11" i="20"/>
  <c r="GJ24" i="20" s="1"/>
  <c r="GJ30" i="20" s="1"/>
  <c r="BY17" i="20"/>
  <c r="FR17" i="20"/>
  <c r="BW10" i="20"/>
  <c r="CM10" i="20"/>
  <c r="DC7" i="20"/>
  <c r="GE10" i="20"/>
  <c r="GU5" i="20"/>
  <c r="GU10" i="20"/>
  <c r="M6" i="20"/>
  <c r="AC6" i="20"/>
  <c r="AS6" i="20"/>
  <c r="BI6" i="20"/>
  <c r="BY6" i="20"/>
  <c r="CO6" i="20"/>
  <c r="DE6" i="20"/>
  <c r="GG6" i="20"/>
  <c r="GW6" i="20"/>
  <c r="AI5" i="20"/>
  <c r="BB5" i="20"/>
  <c r="BU5" i="20"/>
  <c r="CM5" i="20"/>
  <c r="AN7" i="20"/>
  <c r="BI7" i="20"/>
  <c r="CF7" i="20"/>
  <c r="EA7" i="20"/>
  <c r="EV7" i="20"/>
  <c r="GS7" i="20"/>
  <c r="R10" i="20"/>
  <c r="R25" i="20" s="1"/>
  <c r="DC10" i="20"/>
  <c r="AW11" i="20"/>
  <c r="AW24" i="20" s="1"/>
  <c r="CO11" i="20"/>
  <c r="CO24" i="20" s="1"/>
  <c r="GG38" i="20" s="1"/>
  <c r="DH11" i="20"/>
  <c r="DH24" i="20" s="1"/>
  <c r="GB36" i="20" s="1"/>
  <c r="FA11" i="20"/>
  <c r="FA24" i="20" s="1"/>
  <c r="GK33" i="20" s="1"/>
  <c r="AQ17" i="20"/>
  <c r="CM17" i="20"/>
  <c r="FU17" i="20"/>
  <c r="Q7" i="20"/>
  <c r="AG7" i="20"/>
  <c r="AW7" i="20"/>
  <c r="BM7" i="20"/>
  <c r="CC7" i="20"/>
  <c r="CS7" i="20"/>
  <c r="DI7" i="20"/>
  <c r="DY7" i="20"/>
  <c r="EO7" i="20"/>
  <c r="FE7" i="20"/>
  <c r="FU7" i="20"/>
  <c r="AK17" i="20"/>
  <c r="BA17" i="20"/>
  <c r="BQ17" i="20"/>
  <c r="CG17" i="20"/>
  <c r="CW17" i="20"/>
  <c r="DM17" i="20"/>
  <c r="EC17" i="20"/>
  <c r="ES17" i="20"/>
  <c r="FI17" i="20"/>
  <c r="FY17" i="20"/>
  <c r="DY10" i="20"/>
  <c r="GI11" i="20"/>
  <c r="GI24" i="20" s="1"/>
  <c r="GI30" i="20" s="1"/>
  <c r="GI21" i="20"/>
  <c r="AE17" i="20"/>
  <c r="AH17" i="20"/>
  <c r="AX17" i="20"/>
  <c r="BN17" i="20"/>
  <c r="CD17" i="20"/>
  <c r="CT17" i="20"/>
  <c r="DJ17" i="20"/>
  <c r="DZ17" i="20"/>
  <c r="EP17" i="20"/>
  <c r="FF17" i="20"/>
  <c r="FV17" i="20"/>
  <c r="FS17" i="20"/>
  <c r="AN17" i="20"/>
  <c r="BD17" i="20"/>
  <c r="BT17" i="20"/>
  <c r="CJ17" i="20"/>
  <c r="CZ17" i="20"/>
  <c r="DP17" i="20"/>
  <c r="EF17" i="20"/>
  <c r="EV17" i="20"/>
  <c r="FL17" i="20"/>
  <c r="GB17" i="20"/>
  <c r="FM17" i="20"/>
  <c r="FM11" i="20"/>
  <c r="FM24" i="20" s="1"/>
  <c r="GK32" i="20" s="1"/>
  <c r="HP140" i="31"/>
  <c r="HD137" i="31"/>
  <c r="HD114" i="31"/>
  <c r="HH110" i="31"/>
  <c r="HN114" i="31" s="1"/>
  <c r="HK111" i="31"/>
  <c r="HJ110" i="31"/>
  <c r="HI112" i="31"/>
  <c r="HD113" i="31"/>
  <c r="HE113" i="31" s="1"/>
  <c r="HH111" i="31"/>
  <c r="HN113" i="31" s="1"/>
  <c r="HI111" i="31"/>
  <c r="BJ13" i="31"/>
  <c r="GH13" i="31"/>
  <c r="DZ5" i="31"/>
  <c r="BD9" i="31"/>
  <c r="BY9" i="31"/>
  <c r="CR9" i="31"/>
  <c r="ED9" i="31"/>
  <c r="EZ9" i="31"/>
  <c r="FS9" i="31"/>
  <c r="GL9" i="31"/>
  <c r="CJ13" i="31"/>
  <c r="EV13" i="31"/>
  <c r="AT17" i="31"/>
  <c r="BN17" i="31"/>
  <c r="CH17" i="31"/>
  <c r="DF17" i="31"/>
  <c r="DZ17" i="31"/>
  <c r="ET17" i="31"/>
  <c r="FR17" i="31"/>
  <c r="GL17" i="31"/>
  <c r="HI27" i="31"/>
  <c r="HB99" i="31"/>
  <c r="HJ172" i="31"/>
  <c r="CO9" i="31"/>
  <c r="CQ9" i="31"/>
  <c r="AX5" i="31"/>
  <c r="BN5" i="31"/>
  <c r="CD5" i="31"/>
  <c r="CT5" i="31"/>
  <c r="DJ5" i="31"/>
  <c r="EA5" i="31"/>
  <c r="ER5" i="31"/>
  <c r="FZ5" i="31"/>
  <c r="BF9" i="31"/>
  <c r="BZ9" i="31"/>
  <c r="CS9" i="31"/>
  <c r="DL9" i="31"/>
  <c r="EF9" i="31"/>
  <c r="FA9" i="31"/>
  <c r="FT9" i="31"/>
  <c r="GM9" i="31"/>
  <c r="AS13" i="31"/>
  <c r="BQ13" i="31"/>
  <c r="CK13" i="31"/>
  <c r="DE13" i="31"/>
  <c r="EC13" i="31"/>
  <c r="EW13" i="31"/>
  <c r="FQ13" i="31"/>
  <c r="GO13" i="31"/>
  <c r="AU17" i="31"/>
  <c r="CI17" i="31"/>
  <c r="DG17" i="31"/>
  <c r="EU17" i="31"/>
  <c r="FS17" i="31"/>
  <c r="GY28" i="31"/>
  <c r="HC99" i="31"/>
  <c r="HI171" i="31"/>
  <c r="DU13" i="31"/>
  <c r="HI110" i="31"/>
  <c r="FQ9" i="31"/>
  <c r="DV13" i="31"/>
  <c r="GI13" i="31"/>
  <c r="EH9" i="31"/>
  <c r="CJ17" i="31"/>
  <c r="EV17" i="31"/>
  <c r="FT17" i="31"/>
  <c r="GZ28" i="31"/>
  <c r="HA139" i="31"/>
  <c r="CP9" i="31"/>
  <c r="BK13" i="31"/>
  <c r="AZ5" i="31"/>
  <c r="BP5" i="31"/>
  <c r="CF5" i="31"/>
  <c r="CV5" i="31"/>
  <c r="DL5" i="31"/>
  <c r="EC5" i="31"/>
  <c r="FK5" i="31"/>
  <c r="GC5" i="31"/>
  <c r="BI9" i="31"/>
  <c r="CB9" i="31"/>
  <c r="DN9" i="31"/>
  <c r="EJ9" i="31"/>
  <c r="FC9" i="31"/>
  <c r="FV9" i="31"/>
  <c r="GO9" i="31"/>
  <c r="AU13" i="31"/>
  <c r="BS13" i="31"/>
  <c r="CM13" i="31"/>
  <c r="DG13" i="31"/>
  <c r="EE13" i="31"/>
  <c r="FS13" i="31"/>
  <c r="GQ13" i="31"/>
  <c r="HG86" i="31"/>
  <c r="AW17" i="31"/>
  <c r="BQ17" i="31"/>
  <c r="CN17" i="31"/>
  <c r="DI17" i="31"/>
  <c r="EZ17" i="31"/>
  <c r="FU17" i="31"/>
  <c r="HA28" i="31"/>
  <c r="HS137" i="31"/>
  <c r="BI13" i="31"/>
  <c r="GG13" i="31"/>
  <c r="GA5" i="31"/>
  <c r="CA9" i="31"/>
  <c r="FB9" i="31"/>
  <c r="AT13" i="31"/>
  <c r="CL13" i="31"/>
  <c r="ED13" i="31"/>
  <c r="FR13" i="31"/>
  <c r="DH17" i="31"/>
  <c r="BA5" i="31"/>
  <c r="CW5" i="31"/>
  <c r="DM5" i="31"/>
  <c r="ED5" i="31"/>
  <c r="EU5" i="31"/>
  <c r="GD5" i="31"/>
  <c r="BJ9" i="31"/>
  <c r="CC9" i="31"/>
  <c r="CV9" i="31"/>
  <c r="DP9" i="31"/>
  <c r="EK9" i="31"/>
  <c r="FD9" i="31"/>
  <c r="FW9" i="31"/>
  <c r="GP9" i="31"/>
  <c r="AY13" i="31"/>
  <c r="CN13" i="31"/>
  <c r="DK13" i="31"/>
  <c r="EF13" i="31"/>
  <c r="FW13" i="31"/>
  <c r="AX17" i="31"/>
  <c r="BR17" i="31"/>
  <c r="CP17" i="31"/>
  <c r="DJ17" i="31"/>
  <c r="FB17" i="31"/>
  <c r="FV17" i="31"/>
  <c r="GP17" i="31"/>
  <c r="HB28" i="31"/>
  <c r="HJ99" i="31"/>
  <c r="HD140" i="31"/>
  <c r="HH140" i="31"/>
  <c r="IA44" i="31"/>
  <c r="IB44" i="31" s="1"/>
  <c r="FR9" i="31"/>
  <c r="DW13" i="31"/>
  <c r="FJ5" i="31"/>
  <c r="CT9" i="31"/>
  <c r="BR13" i="31"/>
  <c r="DF13" i="31"/>
  <c r="EX13" i="31"/>
  <c r="AV17" i="31"/>
  <c r="HJ113" i="31"/>
  <c r="BB5" i="31"/>
  <c r="BR5" i="31"/>
  <c r="CH5" i="31"/>
  <c r="CX5" i="31"/>
  <c r="DN5" i="31"/>
  <c r="EE5" i="31"/>
  <c r="FN5" i="31"/>
  <c r="CD9" i="31"/>
  <c r="DR9" i="31"/>
  <c r="EL9" i="31"/>
  <c r="FE9" i="31"/>
  <c r="FX9" i="31"/>
  <c r="BU13" i="31"/>
  <c r="CO13" i="31"/>
  <c r="EG13" i="31"/>
  <c r="FA13" i="31"/>
  <c r="BS17" i="31"/>
  <c r="CQ17" i="31"/>
  <c r="EE17" i="31"/>
  <c r="FC17" i="31"/>
  <c r="GQ17" i="31"/>
  <c r="HB51" i="31"/>
  <c r="HS139" i="31"/>
  <c r="BC5" i="31"/>
  <c r="BS5" i="31"/>
  <c r="CI5" i="31"/>
  <c r="CY5" i="31"/>
  <c r="DO5" i="31"/>
  <c r="AS9" i="31"/>
  <c r="CX9" i="31"/>
  <c r="EM9" i="31"/>
  <c r="BB13" i="31"/>
  <c r="DN13" i="31"/>
  <c r="FB13" i="31"/>
  <c r="FZ13" i="31"/>
  <c r="HR138" i="31"/>
  <c r="HD139" i="31"/>
  <c r="HE139" i="31" s="1"/>
  <c r="HH139" i="31"/>
  <c r="HI139" i="31" s="1"/>
  <c r="DQ5" i="31"/>
  <c r="GG5" i="31"/>
  <c r="HJ27" i="31"/>
  <c r="HJ28" i="31"/>
  <c r="DU9" i="31"/>
  <c r="FZ9" i="31"/>
  <c r="BC13" i="31"/>
  <c r="DO13" i="31"/>
  <c r="FC13" i="31"/>
  <c r="GA13" i="31"/>
  <c r="HK113" i="31"/>
  <c r="BE5" i="31"/>
  <c r="DR5" i="31"/>
  <c r="FQ5" i="31"/>
  <c r="GH5" i="31"/>
  <c r="BN9" i="31"/>
  <c r="DB9" i="31"/>
  <c r="DV9" i="31"/>
  <c r="GB9" i="31"/>
  <c r="BD13" i="31"/>
  <c r="DP13" i="31"/>
  <c r="GB13" i="31"/>
  <c r="BZ17" i="31"/>
  <c r="CT17" i="31"/>
  <c r="EL17" i="31"/>
  <c r="FF17" i="31"/>
  <c r="IA45" i="31"/>
  <c r="IB45" i="31" s="1"/>
  <c r="BF5" i="31"/>
  <c r="BV5" i="31"/>
  <c r="CL5" i="31"/>
  <c r="DB5" i="31"/>
  <c r="FA5" i="31"/>
  <c r="GY86" i="31"/>
  <c r="EP9" i="31"/>
  <c r="GD9" i="31"/>
  <c r="BY13" i="31"/>
  <c r="EK13" i="31"/>
  <c r="BC17" i="31"/>
  <c r="CA17" i="31"/>
  <c r="DO17" i="31"/>
  <c r="EM17" i="31"/>
  <c r="GA17" i="31"/>
  <c r="HS138" i="31"/>
  <c r="BE9" i="31"/>
  <c r="BE17" i="31"/>
  <c r="BU9" i="31"/>
  <c r="BU17" i="31"/>
  <c r="DA9" i="31"/>
  <c r="DA17" i="31"/>
  <c r="DQ9" i="31"/>
  <c r="DQ17" i="31"/>
  <c r="EG9" i="31"/>
  <c r="EG17" i="31"/>
  <c r="EW9" i="31"/>
  <c r="EW17" i="31"/>
  <c r="FM9" i="31"/>
  <c r="FM17" i="31"/>
  <c r="EK5" i="31"/>
  <c r="DE9" i="31"/>
  <c r="FJ9" i="31"/>
  <c r="BF13" i="31"/>
  <c r="CX13" i="31"/>
  <c r="DR13" i="31"/>
  <c r="EL13" i="31"/>
  <c r="FJ13" i="31"/>
  <c r="GD13" i="31"/>
  <c r="CB17" i="31"/>
  <c r="DP17" i="31"/>
  <c r="EN17" i="31"/>
  <c r="GB17" i="31"/>
  <c r="HG51" i="31"/>
  <c r="HH98" i="31"/>
  <c r="HD100" i="31"/>
  <c r="HR137" i="31"/>
  <c r="GZ137" i="31"/>
  <c r="BG9" i="31"/>
  <c r="BG17" i="31"/>
  <c r="BW9" i="31"/>
  <c r="BW17" i="31"/>
  <c r="CM9" i="31"/>
  <c r="CM17" i="31"/>
  <c r="DC9" i="31"/>
  <c r="DC17" i="31"/>
  <c r="DS9" i="31"/>
  <c r="DS17" i="31"/>
  <c r="EI9" i="31"/>
  <c r="EI17" i="31"/>
  <c r="EY9" i="31"/>
  <c r="EY17" i="31"/>
  <c r="FO9" i="31"/>
  <c r="FO17" i="31"/>
  <c r="GE9" i="31"/>
  <c r="GE17" i="31"/>
  <c r="DU5" i="31"/>
  <c r="AX9" i="31"/>
  <c r="CL9" i="31"/>
  <c r="FL9" i="31"/>
  <c r="GG9" i="31"/>
  <c r="BG13" i="31"/>
  <c r="CY13" i="31"/>
  <c r="DS13" i="31"/>
  <c r="EM13" i="31"/>
  <c r="FK13" i="31"/>
  <c r="GE13" i="31"/>
  <c r="BH17" i="31"/>
  <c r="DT17" i="31"/>
  <c r="GF17" i="31"/>
  <c r="HE100" i="31"/>
  <c r="CK9" i="31"/>
  <c r="CK17" i="31"/>
  <c r="GC9" i="31"/>
  <c r="GC17" i="31"/>
  <c r="AS5" i="31"/>
  <c r="BI5" i="31"/>
  <c r="BY5" i="31"/>
  <c r="CO5" i="31"/>
  <c r="DE5" i="31"/>
  <c r="DV5" i="31"/>
  <c r="FD5" i="31"/>
  <c r="DZ9" i="31"/>
  <c r="FN9" i="31"/>
  <c r="GH9" i="31"/>
  <c r="FL13" i="31"/>
  <c r="CD17" i="31"/>
  <c r="EP17" i="31"/>
  <c r="HI51" i="31"/>
  <c r="HF100" i="31"/>
  <c r="HC86" i="31"/>
  <c r="HI174" i="31"/>
  <c r="HI173" i="31"/>
  <c r="HH172" i="31"/>
  <c r="HD181" i="31" s="1"/>
  <c r="HJ173" i="31"/>
  <c r="HI172" i="31"/>
  <c r="HH171" i="31"/>
  <c r="HD182" i="31" s="1"/>
  <c r="HK173" i="31"/>
  <c r="EI51" i="50"/>
  <c r="EY52" i="50"/>
  <c r="EZ51" i="50" s="1"/>
  <c r="H139" i="63"/>
  <c r="I139" i="63" s="1"/>
  <c r="F104" i="63"/>
  <c r="G104" i="63" s="1"/>
  <c r="H76" i="63"/>
  <c r="I76" i="63" s="1"/>
  <c r="H59" i="63"/>
  <c r="I59" i="63" s="1"/>
  <c r="D139" i="63"/>
  <c r="E139" i="63" s="1"/>
  <c r="H104" i="63"/>
  <c r="I104" i="63" s="1"/>
  <c r="J139" i="63"/>
  <c r="K139" i="63" s="1"/>
  <c r="F41" i="63"/>
  <c r="G41" i="63" s="1"/>
  <c r="F76" i="63"/>
  <c r="G76" i="63" s="1"/>
  <c r="D41" i="63"/>
  <c r="E41" i="63" s="1"/>
  <c r="D76" i="63"/>
  <c r="E76" i="63" s="1"/>
  <c r="D20" i="63"/>
  <c r="E20" i="63" s="1"/>
  <c r="J90" i="63"/>
  <c r="K90" i="63" s="1"/>
  <c r="H90" i="63"/>
  <c r="I90" i="63" s="1"/>
  <c r="F90" i="63"/>
  <c r="G90" i="63" s="1"/>
  <c r="D90" i="63"/>
  <c r="E90" i="63" s="1"/>
  <c r="F59" i="63"/>
  <c r="G59" i="63" s="1"/>
  <c r="L20" i="63"/>
  <c r="M20" i="63" s="1"/>
  <c r="J59" i="63"/>
  <c r="K59" i="63" s="1"/>
  <c r="F20" i="63"/>
  <c r="G20" i="63" s="1"/>
  <c r="D59" i="63"/>
  <c r="E59" i="63" s="1"/>
  <c r="GP10" i="20"/>
  <c r="GP25" i="20" s="1"/>
  <c r="GD44" i="20" s="1"/>
  <c r="JC90" i="64"/>
  <c r="I293" i="54"/>
  <c r="D41" i="12"/>
  <c r="D69" i="40"/>
  <c r="GP7" i="20"/>
  <c r="DC36" i="36"/>
  <c r="DD36" i="36" s="1"/>
  <c r="CZ36" i="36"/>
  <c r="CV36" i="36"/>
  <c r="DG36" i="36"/>
  <c r="CZ78" i="36"/>
  <c r="DD78" i="36"/>
  <c r="IN28" i="2"/>
  <c r="IO28" i="2" s="1"/>
  <c r="IA28" i="2"/>
  <c r="IB28" i="2" s="1"/>
  <c r="IJ28" i="2"/>
  <c r="IK28" i="2" s="1"/>
  <c r="IF28" i="2"/>
  <c r="IG28" i="2" s="1"/>
  <c r="HA112" i="31"/>
  <c r="HE112" i="31"/>
  <c r="HH112" i="31"/>
  <c r="HN112" i="31" s="1"/>
  <c r="HO112" i="31" s="1"/>
  <c r="HE138" i="31"/>
  <c r="HA138" i="31"/>
  <c r="HH138" i="31"/>
  <c r="HI138" i="31" s="1"/>
  <c r="GC17" i="20"/>
  <c r="CZ56" i="36"/>
  <c r="GD17" i="20"/>
  <c r="HK86" i="31"/>
  <c r="K50" i="12"/>
  <c r="CV35" i="36"/>
  <c r="N40" i="12"/>
  <c r="CZ77" i="36"/>
  <c r="GC5" i="20"/>
  <c r="GD5" i="20"/>
  <c r="HE172" i="31"/>
  <c r="HA172" i="31"/>
  <c r="HD180" i="31"/>
  <c r="HE180" i="31" s="1"/>
  <c r="GC10" i="20"/>
  <c r="GY85" i="31"/>
  <c r="GD10" i="20"/>
  <c r="B59" i="12"/>
  <c r="C68" i="40"/>
  <c r="EE29" i="52"/>
  <c r="GP6" i="20"/>
  <c r="HA65" i="31"/>
  <c r="HF85" i="31" s="1"/>
  <c r="HG85" i="31" s="1"/>
  <c r="EY50" i="50"/>
  <c r="EZ50" i="50" s="1"/>
  <c r="IJ5" i="17"/>
  <c r="GP5" i="20"/>
  <c r="EV51" i="50"/>
  <c r="ER51" i="50"/>
  <c r="GP15" i="20"/>
  <c r="IN27" i="2"/>
  <c r="FP2" i="36"/>
  <c r="CV30" i="36" s="1"/>
  <c r="EI49" i="50"/>
  <c r="EV52" i="50"/>
  <c r="I20" i="52"/>
  <c r="EQ29" i="52"/>
  <c r="EI23" i="50"/>
  <c r="EI53" i="50"/>
  <c r="EI50" i="50"/>
  <c r="EI52" i="50"/>
  <c r="ER29" i="50"/>
  <c r="GZ105" i="31"/>
  <c r="HH113" i="31" s="1"/>
  <c r="GT104" i="31"/>
  <c r="GU104" i="31" s="1"/>
  <c r="EI24" i="50"/>
  <c r="K51" i="12"/>
  <c r="B57" i="12"/>
  <c r="C59" i="12"/>
  <c r="B56" i="12"/>
  <c r="F66" i="12"/>
  <c r="N39" i="12"/>
  <c r="F67" i="12"/>
  <c r="N38" i="12"/>
  <c r="B58" i="12"/>
  <c r="GO5" i="20"/>
  <c r="HH137" i="31"/>
  <c r="GZ51" i="31"/>
  <c r="EV28" i="50"/>
  <c r="JB90" i="64"/>
  <c r="GO11" i="20"/>
  <c r="GO17" i="20"/>
  <c r="GO21" i="20"/>
  <c r="IJ27" i="2"/>
  <c r="IA27" i="2"/>
  <c r="IF27" i="2"/>
  <c r="CZ35" i="36"/>
  <c r="DG37" i="36"/>
  <c r="DF30" i="36"/>
  <c r="DF29" i="36"/>
  <c r="EV49" i="50"/>
  <c r="GN7" i="20"/>
  <c r="IH5" i="14"/>
  <c r="IH5" i="12"/>
  <c r="IH5" i="17"/>
  <c r="GO7" i="20"/>
  <c r="II5" i="17"/>
  <c r="GO6" i="20"/>
  <c r="C41" i="12"/>
  <c r="N2" i="55"/>
  <c r="I11" i="55"/>
  <c r="N9" i="55"/>
  <c r="N132" i="59"/>
  <c r="C162" i="59"/>
  <c r="N84" i="59"/>
  <c r="B162" i="59"/>
  <c r="C153" i="59"/>
  <c r="N35" i="59"/>
  <c r="C149" i="59" s="1"/>
  <c r="N72" i="59"/>
  <c r="N108" i="59"/>
  <c r="B149" i="59"/>
  <c r="N47" i="59"/>
  <c r="R47" i="59"/>
  <c r="B33" i="62"/>
  <c r="N136" i="59"/>
  <c r="Q59" i="59"/>
  <c r="N135" i="59"/>
  <c r="Q77" i="59"/>
  <c r="Q101" i="59"/>
  <c r="Q38" i="59"/>
  <c r="Q64" i="59"/>
  <c r="N96" i="59"/>
  <c r="N120" i="59"/>
  <c r="B20" i="62" s="1"/>
  <c r="N182" i="54"/>
  <c r="N206" i="54"/>
  <c r="G11" i="55"/>
  <c r="N8" i="55"/>
  <c r="N181" i="54"/>
  <c r="N111" i="54"/>
  <c r="B231" i="54" s="1"/>
  <c r="F250" i="54" s="1"/>
  <c r="N4" i="55"/>
  <c r="N158" i="54"/>
  <c r="N228" i="54"/>
  <c r="N229" i="54"/>
  <c r="N90" i="54"/>
  <c r="J249" i="54" s="1"/>
  <c r="F240" i="54"/>
  <c r="B11" i="55"/>
  <c r="N205" i="54"/>
  <c r="N6" i="55"/>
  <c r="N89" i="54"/>
  <c r="J250" i="54" s="1"/>
  <c r="N7" i="55"/>
  <c r="N157" i="54"/>
  <c r="N68" i="54"/>
  <c r="N249" i="54" s="1"/>
  <c r="N133" i="54"/>
  <c r="B254" i="54" s="1"/>
  <c r="B249" i="54"/>
  <c r="F232" i="54" s="1"/>
  <c r="N3" i="55"/>
  <c r="N45" i="54"/>
  <c r="B303" i="54" s="1"/>
  <c r="N134" i="54"/>
  <c r="B255" i="54" s="1"/>
  <c r="B272" i="54"/>
  <c r="N44" i="54"/>
  <c r="B304" i="54" s="1"/>
  <c r="N112" i="54"/>
  <c r="B232" i="54" s="1"/>
  <c r="F249" i="54" s="1"/>
  <c r="GL72" i="20" l="1"/>
  <c r="GL62" i="20"/>
  <c r="EU25" i="20"/>
  <c r="GE48" i="20" s="1"/>
  <c r="EU12" i="20"/>
  <c r="GB25" i="20"/>
  <c r="GB45" i="20" s="1"/>
  <c r="GB12" i="20"/>
  <c r="GA12" i="20"/>
  <c r="GA25" i="20"/>
  <c r="GM46" i="20" s="1"/>
  <c r="T12" i="20"/>
  <c r="T25" i="20"/>
  <c r="GX25" i="20"/>
  <c r="GL44" i="20" s="1"/>
  <c r="GX12" i="20"/>
  <c r="FN12" i="20"/>
  <c r="CW12" i="20"/>
  <c r="CW25" i="20"/>
  <c r="FO52" i="20" s="1"/>
  <c r="AG12" i="20"/>
  <c r="FC12" i="20"/>
  <c r="FC25" i="20"/>
  <c r="GM48" i="20" s="1"/>
  <c r="DS12" i="20"/>
  <c r="FU25" i="20"/>
  <c r="GG46" i="20" s="1"/>
  <c r="FU12" i="20"/>
  <c r="CQ12" i="20"/>
  <c r="BD25" i="20"/>
  <c r="BD12" i="20"/>
  <c r="FG12" i="20"/>
  <c r="FG25" i="20"/>
  <c r="GE47" i="20" s="1"/>
  <c r="GL75" i="20"/>
  <c r="GL65" i="20"/>
  <c r="EH25" i="20"/>
  <c r="GD49" i="20" s="1"/>
  <c r="EH12" i="20"/>
  <c r="DA25" i="20"/>
  <c r="FS52" i="20" s="1"/>
  <c r="DA12" i="20"/>
  <c r="CP25" i="20"/>
  <c r="FT53" i="20" s="1"/>
  <c r="CP12" i="20"/>
  <c r="CC24" i="20"/>
  <c r="GG39" i="20" s="1"/>
  <c r="CC12" i="20"/>
  <c r="ET12" i="20"/>
  <c r="ET25" i="20"/>
  <c r="GD48" i="20" s="1"/>
  <c r="EV25" i="20"/>
  <c r="GF48" i="20" s="1"/>
  <c r="EV12" i="20"/>
  <c r="AN25" i="20"/>
  <c r="AN12" i="20"/>
  <c r="AU12" i="20"/>
  <c r="AU25" i="20"/>
  <c r="DH12" i="20"/>
  <c r="DH25" i="20"/>
  <c r="FN51" i="20" s="1"/>
  <c r="AQ25" i="20"/>
  <c r="AQ12" i="20"/>
  <c r="CF12" i="20"/>
  <c r="FL25" i="20"/>
  <c r="GJ47" i="20" s="1"/>
  <c r="FL12" i="20"/>
  <c r="EW12" i="20"/>
  <c r="DC25" i="20"/>
  <c r="FU52" i="20" s="1"/>
  <c r="DC12" i="20"/>
  <c r="FP25" i="20"/>
  <c r="GB46" i="20" s="1"/>
  <c r="FP12" i="20"/>
  <c r="CG12" i="20"/>
  <c r="CG25" i="20"/>
  <c r="FW54" i="20" s="1"/>
  <c r="EK12" i="20"/>
  <c r="DY25" i="20"/>
  <c r="FS50" i="20" s="1"/>
  <c r="DY12" i="20"/>
  <c r="CY25" i="20"/>
  <c r="FQ52" i="20" s="1"/>
  <c r="CY12" i="20"/>
  <c r="GJ12" i="20"/>
  <c r="BQ12" i="20"/>
  <c r="BQ25" i="20"/>
  <c r="DO25" i="20"/>
  <c r="FU51" i="20" s="1"/>
  <c r="DO12" i="20"/>
  <c r="FW12" i="20"/>
  <c r="FW25" i="20"/>
  <c r="GI46" i="20" s="1"/>
  <c r="CI25" i="20"/>
  <c r="FY54" i="20" s="1"/>
  <c r="CI12" i="20"/>
  <c r="GU25" i="20"/>
  <c r="GI44" i="20" s="1"/>
  <c r="GU12" i="20"/>
  <c r="DP25" i="20"/>
  <c r="FV51" i="20" s="1"/>
  <c r="DP12" i="20"/>
  <c r="CN25" i="20"/>
  <c r="FR53" i="20" s="1"/>
  <c r="CN12" i="20"/>
  <c r="GM25" i="20"/>
  <c r="GM45" i="20" s="1"/>
  <c r="GM12" i="20"/>
  <c r="FH12" i="20"/>
  <c r="FH25" i="20"/>
  <c r="GF47" i="20" s="1"/>
  <c r="DV25" i="20"/>
  <c r="FP50" i="20" s="1"/>
  <c r="DV12" i="20"/>
  <c r="EZ25" i="20"/>
  <c r="GJ48" i="20" s="1"/>
  <c r="EZ12" i="20"/>
  <c r="EN12" i="20"/>
  <c r="EN25" i="20"/>
  <c r="GJ49" i="20" s="1"/>
  <c r="ED12" i="20"/>
  <c r="ED25" i="20"/>
  <c r="FX50" i="20" s="1"/>
  <c r="DF25" i="20"/>
  <c r="FX52" i="20" s="1"/>
  <c r="DF12" i="20"/>
  <c r="BY12" i="20"/>
  <c r="BH25" i="20"/>
  <c r="BH12" i="20"/>
  <c r="EF25" i="20"/>
  <c r="GB49" i="20" s="1"/>
  <c r="EF12" i="20"/>
  <c r="X12" i="20"/>
  <c r="X25" i="20"/>
  <c r="AX12" i="20"/>
  <c r="AX25" i="20"/>
  <c r="AI12" i="20"/>
  <c r="AI25" i="20"/>
  <c r="FB25" i="20"/>
  <c r="GL48" i="20" s="1"/>
  <c r="FB12" i="20"/>
  <c r="AR25" i="20"/>
  <c r="AR12" i="20"/>
  <c r="AJ12" i="20"/>
  <c r="AJ25" i="20"/>
  <c r="FZ25" i="20"/>
  <c r="GL46" i="20" s="1"/>
  <c r="FZ12" i="20"/>
  <c r="FM12" i="20"/>
  <c r="FM25" i="20"/>
  <c r="GK47" i="20" s="1"/>
  <c r="FY12" i="20"/>
  <c r="FY25" i="20"/>
  <c r="GK46" i="20" s="1"/>
  <c r="EG25" i="20"/>
  <c r="GC49" i="20" s="1"/>
  <c r="EG12" i="20"/>
  <c r="V25" i="20"/>
  <c r="V12" i="20"/>
  <c r="GW12" i="20"/>
  <c r="GW25" i="20"/>
  <c r="GK44" i="20" s="1"/>
  <c r="BA12" i="20"/>
  <c r="BA25" i="20"/>
  <c r="GY25" i="20"/>
  <c r="GM44" i="20" s="1"/>
  <c r="GY12" i="20"/>
  <c r="EP12" i="20"/>
  <c r="EP25" i="20"/>
  <c r="GL49" i="20" s="1"/>
  <c r="FJ12" i="20"/>
  <c r="FJ25" i="20"/>
  <c r="GH47" i="20" s="1"/>
  <c r="BC25" i="20"/>
  <c r="BC12" i="20"/>
  <c r="AK12" i="20"/>
  <c r="AK25" i="20"/>
  <c r="FK25" i="20"/>
  <c r="GI47" i="20" s="1"/>
  <c r="FK12" i="20"/>
  <c r="CS12" i="20"/>
  <c r="DW12" i="20"/>
  <c r="DW25" i="20"/>
  <c r="FQ50" i="20" s="1"/>
  <c r="AT25" i="20"/>
  <c r="AT12" i="20"/>
  <c r="FA25" i="20"/>
  <c r="GK48" i="20" s="1"/>
  <c r="FA12" i="20"/>
  <c r="DE25" i="20"/>
  <c r="FW52" i="20" s="1"/>
  <c r="DE12" i="20"/>
  <c r="BV12" i="20"/>
  <c r="GN12" i="20"/>
  <c r="GN25" i="20"/>
  <c r="GB44" i="20" s="1"/>
  <c r="BU25" i="20"/>
  <c r="BU12" i="20"/>
  <c r="ER12" i="20"/>
  <c r="ER25" i="20"/>
  <c r="GB48" i="20" s="1"/>
  <c r="ES12" i="20"/>
  <c r="ES25" i="20"/>
  <c r="GC48" i="20" s="1"/>
  <c r="AY12" i="20"/>
  <c r="AY25" i="20"/>
  <c r="EJ25" i="20"/>
  <c r="GF49" i="20" s="1"/>
  <c r="EJ12" i="20"/>
  <c r="CM25" i="20"/>
  <c r="FQ53" i="20" s="1"/>
  <c r="CM12" i="20"/>
  <c r="FR25" i="20"/>
  <c r="GD46" i="20" s="1"/>
  <c r="FR12" i="20"/>
  <c r="CJ12" i="20"/>
  <c r="CJ25" i="20"/>
  <c r="FN53" i="20" s="1"/>
  <c r="GI64" i="20"/>
  <c r="DT25" i="20"/>
  <c r="FN50" i="20" s="1"/>
  <c r="DT12" i="20"/>
  <c r="BB25" i="20"/>
  <c r="BB12" i="20"/>
  <c r="AE12" i="20"/>
  <c r="U12" i="20"/>
  <c r="U25" i="20"/>
  <c r="DN12" i="20"/>
  <c r="DN25" i="20"/>
  <c r="FT51" i="20" s="1"/>
  <c r="DL12" i="20"/>
  <c r="DL25" i="20"/>
  <c r="FR51" i="20" s="1"/>
  <c r="BS12" i="20"/>
  <c r="BS25" i="20"/>
  <c r="EO25" i="20"/>
  <c r="GK49" i="20" s="1"/>
  <c r="EO12" i="20"/>
  <c r="DI25" i="20"/>
  <c r="FO51" i="20" s="1"/>
  <c r="DI12" i="20"/>
  <c r="EY25" i="20"/>
  <c r="GI48" i="20" s="1"/>
  <c r="EY12" i="20"/>
  <c r="DD25" i="20"/>
  <c r="FV52" i="20" s="1"/>
  <c r="DD12" i="20"/>
  <c r="GS12" i="20"/>
  <c r="GS25" i="20"/>
  <c r="GG44" i="20" s="1"/>
  <c r="BE25" i="20"/>
  <c r="BE12" i="20"/>
  <c r="FI12" i="20"/>
  <c r="FI25" i="20"/>
  <c r="GG47" i="20" s="1"/>
  <c r="GF25" i="20"/>
  <c r="GF45" i="20" s="1"/>
  <c r="GF12" i="20"/>
  <c r="BO12" i="20"/>
  <c r="BO25" i="20"/>
  <c r="GE12" i="20"/>
  <c r="GE25" i="20"/>
  <c r="GE45" i="20" s="1"/>
  <c r="CL25" i="20"/>
  <c r="FP53" i="20" s="1"/>
  <c r="CL12" i="20"/>
  <c r="CZ25" i="20"/>
  <c r="FR52" i="20" s="1"/>
  <c r="CZ12" i="20"/>
  <c r="GL12" i="20"/>
  <c r="GL25" i="20"/>
  <c r="GL45" i="20" s="1"/>
  <c r="GQ12" i="20"/>
  <c r="GQ25" i="20"/>
  <c r="GE44" i="20" s="1"/>
  <c r="Y25" i="20"/>
  <c r="Y12" i="20"/>
  <c r="EE25" i="20"/>
  <c r="FY50" i="20" s="1"/>
  <c r="EE12" i="20"/>
  <c r="GT12" i="20"/>
  <c r="GT25" i="20"/>
  <c r="GH44" i="20" s="1"/>
  <c r="GV25" i="20"/>
  <c r="GJ44" i="20" s="1"/>
  <c r="GV12" i="20"/>
  <c r="CO25" i="20"/>
  <c r="FS53" i="20" s="1"/>
  <c r="CO12" i="20"/>
  <c r="DJ12" i="20"/>
  <c r="BG12" i="20"/>
  <c r="BW25" i="20"/>
  <c r="BW12" i="20"/>
  <c r="DZ12" i="20"/>
  <c r="DZ25" i="20"/>
  <c r="FT50" i="20" s="1"/>
  <c r="CX12" i="20"/>
  <c r="CX25" i="20"/>
  <c r="FP52" i="20" s="1"/>
  <c r="EC12" i="20"/>
  <c r="EC25" i="20"/>
  <c r="FW50" i="20" s="1"/>
  <c r="BR25" i="20"/>
  <c r="BR12" i="20"/>
  <c r="BN12" i="20"/>
  <c r="BN25" i="20"/>
  <c r="CH12" i="20"/>
  <c r="CH25" i="20"/>
  <c r="FX54" i="20" s="1"/>
  <c r="CT12" i="20"/>
  <c r="AW12" i="20"/>
  <c r="FQ12" i="20"/>
  <c r="AL25" i="20"/>
  <c r="AL12" i="20"/>
  <c r="CR12" i="20"/>
  <c r="DG12" i="20"/>
  <c r="DG25" i="20"/>
  <c r="FY52" i="20" s="1"/>
  <c r="AS25" i="20"/>
  <c r="AS12" i="20"/>
  <c r="EI12" i="20"/>
  <c r="BT25" i="20"/>
  <c r="BT12" i="20"/>
  <c r="DM12" i="20"/>
  <c r="DM25" i="20"/>
  <c r="FS51" i="20" s="1"/>
  <c r="AB25" i="20"/>
  <c r="AB12" i="20"/>
  <c r="W25" i="20"/>
  <c r="W12" i="20"/>
  <c r="CD12" i="20"/>
  <c r="F65" i="12"/>
  <c r="J49" i="12"/>
  <c r="F49" i="12"/>
  <c r="HE173" i="31"/>
  <c r="HE181" i="31"/>
  <c r="IB43" i="31"/>
  <c r="HD111" i="31"/>
  <c r="HO113" i="31"/>
  <c r="HI137" i="31"/>
  <c r="HE137" i="31"/>
  <c r="GC25" i="20"/>
  <c r="GC45" i="20" s="1"/>
  <c r="GC12" i="20"/>
  <c r="IG27" i="2"/>
  <c r="HA171" i="31"/>
  <c r="HA137" i="31"/>
  <c r="GD25" i="20"/>
  <c r="GD45" i="20" s="1"/>
  <c r="GD12" i="20"/>
  <c r="IO27" i="2"/>
  <c r="HE171" i="31"/>
  <c r="IB27" i="2"/>
  <c r="DD77" i="36"/>
  <c r="EV50" i="50"/>
  <c r="ER50" i="50"/>
  <c r="EV30" i="50"/>
  <c r="ER28" i="50"/>
  <c r="HA111" i="31"/>
  <c r="ER30" i="50"/>
  <c r="ER49" i="50"/>
  <c r="EZ49" i="50"/>
  <c r="EV29" i="50"/>
  <c r="GP11" i="20"/>
  <c r="GP17" i="20"/>
  <c r="GP21" i="20"/>
  <c r="G67" i="12"/>
  <c r="G66" i="12"/>
  <c r="HC85" i="31"/>
  <c r="G65" i="12"/>
  <c r="K49" i="12"/>
  <c r="G49" i="12"/>
  <c r="HE111" i="31"/>
  <c r="HN111" i="31"/>
  <c r="HO111" i="31" s="1"/>
  <c r="GO12" i="20"/>
  <c r="GO24" i="20"/>
  <c r="GC29" i="20" s="1"/>
  <c r="N41" i="12"/>
  <c r="B60" i="12"/>
  <c r="N11" i="55"/>
  <c r="R50" i="59"/>
  <c r="R59" i="59" s="1"/>
  <c r="Q47" i="59"/>
  <c r="GL74" i="20" l="1"/>
  <c r="GM74" i="20" s="1"/>
  <c r="GL64" i="20"/>
  <c r="GM64" i="20" s="1"/>
  <c r="GL73" i="20"/>
  <c r="GL63" i="20"/>
  <c r="M75" i="40"/>
  <c r="M74" i="40"/>
  <c r="GP24" i="20"/>
  <c r="GD29" i="20" s="1"/>
  <c r="GH62" i="20" s="1"/>
  <c r="GP12" i="20"/>
  <c r="GM63" i="20" l="1"/>
  <c r="GM62" i="20"/>
  <c r="GM73" i="20"/>
  <c r="GM72" i="20"/>
  <c r="F119" i="63"/>
  <c r="F121" i="63"/>
  <c r="G121" i="63"/>
  <c r="F111" i="63"/>
  <c r="F113" i="63"/>
  <c r="G113" i="63"/>
</calcChain>
</file>

<file path=xl/sharedStrings.xml><?xml version="1.0" encoding="utf-8"?>
<sst xmlns="http://schemas.openxmlformats.org/spreadsheetml/2006/main" count="2260" uniqueCount="587">
  <si>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</si>
  <si>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</si>
  <si>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</si>
  <si>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</si>
  <si>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</si>
  <si>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</si>
  <si>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</si>
  <si>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</si>
  <si>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</si>
  <si>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</si>
  <si>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</si>
  <si>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</si>
  <si>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 Inventory</t>
  </si>
  <si>
    <t>Month / Year</t>
  </si>
  <si>
    <t>Count</t>
  </si>
  <si>
    <t>%Chg</t>
  </si>
  <si>
    <t>Residential Inventory</t>
  </si>
  <si>
    <t>Under Contract</t>
  </si>
  <si>
    <t>Sold Properties</t>
  </si>
  <si>
    <t>Residential</t>
  </si>
  <si>
    <t>Land</t>
  </si>
  <si>
    <t>Commercial</t>
  </si>
  <si>
    <t>Total</t>
  </si>
  <si>
    <t>Monthly Sales</t>
  </si>
  <si>
    <t>Sold Residential</t>
  </si>
  <si>
    <t>Sold Land</t>
  </si>
  <si>
    <t>Sold Commercial</t>
  </si>
  <si>
    <t>Residential Sales</t>
  </si>
  <si>
    <t>Total Residential Sold</t>
  </si>
  <si>
    <t>Potential Short Sale</t>
  </si>
  <si>
    <t>Bank Owned</t>
  </si>
  <si>
    <t>Percent Potential Short Sale</t>
  </si>
  <si>
    <t>Percent Bank Owned</t>
  </si>
  <si>
    <t>Total Percent</t>
  </si>
  <si>
    <t>Total distressed sold</t>
  </si>
  <si>
    <t>Total distressed inventory</t>
  </si>
  <si>
    <t>Percent of Inventory</t>
  </si>
  <si>
    <t>Short Sale Inventory</t>
  </si>
  <si>
    <t>Bank Owned Inventory</t>
  </si>
  <si>
    <t>Percent of Active Inventory</t>
  </si>
  <si>
    <t>Total Distressed Inventory</t>
  </si>
  <si>
    <t>Total Distressed Sold</t>
  </si>
  <si>
    <t>Distressed Sale Inventory</t>
  </si>
  <si>
    <t>Distressed Sales</t>
  </si>
  <si>
    <t>December</t>
  </si>
  <si>
    <t>January</t>
  </si>
  <si>
    <t>February</t>
  </si>
  <si>
    <t>March</t>
  </si>
  <si>
    <t>April</t>
  </si>
  <si>
    <t>June</t>
  </si>
  <si>
    <t>July</t>
  </si>
  <si>
    <t>August</t>
  </si>
  <si>
    <t>September</t>
  </si>
  <si>
    <t>October</t>
  </si>
  <si>
    <t>November</t>
  </si>
  <si>
    <t>Duck</t>
  </si>
  <si>
    <t>Southern Shores</t>
  </si>
  <si>
    <t>Kitty Hawk</t>
  </si>
  <si>
    <t>Kill Devil Hills</t>
  </si>
  <si>
    <t>Nags Head</t>
  </si>
  <si>
    <t>Roanoke Island</t>
  </si>
  <si>
    <t xml:space="preserve">December </t>
  </si>
  <si>
    <t>Ocracoke - 20</t>
  </si>
  <si>
    <t>Ocracoke - 19</t>
  </si>
  <si>
    <t>Currituck Mainland - 20</t>
  </si>
  <si>
    <t>Currituck Mainland - 19</t>
  </si>
  <si>
    <t>Roanoke Island - 20</t>
  </si>
  <si>
    <t>Roanoke Island - 19</t>
  </si>
  <si>
    <t>All Hatteras - 20</t>
  </si>
  <si>
    <t>All Hatteras - 19</t>
  </si>
  <si>
    <t>Nags Head - 20</t>
  </si>
  <si>
    <t>Nags Head - 19</t>
  </si>
  <si>
    <t>Colington - 20</t>
  </si>
  <si>
    <t>Colington - 19</t>
  </si>
  <si>
    <t>Kill Devil Hills - 20</t>
  </si>
  <si>
    <t>Kill Devil Hills - 19</t>
  </si>
  <si>
    <t>Kitty Hawk - 20</t>
  </si>
  <si>
    <t>Kitty Hawk - 19</t>
  </si>
  <si>
    <t>Southern Shores - 20</t>
  </si>
  <si>
    <t>Southern Shores - 19</t>
  </si>
  <si>
    <t>Duck - 20</t>
  </si>
  <si>
    <t>Duck- 19</t>
  </si>
  <si>
    <t>Corolla - 20</t>
  </si>
  <si>
    <t>Corolla - 19</t>
  </si>
  <si>
    <t>Total Sold Volume</t>
  </si>
  <si>
    <t xml:space="preserve">Average </t>
  </si>
  <si>
    <t>Total Sold</t>
  </si>
  <si>
    <t>Median Sale Price</t>
  </si>
  <si>
    <t>Units Sold</t>
  </si>
  <si>
    <t>Median Price SFD</t>
  </si>
  <si>
    <t>Median Price Condo</t>
  </si>
  <si>
    <t>Average Sale Price</t>
  </si>
  <si>
    <t>SFD Median Sale Price</t>
  </si>
  <si>
    <t>Condo Median Sale Price</t>
  </si>
  <si>
    <t>Residential - Avg Sale Price</t>
  </si>
  <si>
    <t>Residential Median Sale Price</t>
  </si>
  <si>
    <t>% Chg</t>
  </si>
  <si>
    <t>Residential Propert Sales</t>
  </si>
  <si>
    <t>All Residential Sales</t>
  </si>
  <si>
    <t>Total Sale Price</t>
  </si>
  <si>
    <t>Commercial / Industrial</t>
  </si>
  <si>
    <t>Boatslip</t>
  </si>
  <si>
    <t>Acreage</t>
  </si>
  <si>
    <t>Land Sales</t>
  </si>
  <si>
    <t>Lots / Land Sales</t>
  </si>
  <si>
    <t>Lots / Land Median Price</t>
  </si>
  <si>
    <t>Lots / Land Average Price</t>
  </si>
  <si>
    <t>Lots / Land</t>
  </si>
  <si>
    <t>Lots / Land  Inventory</t>
  </si>
  <si>
    <t>Total Active Inventory</t>
  </si>
  <si>
    <t>Sold</t>
  </si>
  <si>
    <t>Date</t>
  </si>
  <si>
    <t>Residential Property Absorption Rate</t>
  </si>
  <si>
    <t>Absorption Rate in Weeks</t>
  </si>
  <si>
    <t>Sold Residential by Price Range</t>
  </si>
  <si>
    <t>$750,000 and Above</t>
  </si>
  <si>
    <t>$500,000 - $749,999</t>
  </si>
  <si>
    <t>Below $199,999K</t>
  </si>
  <si>
    <t>$200,000 - $499,999</t>
  </si>
  <si>
    <t>Total Under Contract</t>
  </si>
  <si>
    <t>Total Building Permits</t>
  </si>
  <si>
    <t>Manteo-20</t>
  </si>
  <si>
    <t>Manteo-19</t>
  </si>
  <si>
    <t>Kitty Hawk -  20</t>
  </si>
  <si>
    <t>Kitty Hawk -  19</t>
  </si>
  <si>
    <t>Duck -20</t>
  </si>
  <si>
    <t>Duck - 19</t>
  </si>
  <si>
    <t>Hatteras Island - 20</t>
  </si>
  <si>
    <t>Hatteras Island - 19</t>
  </si>
  <si>
    <t>Roanoke Island -19</t>
  </si>
  <si>
    <t>KDH - UnIncorporated - 20</t>
  </si>
  <si>
    <t>KDH - UnIncorporated -19</t>
  </si>
  <si>
    <t>2020 Total</t>
  </si>
  <si>
    <t>2019 Total</t>
  </si>
  <si>
    <t>Manteo-18</t>
  </si>
  <si>
    <t>Southern Shores - 18</t>
  </si>
  <si>
    <t>Nags Head - 18</t>
  </si>
  <si>
    <t>Kill Devil Hills - 18</t>
  </si>
  <si>
    <t>Kitty Hawk -  18</t>
  </si>
  <si>
    <t>Duck -19</t>
  </si>
  <si>
    <t>Duck - 18</t>
  </si>
  <si>
    <t>Hatteras Island - 18</t>
  </si>
  <si>
    <t>Roanoke Island -18</t>
  </si>
  <si>
    <t>KDH - UnIncorporated - 19</t>
  </si>
  <si>
    <t>KDH - UnIncorporated -18</t>
  </si>
  <si>
    <t>2018 Total</t>
  </si>
  <si>
    <t>Manteo-17</t>
  </si>
  <si>
    <t>Southern Shores - 17</t>
  </si>
  <si>
    <t>Nags Head - 17</t>
  </si>
  <si>
    <t>Kill Devil Hills - 17</t>
  </si>
  <si>
    <t>Kitty Hawk - 18</t>
  </si>
  <si>
    <t>Kitty Hawk -  17</t>
  </si>
  <si>
    <t>Duck -18</t>
  </si>
  <si>
    <t>Duck - 17</t>
  </si>
  <si>
    <t>Hatteras Island - 17</t>
  </si>
  <si>
    <t>Roanoke Island - 18</t>
  </si>
  <si>
    <t>Roanoke Island -17</t>
  </si>
  <si>
    <t>KDH - UnIncorporated - 18</t>
  </si>
  <si>
    <t>KDH - UnIncorporated -17</t>
  </si>
  <si>
    <t>2017 Total</t>
  </si>
  <si>
    <t>Manteo-16</t>
  </si>
  <si>
    <t>Southern Shores - 16</t>
  </si>
  <si>
    <t>Nags Head - 16</t>
  </si>
  <si>
    <t>Kill Devil Hills - 16</t>
  </si>
  <si>
    <t>Kitty Hawk - 17</t>
  </si>
  <si>
    <t>Kitty Hawk -  16</t>
  </si>
  <si>
    <t>Duck -17</t>
  </si>
  <si>
    <t>Duck - 16</t>
  </si>
  <si>
    <t>Hatteras Island - 16</t>
  </si>
  <si>
    <t>Roanoke Island - 17</t>
  </si>
  <si>
    <t>Roanoke Island -16</t>
  </si>
  <si>
    <t>KDH - UnIncorporated - 17</t>
  </si>
  <si>
    <t>KDH - UnIncorporated -16</t>
  </si>
  <si>
    <t>2016 Total</t>
  </si>
  <si>
    <t>Manteo</t>
  </si>
  <si>
    <t>Hatteras Island</t>
  </si>
  <si>
    <t>KDH - UnIncorporated</t>
  </si>
  <si>
    <t>Manteo - 20</t>
  </si>
  <si>
    <t>Southern Shores-20</t>
  </si>
  <si>
    <t>Nags Head-20</t>
  </si>
  <si>
    <t>Kill Devil Hills -20</t>
  </si>
  <si>
    <t>Kitty Hawk-20</t>
  </si>
  <si>
    <t>Hatteras Island -20</t>
  </si>
  <si>
    <t>Roanoke Island -20</t>
  </si>
  <si>
    <t>Manteo - 19</t>
  </si>
  <si>
    <t>Southern Shores-19</t>
  </si>
  <si>
    <t>Nags Head-19</t>
  </si>
  <si>
    <t>Kill Devil Hills -19</t>
  </si>
  <si>
    <t>Kitty Hawk-19</t>
  </si>
  <si>
    <t>Hatteras Island -19</t>
  </si>
  <si>
    <t>Manteo - 18</t>
  </si>
  <si>
    <t>Southern Shores-18</t>
  </si>
  <si>
    <t>Nags Head-18</t>
  </si>
  <si>
    <t>Kill Devil Hills -18</t>
  </si>
  <si>
    <t>Kitty Hawk-18</t>
  </si>
  <si>
    <t>Hatteras Island -18</t>
  </si>
  <si>
    <t xml:space="preserve">Manteo - 17 </t>
  </si>
  <si>
    <t>Total New Residential Permits</t>
  </si>
  <si>
    <t>Value of Building Permits 2011</t>
  </si>
  <si>
    <t>Value of Building Permits 2012</t>
  </si>
  <si>
    <t>Value of Building Permits 2013</t>
  </si>
  <si>
    <t>Value of Building Permits 2014</t>
  </si>
  <si>
    <t>Value of Building Permits 2015</t>
  </si>
  <si>
    <t>Value of Building Permits 2016</t>
  </si>
  <si>
    <t>Value of Building Permints 2017</t>
  </si>
  <si>
    <t>Value of Building Permints 2018</t>
  </si>
  <si>
    <t>Value of Building Permints 2019</t>
  </si>
  <si>
    <t>Value of Building Permints 2020</t>
  </si>
  <si>
    <t>Y-O-Y Total Building Permit Comparision as of April 2020</t>
  </si>
  <si>
    <t>2017 - Total Residential New Construction Building Permits</t>
  </si>
  <si>
    <t>YOY Building Permit Value</t>
  </si>
  <si>
    <t>YTD 2017 Total Residential New Construction Building Permit Value</t>
  </si>
  <si>
    <t>YTD 2016 Total Residential New Construction Building Permit Value</t>
  </si>
  <si>
    <t>ALL SALES</t>
  </si>
  <si>
    <t>Qty Sold</t>
  </si>
  <si>
    <t>Volume Sold</t>
  </si>
  <si>
    <t>Average Sale</t>
  </si>
  <si>
    <t>Median Sale</t>
  </si>
  <si>
    <t>Qty Active</t>
  </si>
  <si>
    <t>Current Period</t>
  </si>
  <si>
    <t>One year Ago</t>
  </si>
  <si>
    <t>Active = Active + UC / SH</t>
  </si>
  <si>
    <t>Increase / (Decrease)</t>
  </si>
  <si>
    <t xml:space="preserve">Current Period </t>
  </si>
  <si>
    <t>One Year Ago</t>
  </si>
  <si>
    <t>All Classes</t>
  </si>
  <si>
    <t>12 Months of Data / 12 Months of Data</t>
  </si>
  <si>
    <t>vs</t>
  </si>
  <si>
    <t>Previous Period</t>
  </si>
  <si>
    <t>RESIDENTIAL</t>
  </si>
  <si>
    <t>Year to Date Comparison - Residential Property</t>
  </si>
  <si>
    <t>Single Family Detached</t>
  </si>
  <si>
    <t>Condominium</t>
  </si>
  <si>
    <t>All Residential</t>
  </si>
  <si>
    <t>LAND</t>
  </si>
  <si>
    <t>Year to Date Comparison - Land Listings</t>
  </si>
  <si>
    <t>Land - Residential</t>
  </si>
  <si>
    <t>Increase / Decrease</t>
  </si>
  <si>
    <t>All Land</t>
  </si>
  <si>
    <t>Year to Year Comparison - Land Listings</t>
  </si>
  <si>
    <t>DISTRESSED PROPERTY</t>
  </si>
  <si>
    <t>Year to Date Comparison - Distressed Properties</t>
  </si>
  <si>
    <t>Residential - Short Sale</t>
  </si>
  <si>
    <t>Residential - Bank Owned</t>
  </si>
  <si>
    <t>All Residential - Distressed</t>
  </si>
  <si>
    <t>Hot Sheet Data</t>
  </si>
  <si>
    <t>New Listings</t>
  </si>
  <si>
    <t>BOM</t>
  </si>
  <si>
    <t>Price Changes</t>
  </si>
  <si>
    <t xml:space="preserve"> </t>
  </si>
  <si>
    <t>Withdrawn</t>
  </si>
  <si>
    <t>Expired</t>
  </si>
  <si>
    <t>UC / SH</t>
  </si>
  <si>
    <t>Rented</t>
  </si>
  <si>
    <t>TOM</t>
  </si>
  <si>
    <t xml:space="preserve">Total </t>
  </si>
  <si>
    <t>Active Data</t>
  </si>
  <si>
    <t>Total Active Listings</t>
  </si>
  <si>
    <t>Commercial Rental Listings</t>
  </si>
  <si>
    <t>Residential Rental Listings</t>
  </si>
  <si>
    <t xml:space="preserve">RES Under Contract / Continue to Show </t>
  </si>
  <si>
    <t>LND Under Contract / Continue to Show</t>
  </si>
  <si>
    <t>COM Under Contract / Continue to Show</t>
  </si>
  <si>
    <t>Monthly Under Contract (Market Monitor)</t>
  </si>
  <si>
    <t>Calculated Under Contract</t>
  </si>
  <si>
    <t>New Res</t>
  </si>
  <si>
    <t>New Land</t>
  </si>
  <si>
    <t>New Commercial</t>
  </si>
  <si>
    <t>Residential Rental</t>
  </si>
  <si>
    <t>Commercial Rental</t>
  </si>
  <si>
    <t>Sold Data</t>
  </si>
  <si>
    <t>Residential How Sold</t>
  </si>
  <si>
    <t>Conventional</t>
  </si>
  <si>
    <t>Cash</t>
  </si>
  <si>
    <t>FHA</t>
  </si>
  <si>
    <t>2013 updated 03/07/14   2014 Data updated 03/07/14</t>
  </si>
  <si>
    <t>Jumbo</t>
  </si>
  <si>
    <t>USDA</t>
  </si>
  <si>
    <t>Other</t>
  </si>
  <si>
    <t>VA</t>
  </si>
  <si>
    <t>Current Period (March 2013 to Feb 2014</t>
  </si>
  <si>
    <t>Previous Period (March 2012 to Feb 2013)</t>
  </si>
  <si>
    <t>Residential Sold Data</t>
  </si>
  <si>
    <t>Total Average Sale Price</t>
  </si>
  <si>
    <t>Total Median Sale Price</t>
  </si>
  <si>
    <t>Total Sale Volumn</t>
  </si>
  <si>
    <t>Dollar Value Under Contract</t>
  </si>
  <si>
    <t>SFD Units Sold</t>
  </si>
  <si>
    <t>SF Average Sale Price</t>
  </si>
  <si>
    <t>SF Median Sale Price</t>
  </si>
  <si>
    <t>SF Total Sale Volumn</t>
  </si>
  <si>
    <t>Condo Units Sold</t>
  </si>
  <si>
    <t>Condo Average Sale Price</t>
  </si>
  <si>
    <t>Condo Total Sale Volumn</t>
  </si>
  <si>
    <t>.</t>
  </si>
  <si>
    <t>Short Sale Sold</t>
  </si>
  <si>
    <t>Bank Owned Sold</t>
  </si>
  <si>
    <t>Short Sales in Active Inventory</t>
  </si>
  <si>
    <t>Bank Owned in Active Inventory</t>
  </si>
  <si>
    <t>Land Sold Data</t>
  </si>
  <si>
    <t>Land Type Sold</t>
  </si>
  <si>
    <t>Comm / Industrial</t>
  </si>
  <si>
    <t>Boat Slip</t>
  </si>
  <si>
    <t>Total Units Sold</t>
  </si>
  <si>
    <t>Commercial Sold Data</t>
  </si>
  <si>
    <t>Units</t>
  </si>
  <si>
    <t>Residential Price / SQFT</t>
  </si>
  <si>
    <t>Average DOM</t>
  </si>
  <si>
    <t>Lots / Land Yearly Sales</t>
  </si>
  <si>
    <t>Misc</t>
  </si>
  <si>
    <t>Manteo - 21</t>
  </si>
  <si>
    <t>Southern Shores-21</t>
  </si>
  <si>
    <t>Kill Devil Hills -21</t>
  </si>
  <si>
    <t>Kitty Hawk-21</t>
  </si>
  <si>
    <t>Duck - 21</t>
  </si>
  <si>
    <t>Hatteras Island -21</t>
  </si>
  <si>
    <t>Roanoke Island -21</t>
  </si>
  <si>
    <t>KDH - UnIncorporated - 21</t>
  </si>
  <si>
    <t>Manteo-21</t>
  </si>
  <si>
    <t>Southern Shores - 21</t>
  </si>
  <si>
    <t>Nags Head - 21</t>
  </si>
  <si>
    <t>Kill Devil Hills - 21</t>
  </si>
  <si>
    <t>Kitty Hawk -  21</t>
  </si>
  <si>
    <t>Duck -21</t>
  </si>
  <si>
    <t>Hatteras Island - 21</t>
  </si>
  <si>
    <t>Roanoke Island - 21</t>
  </si>
  <si>
    <t>KDH - UnIncorporated -20</t>
  </si>
  <si>
    <t>2021 Total</t>
  </si>
  <si>
    <t>2020Total</t>
  </si>
  <si>
    <t>Value of Building Permints 2021</t>
  </si>
  <si>
    <t>Kitty Hawk - 21</t>
  </si>
  <si>
    <t>Nags Head-21</t>
  </si>
  <si>
    <t>Duck-21</t>
  </si>
  <si>
    <t>KDH - UnIncorporated -21</t>
  </si>
  <si>
    <t>Shawboro</t>
  </si>
  <si>
    <t>Powells Point</t>
  </si>
  <si>
    <t>Popular Branch</t>
  </si>
  <si>
    <t>Point Harbor</t>
  </si>
  <si>
    <t>Moyock</t>
  </si>
  <si>
    <t>Knotts Island</t>
  </si>
  <si>
    <t>Jarvisburg</t>
  </si>
  <si>
    <t>Harbinger</t>
  </si>
  <si>
    <t>Grandy</t>
  </si>
  <si>
    <t>Gibbs Woods</t>
  </si>
  <si>
    <t>Currituck</t>
  </si>
  <si>
    <t>Corolla</t>
  </si>
  <si>
    <t>Coinjock</t>
  </si>
  <si>
    <t>Corova</t>
  </si>
  <si>
    <t>Barco</t>
  </si>
  <si>
    <t>Aydlett</t>
  </si>
  <si>
    <t>Currituck 2020</t>
  </si>
  <si>
    <t>Currituck 2021</t>
  </si>
  <si>
    <t>Powels Point</t>
  </si>
  <si>
    <t>Yearly Residential Sales</t>
  </si>
  <si>
    <t>Under Contracts</t>
  </si>
  <si>
    <t>All Property Sales</t>
  </si>
  <si>
    <t>Yearly Distressed Sales</t>
  </si>
  <si>
    <t>Lots / Land Average DOM</t>
  </si>
  <si>
    <t>LOTS / LAND DOM</t>
  </si>
  <si>
    <t>Resindential Avg Days on Market</t>
  </si>
  <si>
    <t>Lots / Land Avg Days on Market</t>
  </si>
  <si>
    <t>Manteo - 22</t>
  </si>
  <si>
    <t>Southern Shores-22</t>
  </si>
  <si>
    <t>Nags Head-22</t>
  </si>
  <si>
    <t>Kill Devil Hills -22</t>
  </si>
  <si>
    <t>Kitty Hawk-22</t>
  </si>
  <si>
    <t>Duck - 22</t>
  </si>
  <si>
    <t>Hatteras Island -22</t>
  </si>
  <si>
    <t>Roanoke Island -22</t>
  </si>
  <si>
    <t>KDH - UnIncorporated - 22</t>
  </si>
  <si>
    <t>Currituck 2022</t>
  </si>
  <si>
    <t>Value of Building Permints 2022</t>
  </si>
  <si>
    <t>Manteo-22</t>
  </si>
  <si>
    <t>Southern Shores - 22</t>
  </si>
  <si>
    <t>Nags Head - 22</t>
  </si>
  <si>
    <t>Kill Devil Hills - 22</t>
  </si>
  <si>
    <t>Kitty Hawk -  22</t>
  </si>
  <si>
    <t>Duck -22</t>
  </si>
  <si>
    <t>Hatteras Island - 22</t>
  </si>
  <si>
    <t>Roanoke Island - 22</t>
  </si>
  <si>
    <t>2022 Total</t>
  </si>
  <si>
    <t>Duck-22</t>
  </si>
  <si>
    <t>Kitty Hawk - 22</t>
  </si>
  <si>
    <t>KDH - UnIncorporated -22</t>
  </si>
  <si>
    <t>Augy</t>
  </si>
  <si>
    <t xml:space="preserve">July </t>
  </si>
  <si>
    <t>No Data</t>
  </si>
  <si>
    <r>
      <rPr>
        <b/>
        <sz val="11"/>
        <color theme="1"/>
        <rFont val="Arial"/>
        <family val="2"/>
      </rPr>
      <t>All Active</t>
    </r>
    <r>
      <rPr>
        <sz val="11"/>
        <color theme="1"/>
        <rFont val="Arial"/>
        <family val="2"/>
      </rPr>
      <t xml:space="preserve"> Commercial Listings</t>
    </r>
  </si>
  <si>
    <r>
      <rPr>
        <b/>
        <sz val="11"/>
        <color theme="1"/>
        <rFont val="Arial"/>
        <family val="2"/>
      </rPr>
      <t>All Active</t>
    </r>
    <r>
      <rPr>
        <sz val="11"/>
        <color theme="1"/>
        <rFont val="Arial"/>
        <family val="2"/>
      </rPr>
      <t xml:space="preserve"> Land Listings</t>
    </r>
  </si>
  <si>
    <r>
      <rPr>
        <b/>
        <sz val="11"/>
        <color theme="1"/>
        <rFont val="Arial"/>
        <family val="2"/>
      </rPr>
      <t>All Active</t>
    </r>
    <r>
      <rPr>
        <sz val="11"/>
        <color theme="1"/>
        <rFont val="Arial"/>
        <family val="2"/>
      </rPr>
      <t xml:space="preserve"> Residential Listings</t>
    </r>
  </si>
  <si>
    <r>
      <t xml:space="preserve">Total </t>
    </r>
    <r>
      <rPr>
        <b/>
        <sz val="11"/>
        <color theme="1"/>
        <rFont val="Arial"/>
        <family val="2"/>
      </rPr>
      <t>Active</t>
    </r>
    <r>
      <rPr>
        <sz val="11"/>
        <color theme="1"/>
        <rFont val="Arial"/>
        <family val="2"/>
      </rPr>
      <t xml:space="preserve"> Resindential Listings</t>
    </r>
  </si>
  <si>
    <r>
      <t xml:space="preserve">Total </t>
    </r>
    <r>
      <rPr>
        <b/>
        <sz val="11"/>
        <color theme="1"/>
        <rFont val="Arial"/>
        <family val="2"/>
      </rPr>
      <t>Active</t>
    </r>
    <r>
      <rPr>
        <sz val="11"/>
        <color theme="1"/>
        <rFont val="Arial"/>
        <family val="2"/>
      </rPr>
      <t xml:space="preserve"> Land Listings</t>
    </r>
  </si>
  <si>
    <r>
      <t xml:space="preserve">Total </t>
    </r>
    <r>
      <rPr>
        <b/>
        <sz val="11"/>
        <color theme="1"/>
        <rFont val="Arial"/>
        <family val="2"/>
      </rPr>
      <t>Active</t>
    </r>
    <r>
      <rPr>
        <sz val="11"/>
        <color theme="1"/>
        <rFont val="Arial"/>
        <family val="2"/>
      </rPr>
      <t xml:space="preserve"> Commercial Listings</t>
    </r>
  </si>
  <si>
    <t>Lots Land Avg Days on Market</t>
  </si>
  <si>
    <t>Currituck 2023</t>
  </si>
  <si>
    <t>Value of Building Permints 2023</t>
  </si>
  <si>
    <t>Manteo - 23</t>
  </si>
  <si>
    <t>Southern Shores-23</t>
  </si>
  <si>
    <t>Nags Head-23</t>
  </si>
  <si>
    <t>Kill Devil Hills -23</t>
  </si>
  <si>
    <t>Kitty Hawk-23</t>
  </si>
  <si>
    <t>Duck - 23</t>
  </si>
  <si>
    <t>Hatteras Island -23</t>
  </si>
  <si>
    <t>Roanoke Island -23</t>
  </si>
  <si>
    <t>KDH - UnIncorporated - 23</t>
  </si>
  <si>
    <t>Manteo-23</t>
  </si>
  <si>
    <t>Southern Shores - 23</t>
  </si>
  <si>
    <t>Nags Head - 23</t>
  </si>
  <si>
    <t>Kill Devil Hills - 23</t>
  </si>
  <si>
    <t>Kitty Hawk -  23</t>
  </si>
  <si>
    <t>Duck -23</t>
  </si>
  <si>
    <t>Hatteras Island - 23</t>
  </si>
  <si>
    <t>Roanoke Island - 23</t>
  </si>
  <si>
    <t>Duck-23</t>
  </si>
  <si>
    <t>Kitty Hawk - 23</t>
  </si>
  <si>
    <t>KDH - UnIncorporated -23</t>
  </si>
  <si>
    <t>2023 Total</t>
  </si>
  <si>
    <t>Yearly SFD Sales</t>
  </si>
  <si>
    <t>Yearly SFD Median Sales Price</t>
  </si>
  <si>
    <t>Yearly Condo Sales</t>
  </si>
  <si>
    <t>Carova</t>
  </si>
  <si>
    <t>KDH - Unincorporated</t>
  </si>
  <si>
    <t>Dec'23</t>
  </si>
  <si>
    <t>Dec'22</t>
  </si>
  <si>
    <t>Dec'21</t>
  </si>
  <si>
    <t>Dec'20</t>
  </si>
  <si>
    <t>x</t>
  </si>
  <si>
    <t>Yearly</t>
  </si>
  <si>
    <t>Value of Building Permints 2024</t>
  </si>
  <si>
    <t>Manteo-24</t>
  </si>
  <si>
    <t>Kitty Hawk - 24</t>
  </si>
  <si>
    <t>Nags Head - 24</t>
  </si>
  <si>
    <t>Southern Shores - 24</t>
  </si>
  <si>
    <t>Hatteras Island - 24</t>
  </si>
  <si>
    <t>Roanoke Island -24</t>
  </si>
  <si>
    <t>Kill Devil Hills - 24</t>
  </si>
  <si>
    <t>2024 Total</t>
  </si>
  <si>
    <t>Kitty Hawk -  24</t>
  </si>
  <si>
    <t>Duck -24</t>
  </si>
  <si>
    <t>Roanoke Island - 24</t>
  </si>
  <si>
    <t>KDH - UnIncorporated - 24</t>
  </si>
  <si>
    <t>Currituck 2024</t>
  </si>
  <si>
    <t>Manteo - 24</t>
  </si>
  <si>
    <t>Southern Shores-24</t>
  </si>
  <si>
    <t>Nags Head-24</t>
  </si>
  <si>
    <t>Kill Devil Hills -24</t>
  </si>
  <si>
    <t>Kitty Hawk-24</t>
  </si>
  <si>
    <t>Duck - 24</t>
  </si>
  <si>
    <t>Hatteras Island -24</t>
  </si>
  <si>
    <t>Month / Month SFD Sales</t>
  </si>
  <si>
    <t>Month / Month Condo Sales</t>
  </si>
  <si>
    <t>Quarterly Sales</t>
  </si>
  <si>
    <t>3rd qtr</t>
  </si>
  <si>
    <t>4th qtr</t>
  </si>
  <si>
    <t>Quarterly Total Active  Inventory</t>
  </si>
  <si>
    <t>Quarterly Residential Sales</t>
  </si>
  <si>
    <t>Quarterly SFD Sales</t>
  </si>
  <si>
    <t>Quarterly Condo Sales</t>
  </si>
  <si>
    <t>Quarterly Median Sale Price</t>
  </si>
  <si>
    <t>Quarterly MSP</t>
  </si>
  <si>
    <t>2nd Qtr</t>
  </si>
  <si>
    <t>3rd Qtr</t>
  </si>
  <si>
    <t>4th Qtr</t>
  </si>
  <si>
    <t>Quartly Median Sale Price</t>
  </si>
  <si>
    <t>2024 Qtr 4</t>
  </si>
  <si>
    <t>2016 Qtr 4</t>
  </si>
  <si>
    <t>2017 Qtr 4</t>
  </si>
  <si>
    <t>2018 Qtr 4</t>
  </si>
  <si>
    <t>2019 Qtr 4</t>
  </si>
  <si>
    <t>2020 Qtr 4</t>
  </si>
  <si>
    <t>2021 Qtr 4</t>
  </si>
  <si>
    <t>2022 Qtr 4</t>
  </si>
  <si>
    <t>2023 Qtr 4</t>
  </si>
  <si>
    <t>2024 Qtr1</t>
  </si>
  <si>
    <t>2024 Qtr 2</t>
  </si>
  <si>
    <t>2024 Qtr 3</t>
  </si>
  <si>
    <t>2023 Qtr 3</t>
  </si>
  <si>
    <t>2023 Qtr 2</t>
  </si>
  <si>
    <t>2023 Qtr1</t>
  </si>
  <si>
    <t>2021 Qtr1</t>
  </si>
  <si>
    <t>2021 Qtr 2</t>
  </si>
  <si>
    <t>2021 Qtr 3</t>
  </si>
  <si>
    <t>2022 Qtr1</t>
  </si>
  <si>
    <t>2022 Qtr 2</t>
  </si>
  <si>
    <t>2022 Qtr 3</t>
  </si>
  <si>
    <t>2019 Qtr1</t>
  </si>
  <si>
    <t>2019 Qtr 2</t>
  </si>
  <si>
    <t>2019 Qtr 3</t>
  </si>
  <si>
    <t>2020 Qtr1</t>
  </si>
  <si>
    <t>2020 Qtr 2</t>
  </si>
  <si>
    <t>2020 Qtr 3</t>
  </si>
  <si>
    <t>2017 Qtr1</t>
  </si>
  <si>
    <t>2017 Qtr 2</t>
  </si>
  <si>
    <t>2017 Qtr 3</t>
  </si>
  <si>
    <t>2018 Qtr1</t>
  </si>
  <si>
    <t>2018 Qtr 2</t>
  </si>
  <si>
    <t>2018 Qtr 3</t>
  </si>
  <si>
    <t>2016 Qtr1</t>
  </si>
  <si>
    <t>2016 Qtr 2</t>
  </si>
  <si>
    <t>2015 Qtr1</t>
  </si>
  <si>
    <t>2015 Qtr 2</t>
  </si>
  <si>
    <t>2015 Qtr 3</t>
  </si>
  <si>
    <t>2015 Qtr 4</t>
  </si>
  <si>
    <t>2016 Qtr 3</t>
  </si>
  <si>
    <t>2013 Qtr1</t>
  </si>
  <si>
    <t>2013 Qtr 2</t>
  </si>
  <si>
    <t>2013 Qtr 3</t>
  </si>
  <si>
    <t>2013 Qtr 4</t>
  </si>
  <si>
    <t>2014 Qtr1</t>
  </si>
  <si>
    <t>2014 Qtr 2</t>
  </si>
  <si>
    <t>2014 Qtr 3</t>
  </si>
  <si>
    <t>2014 Qtr 4</t>
  </si>
  <si>
    <t>2010 Qtr1</t>
  </si>
  <si>
    <t>2010 Qtr 2</t>
  </si>
  <si>
    <t>2010 Qtr 3</t>
  </si>
  <si>
    <t>2010 Qtr 4</t>
  </si>
  <si>
    <t>2011 Qtr1</t>
  </si>
  <si>
    <t>2011 Qtr 2</t>
  </si>
  <si>
    <t>2011 Qtr 3</t>
  </si>
  <si>
    <t>2011 Qtr 4</t>
  </si>
  <si>
    <t>2012 Qtr1</t>
  </si>
  <si>
    <t>2012 Qtr 2</t>
  </si>
  <si>
    <t>2012 Qtr 3</t>
  </si>
  <si>
    <t>2012 Qtr 4</t>
  </si>
  <si>
    <t>Quarterly Avg Days on Market</t>
  </si>
  <si>
    <t>Qtr 1</t>
  </si>
  <si>
    <t>Qtr 2</t>
  </si>
  <si>
    <t>Qtr3</t>
  </si>
  <si>
    <t>Qtr4</t>
  </si>
  <si>
    <t>Quarterly Lots / Land Sales</t>
  </si>
  <si>
    <t>Qtr 4</t>
  </si>
  <si>
    <t>Qtr 3</t>
  </si>
  <si>
    <t>1st Qtr</t>
  </si>
  <si>
    <t>1t Qtr</t>
  </si>
  <si>
    <t>1 st Qtr</t>
  </si>
  <si>
    <t>3 rd Qtr</t>
  </si>
  <si>
    <t>4 th Qtr</t>
  </si>
  <si>
    <t>Total Under Contact</t>
  </si>
  <si>
    <t>1st qtr</t>
  </si>
  <si>
    <t>2nd qtr</t>
  </si>
  <si>
    <t>3nd qtr</t>
  </si>
  <si>
    <t>Yearly New Listings</t>
  </si>
  <si>
    <t>Residential - Median Sale Price</t>
  </si>
  <si>
    <t>Total Residential Volume Sold</t>
  </si>
  <si>
    <t>1st Qtr'25</t>
  </si>
  <si>
    <t>1st Qtr'24</t>
  </si>
  <si>
    <t>1st Qtr'23</t>
  </si>
  <si>
    <t>1st Qtr'22</t>
  </si>
  <si>
    <t>Single Family Detached Sales</t>
  </si>
  <si>
    <t>Currituck 2025</t>
  </si>
  <si>
    <t>Manteo-25</t>
  </si>
  <si>
    <t>Southern Shores - 25</t>
  </si>
  <si>
    <t>Nags Head - 25</t>
  </si>
  <si>
    <t>Kill Devil Hills - 25</t>
  </si>
  <si>
    <t>Kitty Hawk -  25</t>
  </si>
  <si>
    <t>Duck -25</t>
  </si>
  <si>
    <t>Hatteras Island - 25</t>
  </si>
  <si>
    <t>Roanoke Island - 25</t>
  </si>
  <si>
    <t>KDH - UnIncorporated - 25</t>
  </si>
  <si>
    <t>KDH - UnIncorporated -24</t>
  </si>
  <si>
    <t>2025 Total</t>
  </si>
  <si>
    <t>Manteo - 25</t>
  </si>
  <si>
    <t>Southern Shores-25</t>
  </si>
  <si>
    <t>Nags Head-25</t>
  </si>
  <si>
    <t>Kill Devil Hills -25</t>
  </si>
  <si>
    <t>Kitty Hawk-25</t>
  </si>
  <si>
    <t>Duck - 25</t>
  </si>
  <si>
    <t>Hatteras Island -25</t>
  </si>
  <si>
    <t>Roanoke Island -25</t>
  </si>
  <si>
    <t>Value of Building Permints 2025</t>
  </si>
  <si>
    <t>2024 updated 04.03.25              2025 Data updated 04.03.25</t>
  </si>
  <si>
    <t>Previous Period (Apr  2023 to Mar 2024)</t>
  </si>
  <si>
    <t>Current Period (Apr  2024 to Mar 2025)</t>
  </si>
  <si>
    <t>2024 updated 04.13.25              2025 Data updated 04.03.25</t>
  </si>
  <si>
    <t>2024 updated 04.03.25             2025 Data updated 04.03.25</t>
  </si>
  <si>
    <t>2024 updated 04.03.24              2025 Data updated 04.03.25</t>
  </si>
  <si>
    <t>Mar'25</t>
  </si>
  <si>
    <t>Mar'24</t>
  </si>
  <si>
    <t>Mar'23</t>
  </si>
  <si>
    <t>Mar'22</t>
  </si>
  <si>
    <t>Mar'27</t>
  </si>
  <si>
    <t>Mar'28</t>
  </si>
  <si>
    <t>Mar'29</t>
  </si>
  <si>
    <t>Mar'30</t>
  </si>
  <si>
    <t>Mar'31</t>
  </si>
  <si>
    <t>Quarterly SFD Median Sales Price</t>
  </si>
  <si>
    <t>1st Qtr-24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</si>
</sst>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164" formatCode="[$-409]mmm\-yy"/>
    <numFmt numFmtId="165" formatCode="&quot;$&quot;#,##0"/>
    <numFmt numFmtId="166" formatCode="&quot;$&quot;#,##0.00"/>
    <numFmt numFmtId="167" formatCode="[$-409]mmmmm"/>
    <numFmt numFmtId="168" formatCode="0_);[Red]\(0\)"/>
    <numFmt numFmtId="169" formatCode="[$-409]mmm\-yy;@"/>
  </numFmts>
  <fonts count="3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name val="Arial"/>
      <family val="2"/>
    </font>
    <font>
      <sz val="8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8"/>
      <color theme="1"/>
      <name val="Arial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1"/>
      <color rgb="FF000000"/>
      <name val="Calibri"/>
      <family val="2"/>
    </font>
    <font>
      <sz val="12"/>
      <color rgb="FFFF0000"/>
      <name val="Arial"/>
      <family val="2"/>
    </font>
    <font>
      <sz val="11"/>
      <color rgb="FFFF000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D9D9D9"/>
        <bgColor rgb="FFD9D9D9"/>
      </patternFill>
    </fill>
    <fill>
      <patternFill patternType="solid">
        <fgColor rgb="FFFFFF00"/>
        <bgColor rgb="FFFFFF00"/>
      </patternFill>
    </fill>
    <fill>
      <patternFill patternType="solid">
        <fgColor rgb="FFFF6600"/>
        <bgColor rgb="FFFF6600"/>
      </patternFill>
    </fill>
    <fill>
      <patternFill patternType="solid">
        <fgColor rgb="FF339BFF"/>
        <bgColor rgb="FF339BFF"/>
      </patternFill>
    </fill>
    <fill>
      <patternFill patternType="solid">
        <fgColor rgb="FFFFC000"/>
        <bgColor rgb="FFFFC000"/>
      </patternFill>
    </fill>
    <fill>
      <patternFill patternType="solid">
        <fgColor rgb="FFC00000"/>
        <bgColor rgb="FFC00000"/>
      </patternFill>
    </fill>
    <fill>
      <patternFill patternType="solid">
        <fgColor rgb="FFFF0000"/>
        <bgColor rgb="FFFF0000"/>
      </patternFill>
    </fill>
    <fill>
      <patternFill patternType="solid">
        <fgColor rgb="FF00B0F0"/>
        <bgColor rgb="FF00B0F0"/>
      </patternFill>
    </fill>
    <fill>
      <patternFill patternType="solid">
        <fgColor rgb="FF92D050"/>
        <bgColor rgb="FF92D050"/>
      </patternFill>
    </fill>
    <fill>
      <patternFill patternType="solid">
        <fgColor rgb="FFD99594"/>
        <bgColor rgb="FFD99594"/>
      </patternFill>
    </fill>
    <fill>
      <patternFill patternType="solid">
        <fgColor rgb="FF7F7F7F"/>
        <bgColor rgb="FF7F7F7F"/>
      </patternFill>
    </fill>
    <fill>
      <patternFill patternType="solid">
        <fgColor rgb="FFFBD4B4"/>
        <bgColor rgb="FFFBD4B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D99594"/>
      </patternFill>
    </fill>
    <fill>
      <patternFill patternType="solid">
        <fgColor theme="5" tint="0.39997558519241921"/>
        <bgColor rgb="FFD99594"/>
      </patternFill>
    </fill>
    <fill>
      <patternFill patternType="solid">
        <fgColor rgb="FF00B0F0"/>
        <bgColor rgb="FFD99594"/>
      </patternFill>
    </fill>
    <fill>
      <patternFill patternType="solid">
        <fgColor rgb="FF00B0F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2D050"/>
        <bgColor rgb="FF00B0F0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339BFF"/>
      </patternFill>
    </fill>
    <fill>
      <patternFill patternType="solid">
        <fgColor theme="5" tint="0.39997558519241921"/>
        <bgColor rgb="FFD8D8D8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rgb="FF339BFF"/>
      </patternFill>
    </fill>
    <fill>
      <patternFill patternType="solid">
        <fgColor rgb="FF92D050"/>
        <bgColor rgb="FFD99594"/>
      </patternFill>
    </fill>
  </fills>
  <borders count="6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8" fillId="0" borderId="12"/>
  </cellStyleXfs>
  <cellXfs count="368">
    <xf numFmtId="0" fontId="0" fillId="0" borderId="0" xfId="0"/>
    <xf numFmtId="164" fontId="9" fillId="0" borderId="0" xfId="0" applyNumberFormat="1" applyFont="1"/>
    <xf numFmtId="0" fontId="10" fillId="0" borderId="0" xfId="0" applyFont="1"/>
    <xf numFmtId="17" fontId="9" fillId="0" borderId="0" xfId="0" applyNumberFormat="1" applyFont="1"/>
    <xf numFmtId="0" fontId="9" fillId="0" borderId="0" xfId="0" applyFont="1" applyAlignment="1">
      <alignment horizontal="center"/>
    </xf>
    <xf numFmtId="164" fontId="9" fillId="0" borderId="0" xfId="0" applyNumberFormat="1" applyFont="1" applyAlignment="1">
      <alignment horizontal="center"/>
    </xf>
    <xf numFmtId="0" fontId="13" fillId="2" borderId="4" xfId="0" applyFont="1" applyFill="1" applyBorder="1" applyAlignment="1">
      <alignment horizontal="center"/>
    </xf>
    <xf numFmtId="0" fontId="14" fillId="3" borderId="4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/>
    </xf>
    <xf numFmtId="9" fontId="15" fillId="2" borderId="4" xfId="0" applyNumberFormat="1" applyFont="1" applyFill="1" applyBorder="1" applyAlignment="1">
      <alignment horizontal="center"/>
    </xf>
    <xf numFmtId="0" fontId="9" fillId="4" borderId="4" xfId="0" applyFont="1" applyFill="1" applyBorder="1"/>
    <xf numFmtId="0" fontId="9" fillId="5" borderId="4" xfId="0" applyFont="1" applyFill="1" applyBorder="1"/>
    <xf numFmtId="164" fontId="9" fillId="4" borderId="4" xfId="0" applyNumberFormat="1" applyFont="1" applyFill="1" applyBorder="1"/>
    <xf numFmtId="0" fontId="9" fillId="4" borderId="4" xfId="0" applyFont="1" applyFill="1" applyBorder="1" applyAlignment="1">
      <alignment horizontal="center"/>
    </xf>
    <xf numFmtId="164" fontId="9" fillId="0" borderId="0" xfId="0" applyNumberFormat="1" applyFont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9" fontId="9" fillId="4" borderId="4" xfId="0" applyNumberFormat="1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9" fontId="9" fillId="4" borderId="4" xfId="0" applyNumberFormat="1" applyFont="1" applyFill="1" applyBorder="1" applyAlignment="1">
      <alignment horizontal="center" vertical="center"/>
    </xf>
    <xf numFmtId="9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6" fillId="0" borderId="0" xfId="0" applyFont="1"/>
    <xf numFmtId="0" fontId="9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9" fillId="6" borderId="4" xfId="0" applyFont="1" applyFill="1" applyBorder="1" applyAlignment="1">
      <alignment horizontal="left"/>
    </xf>
    <xf numFmtId="0" fontId="18" fillId="6" borderId="4" xfId="0" applyFont="1" applyFill="1" applyBorder="1" applyAlignment="1">
      <alignment horizontal="center"/>
    </xf>
    <xf numFmtId="0" fontId="17" fillId="6" borderId="4" xfId="0" applyFont="1" applyFill="1" applyBorder="1" applyAlignment="1">
      <alignment horizontal="center"/>
    </xf>
    <xf numFmtId="0" fontId="9" fillId="6" borderId="4" xfId="0" applyFont="1" applyFill="1" applyBorder="1" applyAlignment="1">
      <alignment horizontal="center"/>
    </xf>
    <xf numFmtId="164" fontId="9" fillId="4" borderId="4" xfId="0" applyNumberFormat="1" applyFont="1" applyFill="1" applyBorder="1" applyAlignment="1">
      <alignment horizontal="center"/>
    </xf>
    <xf numFmtId="165" fontId="9" fillId="4" borderId="4" xfId="0" applyNumberFormat="1" applyFont="1" applyFill="1" applyBorder="1"/>
    <xf numFmtId="165" fontId="9" fillId="0" borderId="0" xfId="0" applyNumberFormat="1" applyFont="1"/>
    <xf numFmtId="165" fontId="9" fillId="0" borderId="0" xfId="0" applyNumberFormat="1" applyFont="1" applyAlignment="1">
      <alignment horizontal="center"/>
    </xf>
    <xf numFmtId="166" fontId="9" fillId="0" borderId="0" xfId="0" applyNumberFormat="1" applyFont="1"/>
    <xf numFmtId="165" fontId="15" fillId="2" borderId="4" xfId="0" applyNumberFormat="1" applyFont="1" applyFill="1" applyBorder="1" applyAlignment="1">
      <alignment horizontal="center"/>
    </xf>
    <xf numFmtId="165" fontId="16" fillId="0" borderId="0" xfId="0" applyNumberFormat="1" applyFont="1" applyAlignment="1">
      <alignment horizontal="center"/>
    </xf>
    <xf numFmtId="165" fontId="9" fillId="4" borderId="4" xfId="0" applyNumberFormat="1" applyFont="1" applyFill="1" applyBorder="1" applyAlignment="1">
      <alignment horizontal="center"/>
    </xf>
    <xf numFmtId="3" fontId="9" fillId="4" borderId="4" xfId="0" applyNumberFormat="1" applyFont="1" applyFill="1" applyBorder="1"/>
    <xf numFmtId="0" fontId="9" fillId="0" borderId="0" xfId="0" applyFont="1"/>
    <xf numFmtId="0" fontId="16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9" fillId="4" borderId="4" xfId="0" applyFont="1" applyFill="1" applyBorder="1" applyAlignment="1">
      <alignment horizontal="center" wrapText="1"/>
    </xf>
    <xf numFmtId="166" fontId="9" fillId="4" borderId="4" xfId="0" applyNumberFormat="1" applyFont="1" applyFill="1" applyBorder="1"/>
    <xf numFmtId="167" fontId="9" fillId="4" borderId="4" xfId="0" applyNumberFormat="1" applyFont="1" applyFill="1" applyBorder="1" applyAlignment="1">
      <alignment horizontal="center" wrapText="1"/>
    </xf>
    <xf numFmtId="167" fontId="9" fillId="4" borderId="4" xfId="0" applyNumberFormat="1" applyFont="1" applyFill="1" applyBorder="1" applyAlignment="1">
      <alignment horizontal="center"/>
    </xf>
    <xf numFmtId="2" fontId="9" fillId="4" borderId="4" xfId="0" applyNumberFormat="1" applyFont="1" applyFill="1" applyBorder="1"/>
    <xf numFmtId="17" fontId="9" fillId="0" borderId="0" xfId="0" applyNumberFormat="1" applyFont="1" applyAlignment="1">
      <alignment horizontal="center"/>
    </xf>
    <xf numFmtId="1" fontId="9" fillId="0" borderId="0" xfId="0" applyNumberFormat="1" applyFont="1"/>
    <xf numFmtId="1" fontId="9" fillId="4" borderId="4" xfId="0" applyNumberFormat="1" applyFont="1" applyFill="1" applyBorder="1"/>
    <xf numFmtId="0" fontId="9" fillId="7" borderId="4" xfId="0" applyFont="1" applyFill="1" applyBorder="1"/>
    <xf numFmtId="1" fontId="18" fillId="0" borderId="0" xfId="0" applyNumberFormat="1" applyFont="1"/>
    <xf numFmtId="17" fontId="9" fillId="4" borderId="4" xfId="0" applyNumberFormat="1" applyFont="1" applyFill="1" applyBorder="1"/>
    <xf numFmtId="0" fontId="9" fillId="0" borderId="0" xfId="0" applyFont="1" applyAlignment="1">
      <alignment wrapText="1"/>
    </xf>
    <xf numFmtId="165" fontId="9" fillId="0" borderId="0" xfId="0" applyNumberFormat="1" applyFont="1" applyAlignment="1">
      <alignment wrapText="1"/>
    </xf>
    <xf numFmtId="165" fontId="9" fillId="4" borderId="4" xfId="0" applyNumberFormat="1" applyFont="1" applyFill="1" applyBorder="1" applyAlignment="1">
      <alignment wrapText="1"/>
    </xf>
    <xf numFmtId="0" fontId="9" fillId="8" borderId="4" xfId="0" applyFont="1" applyFill="1" applyBorder="1"/>
    <xf numFmtId="0" fontId="13" fillId="0" borderId="6" xfId="0" applyFont="1" applyBorder="1" applyAlignment="1">
      <alignment horizontal="center"/>
    </xf>
    <xf numFmtId="9" fontId="13" fillId="0" borderId="6" xfId="0" applyNumberFormat="1" applyFont="1" applyBorder="1"/>
    <xf numFmtId="0" fontId="13" fillId="0" borderId="17" xfId="0" applyFont="1" applyBorder="1" applyAlignment="1">
      <alignment horizontal="center"/>
    </xf>
    <xf numFmtId="0" fontId="13" fillId="0" borderId="0" xfId="0" applyFont="1"/>
    <xf numFmtId="9" fontId="13" fillId="0" borderId="0" xfId="0" applyNumberFormat="1" applyFont="1"/>
    <xf numFmtId="9" fontId="13" fillId="0" borderId="19" xfId="0" applyNumberFormat="1" applyFont="1" applyBorder="1"/>
    <xf numFmtId="0" fontId="13" fillId="0" borderId="0" xfId="0" applyFont="1" applyAlignment="1">
      <alignment horizontal="center"/>
    </xf>
    <xf numFmtId="6" fontId="13" fillId="0" borderId="0" xfId="0" applyNumberFormat="1" applyFont="1" applyAlignment="1">
      <alignment horizontal="center"/>
    </xf>
    <xf numFmtId="1" fontId="13" fillId="0" borderId="0" xfId="0" applyNumberFormat="1" applyFont="1" applyAlignment="1">
      <alignment horizontal="center"/>
    </xf>
    <xf numFmtId="9" fontId="13" fillId="0" borderId="19" xfId="0" applyNumberFormat="1" applyFont="1" applyBorder="1" applyAlignment="1">
      <alignment horizontal="center"/>
    </xf>
    <xf numFmtId="0" fontId="21" fillId="9" borderId="4" xfId="0" applyFont="1" applyFill="1" applyBorder="1"/>
    <xf numFmtId="168" fontId="13" fillId="4" borderId="4" xfId="0" applyNumberFormat="1" applyFont="1" applyFill="1" applyBorder="1" applyAlignment="1">
      <alignment horizontal="center"/>
    </xf>
    <xf numFmtId="9" fontId="13" fillId="4" borderId="4" xfId="0" applyNumberFormat="1" applyFont="1" applyFill="1" applyBorder="1" applyAlignment="1">
      <alignment horizontal="center"/>
    </xf>
    <xf numFmtId="6" fontId="13" fillId="4" borderId="4" xfId="0" applyNumberFormat="1" applyFont="1" applyFill="1" applyBorder="1" applyAlignment="1">
      <alignment horizontal="center"/>
    </xf>
    <xf numFmtId="9" fontId="13" fillId="4" borderId="20" xfId="0" applyNumberFormat="1" applyFont="1" applyFill="1" applyBorder="1" applyAlignment="1">
      <alignment horizontal="center"/>
    </xf>
    <xf numFmtId="9" fontId="13" fillId="0" borderId="0" xfId="0" applyNumberFormat="1" applyFont="1" applyAlignment="1">
      <alignment horizontal="center"/>
    </xf>
    <xf numFmtId="168" fontId="13" fillId="0" borderId="0" xfId="0" applyNumberFormat="1" applyFont="1" applyAlignment="1">
      <alignment horizontal="center"/>
    </xf>
    <xf numFmtId="0" fontId="13" fillId="4" borderId="4" xfId="0" applyFont="1" applyFill="1" applyBorder="1" applyAlignment="1">
      <alignment horizontal="center"/>
    </xf>
    <xf numFmtId="1" fontId="13" fillId="4" borderId="4" xfId="0" applyNumberFormat="1" applyFont="1" applyFill="1" applyBorder="1" applyAlignment="1">
      <alignment horizontal="center"/>
    </xf>
    <xf numFmtId="168" fontId="13" fillId="0" borderId="22" xfId="0" applyNumberFormat="1" applyFont="1" applyBorder="1" applyAlignment="1">
      <alignment horizontal="center"/>
    </xf>
    <xf numFmtId="9" fontId="13" fillId="0" borderId="22" xfId="0" applyNumberFormat="1" applyFont="1" applyBorder="1" applyAlignment="1">
      <alignment horizontal="center"/>
    </xf>
    <xf numFmtId="6" fontId="13" fillId="4" borderId="23" xfId="0" applyNumberFormat="1" applyFont="1" applyFill="1" applyBorder="1" applyAlignment="1">
      <alignment horizontal="center"/>
    </xf>
    <xf numFmtId="9" fontId="13" fillId="4" borderId="23" xfId="0" applyNumberFormat="1" applyFont="1" applyFill="1" applyBorder="1" applyAlignment="1">
      <alignment horizontal="center"/>
    </xf>
    <xf numFmtId="168" fontId="13" fillId="4" borderId="23" xfId="0" applyNumberFormat="1" applyFont="1" applyFill="1" applyBorder="1" applyAlignment="1">
      <alignment horizontal="center"/>
    </xf>
    <xf numFmtId="9" fontId="13" fillId="0" borderId="24" xfId="0" applyNumberFormat="1" applyFont="1" applyBorder="1" applyAlignment="1">
      <alignment horizontal="center"/>
    </xf>
    <xf numFmtId="9" fontId="9" fillId="0" borderId="0" xfId="0" applyNumberFormat="1" applyFont="1"/>
    <xf numFmtId="9" fontId="9" fillId="8" borderId="4" xfId="0" applyNumberFormat="1" applyFont="1" applyFill="1" applyBorder="1"/>
    <xf numFmtId="0" fontId="9" fillId="8" borderId="28" xfId="0" applyFont="1" applyFill="1" applyBorder="1"/>
    <xf numFmtId="0" fontId="9" fillId="0" borderId="22" xfId="0" applyFont="1" applyBorder="1" applyAlignment="1">
      <alignment horizontal="center"/>
    </xf>
    <xf numFmtId="0" fontId="13" fillId="8" borderId="28" xfId="0" applyFont="1" applyFill="1" applyBorder="1"/>
    <xf numFmtId="0" fontId="13" fillId="8" borderId="4" xfId="0" applyFont="1" applyFill="1" applyBorder="1"/>
    <xf numFmtId="9" fontId="13" fillId="8" borderId="28" xfId="0" applyNumberFormat="1" applyFont="1" applyFill="1" applyBorder="1"/>
    <xf numFmtId="0" fontId="13" fillId="8" borderId="4" xfId="0" applyFont="1" applyFill="1" applyBorder="1" applyAlignment="1">
      <alignment horizontal="center"/>
    </xf>
    <xf numFmtId="6" fontId="13" fillId="0" borderId="19" xfId="0" applyNumberFormat="1" applyFont="1" applyBorder="1"/>
    <xf numFmtId="9" fontId="13" fillId="8" borderId="4" xfId="0" applyNumberFormat="1" applyFont="1" applyFill="1" applyBorder="1"/>
    <xf numFmtId="9" fontId="13" fillId="8" borderId="4" xfId="0" applyNumberFormat="1" applyFont="1" applyFill="1" applyBorder="1" applyAlignment="1">
      <alignment horizontal="center"/>
    </xf>
    <xf numFmtId="168" fontId="13" fillId="8" borderId="28" xfId="0" applyNumberFormat="1" applyFont="1" applyFill="1" applyBorder="1" applyAlignment="1">
      <alignment horizontal="center"/>
    </xf>
    <xf numFmtId="9" fontId="13" fillId="8" borderId="28" xfId="0" applyNumberFormat="1" applyFont="1" applyFill="1" applyBorder="1" applyAlignment="1">
      <alignment horizontal="center"/>
    </xf>
    <xf numFmtId="1" fontId="13" fillId="8" borderId="28" xfId="0" applyNumberFormat="1" applyFont="1" applyFill="1" applyBorder="1" applyAlignment="1">
      <alignment horizontal="center"/>
    </xf>
    <xf numFmtId="0" fontId="9" fillId="10" borderId="4" xfId="0" applyFont="1" applyFill="1" applyBorder="1"/>
    <xf numFmtId="0" fontId="13" fillId="0" borderId="19" xfId="0" applyFont="1" applyBorder="1" applyAlignment="1">
      <alignment horizontal="center"/>
    </xf>
    <xf numFmtId="0" fontId="13" fillId="0" borderId="19" xfId="0" applyFont="1" applyBorder="1"/>
    <xf numFmtId="0" fontId="9" fillId="0" borderId="19" xfId="0" applyFont="1" applyBorder="1"/>
    <xf numFmtId="0" fontId="13" fillId="4" borderId="4" xfId="0" applyFont="1" applyFill="1" applyBorder="1"/>
    <xf numFmtId="6" fontId="13" fillId="4" borderId="20" xfId="0" applyNumberFormat="1" applyFont="1" applyFill="1" applyBorder="1"/>
    <xf numFmtId="9" fontId="13" fillId="4" borderId="32" xfId="0" applyNumberFormat="1" applyFont="1" applyFill="1" applyBorder="1" applyAlignment="1">
      <alignment horizontal="center"/>
    </xf>
    <xf numFmtId="6" fontId="13" fillId="4" borderId="4" xfId="0" applyNumberFormat="1" applyFont="1" applyFill="1" applyBorder="1"/>
    <xf numFmtId="0" fontId="9" fillId="11" borderId="4" xfId="0" applyFont="1" applyFill="1" applyBorder="1"/>
    <xf numFmtId="165" fontId="13" fillId="0" borderId="0" xfId="0" applyNumberFormat="1" applyFont="1" applyAlignment="1">
      <alignment horizontal="center"/>
    </xf>
    <xf numFmtId="165" fontId="13" fillId="4" borderId="4" xfId="0" applyNumberFormat="1" applyFont="1" applyFill="1" applyBorder="1" applyAlignment="1">
      <alignment horizontal="center"/>
    </xf>
    <xf numFmtId="0" fontId="13" fillId="4" borderId="20" xfId="0" applyFont="1" applyFill="1" applyBorder="1"/>
    <xf numFmtId="0" fontId="9" fillId="4" borderId="20" xfId="0" applyFont="1" applyFill="1" applyBorder="1" applyAlignment="1">
      <alignment horizontal="center"/>
    </xf>
    <xf numFmtId="0" fontId="9" fillId="9" borderId="4" xfId="0" applyFont="1" applyFill="1" applyBorder="1"/>
    <xf numFmtId="0" fontId="13" fillId="0" borderId="9" xfId="0" applyFont="1" applyBorder="1" applyAlignment="1">
      <alignment horizontal="center"/>
    </xf>
    <xf numFmtId="0" fontId="13" fillId="0" borderId="9" xfId="0" applyFont="1" applyBorder="1"/>
    <xf numFmtId="6" fontId="13" fillId="0" borderId="0" xfId="0" applyNumberFormat="1" applyFont="1"/>
    <xf numFmtId="9" fontId="13" fillId="0" borderId="9" xfId="0" applyNumberFormat="1" applyFont="1" applyBorder="1" applyAlignment="1">
      <alignment horizontal="center"/>
    </xf>
    <xf numFmtId="0" fontId="13" fillId="4" borderId="37" xfId="0" applyFont="1" applyFill="1" applyBorder="1" applyAlignment="1">
      <alignment horizontal="center"/>
    </xf>
    <xf numFmtId="168" fontId="13" fillId="4" borderId="39" xfId="0" applyNumberFormat="1" applyFont="1" applyFill="1" applyBorder="1" applyAlignment="1">
      <alignment horizontal="center"/>
    </xf>
    <xf numFmtId="9" fontId="13" fillId="4" borderId="39" xfId="0" applyNumberFormat="1" applyFont="1" applyFill="1" applyBorder="1" applyAlignment="1">
      <alignment horizontal="center"/>
    </xf>
    <xf numFmtId="6" fontId="13" fillId="4" borderId="39" xfId="0" applyNumberFormat="1" applyFont="1" applyFill="1" applyBorder="1"/>
    <xf numFmtId="9" fontId="13" fillId="4" borderId="40" xfId="0" applyNumberFormat="1" applyFont="1" applyFill="1" applyBorder="1" applyAlignment="1">
      <alignment horizontal="center"/>
    </xf>
    <xf numFmtId="164" fontId="9" fillId="12" borderId="4" xfId="0" applyNumberFormat="1" applyFont="1" applyFill="1" applyBorder="1" applyAlignment="1">
      <alignment horizontal="center"/>
    </xf>
    <xf numFmtId="0" fontId="9" fillId="10" borderId="4" xfId="0" applyFont="1" applyFill="1" applyBorder="1" applyAlignment="1">
      <alignment horizontal="center"/>
    </xf>
    <xf numFmtId="0" fontId="9" fillId="12" borderId="4" xfId="0" applyFont="1" applyFill="1" applyBorder="1" applyAlignment="1">
      <alignment horizontal="center"/>
    </xf>
    <xf numFmtId="0" fontId="9" fillId="0" borderId="6" xfId="0" applyFont="1" applyBorder="1"/>
    <xf numFmtId="0" fontId="9" fillId="0" borderId="6" xfId="0" applyFont="1" applyBorder="1" applyAlignment="1">
      <alignment horizontal="center"/>
    </xf>
    <xf numFmtId="0" fontId="9" fillId="12" borderId="42" xfId="0" applyFont="1" applyFill="1" applyBorder="1"/>
    <xf numFmtId="0" fontId="9" fillId="10" borderId="4" xfId="0" applyFont="1" applyFill="1" applyBorder="1" applyAlignment="1">
      <alignment horizontal="center" wrapText="1"/>
    </xf>
    <xf numFmtId="164" fontId="9" fillId="10" borderId="4" xfId="0" applyNumberFormat="1" applyFont="1" applyFill="1" applyBorder="1" applyAlignment="1">
      <alignment horizontal="center"/>
    </xf>
    <xf numFmtId="164" fontId="9" fillId="10" borderId="4" xfId="0" applyNumberFormat="1" applyFont="1" applyFill="1" applyBorder="1"/>
    <xf numFmtId="0" fontId="9" fillId="2" borderId="4" xfId="0" applyFont="1" applyFill="1" applyBorder="1"/>
    <xf numFmtId="0" fontId="9" fillId="13" borderId="4" xfId="0" applyFont="1" applyFill="1" applyBorder="1" applyAlignment="1">
      <alignment horizontal="center"/>
    </xf>
    <xf numFmtId="0" fontId="9" fillId="13" borderId="4" xfId="0" applyFont="1" applyFill="1" applyBorder="1"/>
    <xf numFmtId="165" fontId="9" fillId="0" borderId="0" xfId="0" applyNumberFormat="1" applyFont="1" applyAlignment="1">
      <alignment horizontal="right"/>
    </xf>
    <xf numFmtId="165" fontId="9" fillId="12" borderId="4" xfId="0" applyNumberFormat="1" applyFont="1" applyFill="1" applyBorder="1" applyAlignment="1">
      <alignment horizontal="right"/>
    </xf>
    <xf numFmtId="165" fontId="9" fillId="14" borderId="4" xfId="0" applyNumberFormat="1" applyFont="1" applyFill="1" applyBorder="1" applyAlignment="1">
      <alignment horizontal="right"/>
    </xf>
    <xf numFmtId="0" fontId="9" fillId="12" borderId="4" xfId="0" applyFont="1" applyFill="1" applyBorder="1" applyAlignment="1">
      <alignment horizontal="center" vertical="center"/>
    </xf>
    <xf numFmtId="165" fontId="9" fillId="12" borderId="4" xfId="0" applyNumberFormat="1" applyFont="1" applyFill="1" applyBorder="1"/>
    <xf numFmtId="0" fontId="18" fillId="10" borderId="4" xfId="0" applyFont="1" applyFill="1" applyBorder="1" applyAlignment="1">
      <alignment horizontal="center"/>
    </xf>
    <xf numFmtId="0" fontId="9" fillId="6" borderId="4" xfId="0" applyFont="1" applyFill="1" applyBorder="1"/>
    <xf numFmtId="0" fontId="9" fillId="0" borderId="0" xfId="0" applyFont="1" applyAlignment="1">
      <alignment horizontal="right"/>
    </xf>
    <xf numFmtId="0" fontId="0" fillId="15" borderId="0" xfId="0" applyFill="1"/>
    <xf numFmtId="0" fontId="22" fillId="0" borderId="0" xfId="0" applyFont="1" applyAlignment="1">
      <alignment wrapText="1"/>
    </xf>
    <xf numFmtId="0" fontId="22" fillId="0" borderId="0" xfId="0" applyFont="1"/>
    <xf numFmtId="0" fontId="9" fillId="4" borderId="12" xfId="0" applyFont="1" applyFill="1" applyBorder="1"/>
    <xf numFmtId="0" fontId="9" fillId="4" borderId="12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/>
    </xf>
    <xf numFmtId="0" fontId="22" fillId="4" borderId="4" xfId="0" applyFont="1" applyFill="1" applyBorder="1"/>
    <xf numFmtId="9" fontId="15" fillId="0" borderId="4" xfId="0" applyNumberFormat="1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0" fontId="22" fillId="0" borderId="4" xfId="0" applyFont="1" applyBorder="1"/>
    <xf numFmtId="1" fontId="9" fillId="0" borderId="4" xfId="0" applyNumberFormat="1" applyFont="1" applyBorder="1"/>
    <xf numFmtId="0" fontId="14" fillId="0" borderId="12" xfId="0" applyFont="1" applyBorder="1" applyAlignment="1">
      <alignment horizontal="center" vertical="center"/>
    </xf>
    <xf numFmtId="164" fontId="9" fillId="17" borderId="4" xfId="0" applyNumberFormat="1" applyFont="1" applyFill="1" applyBorder="1" applyAlignment="1">
      <alignment horizontal="center"/>
    </xf>
    <xf numFmtId="0" fontId="0" fillId="16" borderId="0" xfId="0" applyFill="1"/>
    <xf numFmtId="0" fontId="9" fillId="17" borderId="4" xfId="0" applyFont="1" applyFill="1" applyBorder="1" applyAlignment="1">
      <alignment horizontal="center"/>
    </xf>
    <xf numFmtId="0" fontId="9" fillId="18" borderId="4" xfId="0" applyFont="1" applyFill="1" applyBorder="1" applyAlignment="1">
      <alignment horizontal="center"/>
    </xf>
    <xf numFmtId="0" fontId="9" fillId="18" borderId="4" xfId="0" applyFont="1" applyFill="1" applyBorder="1" applyAlignment="1">
      <alignment horizontal="center" wrapText="1"/>
    </xf>
    <xf numFmtId="0" fontId="9" fillId="19" borderId="4" xfId="0" applyFont="1" applyFill="1" applyBorder="1"/>
    <xf numFmtId="0" fontId="0" fillId="20" borderId="0" xfId="0" applyFill="1"/>
    <xf numFmtId="6" fontId="9" fillId="0" borderId="0" xfId="0" applyNumberFormat="1" applyFont="1"/>
    <xf numFmtId="0" fontId="9" fillId="19" borderId="4" xfId="0" applyFont="1" applyFill="1" applyBorder="1" applyAlignment="1">
      <alignment horizontal="center"/>
    </xf>
    <xf numFmtId="0" fontId="9" fillId="12" borderId="12" xfId="0" applyFont="1" applyFill="1" applyBorder="1" applyAlignment="1">
      <alignment horizontal="center" wrapText="1"/>
    </xf>
    <xf numFmtId="0" fontId="8" fillId="0" borderId="12" xfId="1"/>
    <xf numFmtId="169" fontId="8" fillId="0" borderId="12" xfId="1" applyNumberFormat="1"/>
    <xf numFmtId="169" fontId="9" fillId="0" borderId="12" xfId="1" applyNumberFormat="1" applyFont="1"/>
    <xf numFmtId="165" fontId="8" fillId="0" borderId="12" xfId="1" applyNumberFormat="1"/>
    <xf numFmtId="0" fontId="24" fillId="0" borderId="12" xfId="1" applyFont="1" applyAlignment="1">
      <alignment horizontal="center"/>
    </xf>
    <xf numFmtId="0" fontId="10" fillId="16" borderId="0" xfId="0" applyFont="1" applyFill="1"/>
    <xf numFmtId="0" fontId="9" fillId="0" borderId="12" xfId="0" applyFont="1" applyBorder="1"/>
    <xf numFmtId="0" fontId="14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0" fontId="14" fillId="21" borderId="0" xfId="0" applyFont="1" applyFill="1" applyAlignment="1">
      <alignment horizontal="center" vertical="center"/>
    </xf>
    <xf numFmtId="0" fontId="18" fillId="22" borderId="12" xfId="0" applyFont="1" applyFill="1" applyBorder="1" applyAlignment="1">
      <alignment horizontal="center"/>
    </xf>
    <xf numFmtId="0" fontId="9" fillId="24" borderId="12" xfId="0" applyFont="1" applyFill="1" applyBorder="1"/>
    <xf numFmtId="0" fontId="27" fillId="0" borderId="0" xfId="0" applyFont="1"/>
    <xf numFmtId="1" fontId="15" fillId="2" borderId="4" xfId="0" applyNumberFormat="1" applyFont="1" applyFill="1" applyBorder="1" applyAlignment="1">
      <alignment horizontal="center"/>
    </xf>
    <xf numFmtId="16" fontId="14" fillId="3" borderId="4" xfId="0" applyNumberFormat="1" applyFont="1" applyFill="1" applyBorder="1" applyAlignment="1">
      <alignment horizontal="center" vertical="center"/>
    </xf>
    <xf numFmtId="166" fontId="0" fillId="0" borderId="0" xfId="0" applyNumberFormat="1"/>
    <xf numFmtId="0" fontId="7" fillId="0" borderId="12" xfId="1" applyFont="1"/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14" fillId="3" borderId="12" xfId="0" applyFont="1" applyFill="1" applyBorder="1" applyAlignment="1">
      <alignment horizontal="center" vertical="center"/>
    </xf>
    <xf numFmtId="0" fontId="27" fillId="0" borderId="0" xfId="0" applyFont="1" applyAlignment="1">
      <alignment horizontal="center"/>
    </xf>
    <xf numFmtId="165" fontId="27" fillId="0" borderId="0" xfId="0" applyNumberFormat="1" applyFont="1"/>
    <xf numFmtId="0" fontId="9" fillId="4" borderId="12" xfId="0" applyFont="1" applyFill="1" applyBorder="1" applyAlignment="1">
      <alignment horizontal="center" wrapText="1"/>
    </xf>
    <xf numFmtId="165" fontId="9" fillId="4" borderId="12" xfId="0" applyNumberFormat="1" applyFont="1" applyFill="1" applyBorder="1"/>
    <xf numFmtId="165" fontId="0" fillId="0" borderId="0" xfId="0" applyNumberFormat="1"/>
    <xf numFmtId="0" fontId="6" fillId="0" borderId="12" xfId="1" applyFont="1"/>
    <xf numFmtId="0" fontId="9" fillId="25" borderId="4" xfId="0" applyFont="1" applyFill="1" applyBorder="1"/>
    <xf numFmtId="0" fontId="27" fillId="12" borderId="4" xfId="0" applyFont="1" applyFill="1" applyBorder="1" applyAlignment="1">
      <alignment horizontal="center"/>
    </xf>
    <xf numFmtId="0" fontId="27" fillId="0" borderId="0" xfId="0" applyFont="1" applyAlignment="1">
      <alignment horizontal="center" vertical="center"/>
    </xf>
    <xf numFmtId="164" fontId="27" fillId="4" borderId="4" xfId="0" applyNumberFormat="1" applyFont="1" applyFill="1" applyBorder="1" applyAlignment="1">
      <alignment horizontal="center"/>
    </xf>
    <xf numFmtId="164" fontId="27" fillId="17" borderId="4" xfId="0" applyNumberFormat="1" applyFont="1" applyFill="1" applyBorder="1" applyAlignment="1">
      <alignment horizontal="center"/>
    </xf>
    <xf numFmtId="0" fontId="27" fillId="16" borderId="0" xfId="0" applyFont="1" applyFill="1"/>
    <xf numFmtId="0" fontId="27" fillId="10" borderId="4" xfId="0" applyFont="1" applyFill="1" applyBorder="1" applyAlignment="1">
      <alignment horizontal="center"/>
    </xf>
    <xf numFmtId="0" fontId="27" fillId="0" borderId="0" xfId="0" applyFont="1" applyAlignment="1">
      <alignment horizontal="center" wrapText="1"/>
    </xf>
    <xf numFmtId="0" fontId="27" fillId="12" borderId="12" xfId="0" applyFont="1" applyFill="1" applyBorder="1" applyAlignment="1">
      <alignment horizontal="center" wrapText="1"/>
    </xf>
    <xf numFmtId="0" fontId="27" fillId="4" borderId="4" xfId="0" applyFont="1" applyFill="1" applyBorder="1" applyAlignment="1">
      <alignment horizontal="center"/>
    </xf>
    <xf numFmtId="0" fontId="27" fillId="10" borderId="43" xfId="0" applyFont="1" applyFill="1" applyBorder="1" applyAlignment="1">
      <alignment horizontal="center" wrapText="1"/>
    </xf>
    <xf numFmtId="0" fontId="27" fillId="0" borderId="41" xfId="0" applyFont="1" applyBorder="1" applyAlignment="1">
      <alignment horizontal="center"/>
    </xf>
    <xf numFmtId="164" fontId="27" fillId="4" borderId="43" xfId="0" applyNumberFormat="1" applyFont="1" applyFill="1" applyBorder="1" applyAlignment="1">
      <alignment horizontal="center"/>
    </xf>
    <xf numFmtId="0" fontId="27" fillId="0" borderId="44" xfId="0" applyFont="1" applyBorder="1" applyAlignment="1">
      <alignment horizontal="center" wrapText="1"/>
    </xf>
    <xf numFmtId="0" fontId="27" fillId="18" borderId="43" xfId="0" applyFont="1" applyFill="1" applyBorder="1" applyAlignment="1">
      <alignment horizontal="center" vertical="center" wrapText="1"/>
    </xf>
    <xf numFmtId="0" fontId="27" fillId="4" borderId="43" xfId="0" applyFont="1" applyFill="1" applyBorder="1" applyAlignment="1">
      <alignment horizontal="center" wrapText="1"/>
    </xf>
    <xf numFmtId="0" fontId="27" fillId="2" borderId="4" xfId="0" applyFont="1" applyFill="1" applyBorder="1"/>
    <xf numFmtId="0" fontId="27" fillId="13" borderId="4" xfId="0" applyFont="1" applyFill="1" applyBorder="1" applyAlignment="1">
      <alignment horizontal="center"/>
    </xf>
    <xf numFmtId="165" fontId="27" fillId="0" borderId="0" xfId="0" applyNumberFormat="1" applyFont="1" applyAlignment="1">
      <alignment horizontal="center"/>
    </xf>
    <xf numFmtId="0" fontId="27" fillId="4" borderId="4" xfId="0" applyFont="1" applyFill="1" applyBorder="1" applyAlignment="1">
      <alignment horizontal="center" vertical="center" wrapText="1"/>
    </xf>
    <xf numFmtId="0" fontId="17" fillId="10" borderId="4" xfId="0" applyFont="1" applyFill="1" applyBorder="1" applyAlignment="1">
      <alignment horizontal="center"/>
    </xf>
    <xf numFmtId="0" fontId="27" fillId="10" borderId="4" xfId="0" applyFont="1" applyFill="1" applyBorder="1"/>
    <xf numFmtId="0" fontId="27" fillId="6" borderId="4" xfId="0" applyFont="1" applyFill="1" applyBorder="1"/>
    <xf numFmtId="0" fontId="17" fillId="22" borderId="12" xfId="0" applyFont="1" applyFill="1" applyBorder="1" applyAlignment="1">
      <alignment horizontal="center"/>
    </xf>
    <xf numFmtId="0" fontId="27" fillId="24" borderId="12" xfId="0" applyFont="1" applyFill="1" applyBorder="1"/>
    <xf numFmtId="0" fontId="0" fillId="23" borderId="0" xfId="0" applyFill="1"/>
    <xf numFmtId="0" fontId="0" fillId="26" borderId="0" xfId="0" applyFill="1"/>
    <xf numFmtId="165" fontId="5" fillId="0" borderId="12" xfId="1" applyNumberFormat="1" applyFont="1"/>
    <xf numFmtId="0" fontId="9" fillId="27" borderId="4" xfId="0" applyFont="1" applyFill="1" applyBorder="1"/>
    <xf numFmtId="0" fontId="17" fillId="23" borderId="0" xfId="0" applyFont="1" applyFill="1" applyAlignment="1">
      <alignment horizontal="center"/>
    </xf>
    <xf numFmtId="0" fontId="0" fillId="23" borderId="0" xfId="0" applyFill="1" applyAlignment="1">
      <alignment horizontal="center"/>
    </xf>
    <xf numFmtId="165" fontId="15" fillId="0" borderId="12" xfId="0" applyNumberFormat="1" applyFont="1" applyBorder="1" applyAlignment="1">
      <alignment horizontal="center"/>
    </xf>
    <xf numFmtId="9" fontId="15" fillId="0" borderId="12" xfId="0" applyNumberFormat="1" applyFont="1" applyBorder="1" applyAlignment="1">
      <alignment horizontal="center"/>
    </xf>
    <xf numFmtId="16" fontId="14" fillId="0" borderId="12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4" fillId="0" borderId="12" xfId="1" applyFont="1"/>
    <xf numFmtId="165" fontId="4" fillId="0" borderId="12" xfId="1" applyNumberFormat="1" applyFont="1"/>
    <xf numFmtId="0" fontId="0" fillId="0" borderId="0" xfId="0" applyAlignment="1">
      <alignment horizontal="right"/>
    </xf>
    <xf numFmtId="0" fontId="27" fillId="23" borderId="0" xfId="0" applyFont="1" applyFill="1" applyAlignment="1">
      <alignment horizontal="center" wrapText="1"/>
    </xf>
    <xf numFmtId="0" fontId="9" fillId="23" borderId="0" xfId="0" applyFont="1" applyFill="1" applyAlignment="1">
      <alignment horizontal="center"/>
    </xf>
    <xf numFmtId="0" fontId="9" fillId="28" borderId="4" xfId="0" applyFont="1" applyFill="1" applyBorder="1" applyAlignment="1">
      <alignment horizontal="center"/>
    </xf>
    <xf numFmtId="0" fontId="3" fillId="0" borderId="12" xfId="1" applyFont="1"/>
    <xf numFmtId="3" fontId="9" fillId="0" borderId="0" xfId="0" applyNumberFormat="1" applyFont="1"/>
    <xf numFmtId="3" fontId="0" fillId="0" borderId="0" xfId="0" applyNumberFormat="1"/>
    <xf numFmtId="165" fontId="18" fillId="0" borderId="0" xfId="0" applyNumberFormat="1" applyFont="1" applyAlignment="1">
      <alignment horizontal="center"/>
    </xf>
    <xf numFmtId="3" fontId="15" fillId="2" borderId="4" xfId="0" applyNumberFormat="1" applyFont="1" applyFill="1" applyBorder="1" applyAlignment="1">
      <alignment horizontal="center"/>
    </xf>
    <xf numFmtId="0" fontId="2" fillId="0" borderId="12" xfId="1" applyFont="1"/>
    <xf numFmtId="0" fontId="17" fillId="0" borderId="0" xfId="0" applyFont="1" applyAlignment="1">
      <alignment horizontal="center" vertical="center"/>
    </xf>
    <xf numFmtId="0" fontId="9" fillId="17" borderId="4" xfId="0" applyFont="1" applyFill="1" applyBorder="1" applyAlignment="1">
      <alignment horizontal="center" vertical="center"/>
    </xf>
    <xf numFmtId="1" fontId="9" fillId="16" borderId="0" xfId="0" applyNumberFormat="1" applyFont="1" applyFill="1"/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5" fillId="2" borderId="12" xfId="0" applyFont="1" applyFill="1" applyBorder="1" applyAlignment="1">
      <alignment horizontal="center"/>
    </xf>
    <xf numFmtId="9" fontId="15" fillId="2" borderId="12" xfId="0" applyNumberFormat="1" applyFont="1" applyFill="1" applyBorder="1" applyAlignment="1">
      <alignment horizontal="center"/>
    </xf>
    <xf numFmtId="0" fontId="10" fillId="16" borderId="0" xfId="0" applyFont="1" applyFill="1" applyAlignment="1">
      <alignment horizontal="center" vertical="center"/>
    </xf>
    <xf numFmtId="0" fontId="9" fillId="16" borderId="0" xfId="0" applyFont="1" applyFill="1" applyAlignment="1">
      <alignment horizontal="center" vertical="center"/>
    </xf>
    <xf numFmtId="6" fontId="0" fillId="0" borderId="0" xfId="0" applyNumberFormat="1"/>
    <xf numFmtId="1" fontId="0" fillId="0" borderId="0" xfId="0" applyNumberFormat="1"/>
    <xf numFmtId="0" fontId="15" fillId="0" borderId="12" xfId="0" applyFont="1" applyBorder="1" applyAlignment="1">
      <alignment horizontal="center"/>
    </xf>
    <xf numFmtId="169" fontId="9" fillId="0" borderId="0" xfId="0" applyNumberFormat="1" applyFont="1" applyAlignment="1">
      <alignment horizontal="center"/>
    </xf>
    <xf numFmtId="0" fontId="1" fillId="0" borderId="12" xfId="1" applyFont="1"/>
    <xf numFmtId="0" fontId="9" fillId="0" borderId="4" xfId="0" applyFont="1" applyBorder="1"/>
    <xf numFmtId="0" fontId="9" fillId="0" borderId="50" xfId="0" applyFont="1" applyBorder="1" applyAlignment="1">
      <alignment horizontal="center"/>
    </xf>
    <xf numFmtId="0" fontId="9" fillId="0" borderId="51" xfId="0" applyFont="1" applyBorder="1" applyAlignment="1">
      <alignment horizontal="center"/>
    </xf>
    <xf numFmtId="0" fontId="9" fillId="0" borderId="50" xfId="0" applyFont="1" applyBorder="1"/>
    <xf numFmtId="0" fontId="0" fillId="0" borderId="12" xfId="0" applyBorder="1"/>
    <xf numFmtId="0" fontId="9" fillId="0" borderId="52" xfId="0" applyFont="1" applyBorder="1"/>
    <xf numFmtId="0" fontId="9" fillId="0" borderId="53" xfId="0" applyFont="1" applyBorder="1"/>
    <xf numFmtId="0" fontId="0" fillId="0" borderId="53" xfId="0" applyBorder="1"/>
    <xf numFmtId="0" fontId="10" fillId="0" borderId="0" xfId="0" applyFont="1" applyAlignment="1">
      <alignment horizontal="center" vertical="center"/>
    </xf>
    <xf numFmtId="165" fontId="15" fillId="0" borderId="4" xfId="0" applyNumberFormat="1" applyFont="1" applyBorder="1" applyAlignment="1">
      <alignment horizontal="center"/>
    </xf>
    <xf numFmtId="164" fontId="9" fillId="15" borderId="0" xfId="0" applyNumberFormat="1" applyFont="1" applyFill="1" applyAlignment="1">
      <alignment horizontal="center"/>
    </xf>
    <xf numFmtId="17" fontId="9" fillId="0" borderId="12" xfId="0" applyNumberFormat="1" applyFont="1" applyBorder="1" applyAlignment="1">
      <alignment horizontal="center"/>
    </xf>
    <xf numFmtId="1" fontId="9" fillId="0" borderId="12" xfId="0" applyNumberFormat="1" applyFont="1" applyBorder="1" applyAlignment="1">
      <alignment horizontal="center"/>
    </xf>
    <xf numFmtId="3" fontId="14" fillId="0" borderId="51" xfId="0" applyNumberFormat="1" applyFont="1" applyBorder="1" applyAlignment="1">
      <alignment horizontal="center" vertical="center"/>
    </xf>
    <xf numFmtId="49" fontId="14" fillId="3" borderId="4" xfId="0" applyNumberFormat="1" applyFont="1" applyFill="1" applyBorder="1" applyAlignment="1">
      <alignment horizontal="center" vertical="center"/>
    </xf>
    <xf numFmtId="16" fontId="14" fillId="0" borderId="4" xfId="0" applyNumberFormat="1" applyFont="1" applyBorder="1" applyAlignment="1">
      <alignment horizontal="center" vertical="center"/>
    </xf>
    <xf numFmtId="49" fontId="14" fillId="0" borderId="4" xfId="0" applyNumberFormat="1" applyFont="1" applyBorder="1" applyAlignment="1">
      <alignment horizontal="center" vertical="center"/>
    </xf>
    <xf numFmtId="16" fontId="14" fillId="3" borderId="12" xfId="0" applyNumberFormat="1" applyFont="1" applyFill="1" applyBorder="1" applyAlignment="1">
      <alignment horizontal="center" vertical="center"/>
    </xf>
    <xf numFmtId="0" fontId="17" fillId="0" borderId="12" xfId="0" applyFont="1" applyBorder="1" applyAlignment="1">
      <alignment horizontal="center"/>
    </xf>
    <xf numFmtId="0" fontId="27" fillId="0" borderId="12" xfId="0" applyFont="1" applyBorder="1"/>
    <xf numFmtId="165" fontId="9" fillId="0" borderId="12" xfId="0" applyNumberFormat="1" applyFont="1" applyBorder="1" applyAlignment="1">
      <alignment horizontal="center"/>
    </xf>
    <xf numFmtId="0" fontId="9" fillId="0" borderId="55" xfId="0" applyFont="1" applyBorder="1" applyAlignment="1">
      <alignment horizontal="center"/>
    </xf>
    <xf numFmtId="0" fontId="9" fillId="0" borderId="59" xfId="0" applyFont="1" applyBorder="1" applyAlignment="1">
      <alignment horizontal="center"/>
    </xf>
    <xf numFmtId="0" fontId="9" fillId="0" borderId="55" xfId="0" applyFont="1" applyBorder="1"/>
    <xf numFmtId="165" fontId="31" fillId="0" borderId="59" xfId="0" applyNumberFormat="1" applyFont="1" applyBorder="1" applyAlignment="1">
      <alignment horizontal="center" vertical="center"/>
    </xf>
    <xf numFmtId="165" fontId="9" fillId="0" borderId="59" xfId="0" applyNumberFormat="1" applyFont="1" applyBorder="1" applyAlignment="1">
      <alignment horizontal="center"/>
    </xf>
    <xf numFmtId="0" fontId="9" fillId="0" borderId="60" xfId="0" applyFont="1" applyBorder="1"/>
    <xf numFmtId="165" fontId="9" fillId="0" borderId="46" xfId="0" applyNumberFormat="1" applyFont="1" applyBorder="1" applyAlignment="1">
      <alignment horizontal="center"/>
    </xf>
    <xf numFmtId="165" fontId="31" fillId="0" borderId="61" xfId="0" applyNumberFormat="1" applyFont="1" applyBorder="1" applyAlignment="1">
      <alignment horizontal="center" vertical="center"/>
    </xf>
    <xf numFmtId="0" fontId="13" fillId="2" borderId="12" xfId="0" applyFont="1" applyFill="1" applyBorder="1" applyAlignment="1">
      <alignment horizontal="center"/>
    </xf>
    <xf numFmtId="0" fontId="32" fillId="0" borderId="4" xfId="0" applyFont="1" applyBorder="1" applyAlignment="1">
      <alignment horizontal="center" vertical="center"/>
    </xf>
    <xf numFmtId="165" fontId="32" fillId="0" borderId="4" xfId="0" applyNumberFormat="1" applyFont="1" applyBorder="1" applyAlignment="1">
      <alignment horizontal="center"/>
    </xf>
    <xf numFmtId="9" fontId="32" fillId="0" borderId="4" xfId="0" applyNumberFormat="1" applyFont="1" applyBorder="1" applyAlignment="1">
      <alignment horizontal="center"/>
    </xf>
    <xf numFmtId="0" fontId="33" fillId="0" borderId="0" xfId="0" applyFont="1"/>
    <xf numFmtId="1" fontId="15" fillId="0" borderId="4" xfId="0" applyNumberFormat="1" applyFont="1" applyBorder="1" applyAlignment="1">
      <alignment horizontal="center"/>
    </xf>
    <xf numFmtId="1" fontId="15" fillId="0" borderId="12" xfId="0" applyNumberFormat="1" applyFont="1" applyBorder="1" applyAlignment="1">
      <alignment horizontal="center"/>
    </xf>
    <xf numFmtId="0" fontId="9" fillId="27" borderId="4" xfId="0" applyFont="1" applyFill="1" applyBorder="1" applyAlignment="1">
      <alignment horizontal="center"/>
    </xf>
    <xf numFmtId="0" fontId="9" fillId="15" borderId="0" xfId="0" applyFont="1" applyFill="1" applyAlignment="1">
      <alignment horizontal="center"/>
    </xf>
    <xf numFmtId="165" fontId="9" fillId="15" borderId="0" xfId="0" applyNumberFormat="1" applyFont="1" applyFill="1" applyAlignment="1">
      <alignment horizontal="right"/>
    </xf>
    <xf numFmtId="165" fontId="9" fillId="0" borderId="4" xfId="0" applyNumberFormat="1" applyFont="1" applyBorder="1" applyAlignment="1">
      <alignment horizontal="right"/>
    </xf>
    <xf numFmtId="165" fontId="9" fillId="15" borderId="4" xfId="0" applyNumberFormat="1" applyFont="1" applyFill="1" applyBorder="1" applyAlignment="1">
      <alignment horizontal="right"/>
    </xf>
    <xf numFmtId="0" fontId="9" fillId="0" borderId="62" xfId="0" applyFont="1" applyBorder="1"/>
    <xf numFmtId="0" fontId="0" fillId="0" borderId="55" xfId="0" applyBorder="1"/>
    <xf numFmtId="17" fontId="27" fillId="0" borderId="0" xfId="0" applyNumberFormat="1" applyFont="1"/>
    <xf numFmtId="0" fontId="13" fillId="0" borderId="0" xfId="0" applyFont="1" applyAlignment="1">
      <alignment horizontal="center" vertical="center"/>
    </xf>
    <xf numFmtId="168" fontId="13" fillId="0" borderId="0" xfId="0" applyNumberFormat="1" applyFont="1" applyAlignment="1">
      <alignment horizontal="center" vertical="center"/>
    </xf>
    <xf numFmtId="166" fontId="0" fillId="15" borderId="0" xfId="0" applyNumberFormat="1" applyFill="1"/>
    <xf numFmtId="0" fontId="0" fillId="15" borderId="0" xfId="0" applyFill="1" applyAlignment="1">
      <alignment horizontal="center"/>
    </xf>
    <xf numFmtId="0" fontId="9" fillId="0" borderId="47" xfId="0" applyFont="1" applyBorder="1" applyAlignment="1">
      <alignment horizontal="center"/>
    </xf>
    <xf numFmtId="0" fontId="9" fillId="0" borderId="48" xfId="0" applyFont="1" applyBorder="1" applyAlignment="1">
      <alignment horizontal="center"/>
    </xf>
    <xf numFmtId="165" fontId="9" fillId="0" borderId="49" xfId="0" applyNumberFormat="1" applyFont="1" applyBorder="1" applyAlignment="1">
      <alignment horizontal="center"/>
    </xf>
    <xf numFmtId="165" fontId="9" fillId="0" borderId="51" xfId="0" applyNumberFormat="1" applyFont="1" applyBorder="1" applyAlignment="1">
      <alignment horizontal="center"/>
    </xf>
    <xf numFmtId="0" fontId="0" fillId="0" borderId="63" xfId="0" applyBorder="1"/>
    <xf numFmtId="165" fontId="9" fillId="0" borderId="54" xfId="0" applyNumberFormat="1" applyFont="1" applyBorder="1" applyAlignment="1">
      <alignment horizontal="center"/>
    </xf>
    <xf numFmtId="0" fontId="17" fillId="0" borderId="12" xfId="0" applyFont="1" applyBorder="1"/>
    <xf numFmtId="0" fontId="0" fillId="0" borderId="47" xfId="0" applyBorder="1"/>
    <xf numFmtId="0" fontId="27" fillId="0" borderId="48" xfId="0" applyFont="1" applyBorder="1"/>
    <xf numFmtId="0" fontId="27" fillId="0" borderId="49" xfId="0" applyFont="1" applyBorder="1"/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0" fillId="0" borderId="54" xfId="0" applyBorder="1"/>
    <xf numFmtId="0" fontId="11" fillId="2" borderId="1" xfId="0" applyFont="1" applyFill="1" applyBorder="1" applyAlignment="1">
      <alignment horizontal="center"/>
    </xf>
    <xf numFmtId="0" fontId="12" fillId="0" borderId="2" xfId="0" applyFont="1" applyBorder="1"/>
    <xf numFmtId="0" fontId="12" fillId="0" borderId="3" xfId="0" applyFont="1" applyBorder="1"/>
    <xf numFmtId="0" fontId="11" fillId="2" borderId="3" xfId="0" applyFont="1" applyFill="1" applyBorder="1" applyAlignment="1">
      <alignment horizontal="center"/>
    </xf>
    <xf numFmtId="0" fontId="17" fillId="0" borderId="56" xfId="0" applyFont="1" applyBorder="1" applyAlignment="1">
      <alignment horizontal="center"/>
    </xf>
    <xf numFmtId="0" fontId="17" fillId="0" borderId="57" xfId="0" applyFont="1" applyBorder="1" applyAlignment="1">
      <alignment horizontal="center"/>
    </xf>
    <xf numFmtId="0" fontId="17" fillId="0" borderId="58" xfId="0" applyFont="1" applyBorder="1" applyAlignment="1">
      <alignment horizontal="center"/>
    </xf>
    <xf numFmtId="0" fontId="17" fillId="0" borderId="47" xfId="0" applyFont="1" applyBorder="1" applyAlignment="1">
      <alignment horizontal="center"/>
    </xf>
    <xf numFmtId="0" fontId="17" fillId="0" borderId="48" xfId="0" applyFont="1" applyBorder="1" applyAlignment="1">
      <alignment horizontal="center"/>
    </xf>
    <xf numFmtId="0" fontId="17" fillId="0" borderId="49" xfId="0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165" fontId="18" fillId="0" borderId="45" xfId="0" applyNumberFormat="1" applyFont="1" applyBorder="1" applyAlignment="1">
      <alignment horizontal="center"/>
    </xf>
    <xf numFmtId="0" fontId="14" fillId="0" borderId="4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/>
    <xf numFmtId="0" fontId="25" fillId="0" borderId="12" xfId="1" applyFont="1" applyAlignment="1">
      <alignment horizontal="center"/>
    </xf>
    <xf numFmtId="9" fontId="9" fillId="0" borderId="25" xfId="0" applyNumberFormat="1" applyFont="1" applyBorder="1" applyAlignment="1">
      <alignment horizontal="center"/>
    </xf>
    <xf numFmtId="0" fontId="12" fillId="0" borderId="26" xfId="0" applyFont="1" applyBorder="1"/>
    <xf numFmtId="0" fontId="12" fillId="0" borderId="27" xfId="0" applyFont="1" applyBorder="1"/>
    <xf numFmtId="0" fontId="9" fillId="0" borderId="13" xfId="0" applyFont="1" applyBorder="1" applyAlignment="1">
      <alignment horizontal="center"/>
    </xf>
    <xf numFmtId="0" fontId="12" fillId="0" borderId="14" xfId="0" applyFont="1" applyBorder="1"/>
    <xf numFmtId="0" fontId="9" fillId="0" borderId="22" xfId="0" applyFont="1" applyBorder="1" applyAlignment="1">
      <alignment horizontal="center"/>
    </xf>
    <xf numFmtId="0" fontId="12" fillId="0" borderId="22" xfId="0" applyFont="1" applyBorder="1"/>
    <xf numFmtId="0" fontId="12" fillId="0" borderId="24" xfId="0" applyFont="1" applyBorder="1"/>
    <xf numFmtId="0" fontId="13" fillId="0" borderId="16" xfId="0" applyFont="1" applyBorder="1" applyAlignment="1">
      <alignment horizontal="center"/>
    </xf>
    <xf numFmtId="0" fontId="12" fillId="0" borderId="6" xfId="0" applyFont="1" applyBorder="1"/>
    <xf numFmtId="0" fontId="12" fillId="0" borderId="17" xfId="0" applyFont="1" applyBorder="1"/>
    <xf numFmtId="0" fontId="13" fillId="0" borderId="18" xfId="0" applyFont="1" applyBorder="1" applyAlignment="1">
      <alignment horizontal="center"/>
    </xf>
    <xf numFmtId="0" fontId="20" fillId="0" borderId="18" xfId="0" applyFont="1" applyBorder="1" applyAlignment="1">
      <alignment horizontal="left"/>
    </xf>
    <xf numFmtId="0" fontId="13" fillId="4" borderId="29" xfId="0" applyFont="1" applyFill="1" applyBorder="1" applyAlignment="1">
      <alignment horizontal="center"/>
    </xf>
    <xf numFmtId="0" fontId="12" fillId="0" borderId="12" xfId="0" applyFont="1" applyBorder="1"/>
    <xf numFmtId="0" fontId="13" fillId="4" borderId="30" xfId="0" applyFont="1" applyFill="1" applyBorder="1" applyAlignment="1">
      <alignment horizontal="center"/>
    </xf>
    <xf numFmtId="0" fontId="12" fillId="0" borderId="31" xfId="0" applyFont="1" applyBorder="1"/>
    <xf numFmtId="0" fontId="13" fillId="4" borderId="38" xfId="0" applyFont="1" applyFill="1" applyBorder="1" applyAlignment="1">
      <alignment horizontal="center"/>
    </xf>
    <xf numFmtId="0" fontId="12" fillId="0" borderId="35" xfId="0" applyFont="1" applyBorder="1"/>
    <xf numFmtId="0" fontId="20" fillId="0" borderId="8" xfId="0" applyFont="1" applyBorder="1" applyAlignment="1">
      <alignment horizontal="left"/>
    </xf>
    <xf numFmtId="0" fontId="13" fillId="0" borderId="8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2" fillId="0" borderId="7" xfId="0" applyFont="1" applyBorder="1"/>
    <xf numFmtId="0" fontId="13" fillId="4" borderId="36" xfId="0" applyFont="1" applyFill="1" applyBorder="1" applyAlignment="1">
      <alignment horizontal="center"/>
    </xf>
    <xf numFmtId="0" fontId="19" fillId="9" borderId="33" xfId="0" applyFont="1" applyFill="1" applyBorder="1" applyAlignment="1">
      <alignment horizontal="center"/>
    </xf>
    <xf numFmtId="0" fontId="12" fillId="0" borderId="34" xfId="0" applyFont="1" applyBorder="1"/>
    <xf numFmtId="0" fontId="19" fillId="11" borderId="10" xfId="0" applyFont="1" applyFill="1" applyBorder="1" applyAlignment="1">
      <alignment horizontal="center"/>
    </xf>
    <xf numFmtId="0" fontId="12" fillId="0" borderId="11" xfId="0" applyFont="1" applyBorder="1"/>
    <xf numFmtId="0" fontId="13" fillId="0" borderId="21" xfId="0" applyFont="1" applyBorder="1" applyAlignment="1">
      <alignment horizontal="center"/>
    </xf>
    <xf numFmtId="0" fontId="19" fillId="10" borderId="10" xfId="0" applyFont="1" applyFill="1" applyBorder="1" applyAlignment="1">
      <alignment horizontal="center"/>
    </xf>
    <xf numFmtId="0" fontId="19" fillId="8" borderId="10" xfId="0" applyFont="1" applyFill="1" applyBorder="1" applyAlignment="1">
      <alignment horizontal="center"/>
    </xf>
    <xf numFmtId="9" fontId="9" fillId="0" borderId="0" xfId="0" applyNumberFormat="1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2" fillId="0" borderId="15" xfId="0" applyFont="1" applyBorder="1"/>
  </cellXfs>
  <cellStyles count="2">
    <cellStyle name="Normal" xfId="0" builtinId="0"/>
    <cellStyle name="Normal 2" xfId="1" xr:uid="{51BF0B37-A64A-4A0B-9133-794774133FCF}"/>
  </cellStyles>
  <dxfs count="0"/>
  <tableStyles count="0" defaultTableStyle="TableStyleMedium2" defaultPivotStyle="PivotStyleLight16"/>
  <colors>
    <mruColors>
      <color rgb="FF94E83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chartsheet" Target="chartsheets/sheet20.xml"/><Relationship Id="rId21" Type="http://schemas.openxmlformats.org/officeDocument/2006/relationships/chartsheet" Target="chartsheets/sheet16.xml"/><Relationship Id="rId42" Type="http://schemas.openxmlformats.org/officeDocument/2006/relationships/chartsheet" Target="chartsheets/sheet31.xml"/><Relationship Id="rId47" Type="http://schemas.openxmlformats.org/officeDocument/2006/relationships/chartsheet" Target="chartsheets/sheet34.xml"/><Relationship Id="rId63" Type="http://schemas.openxmlformats.org/officeDocument/2006/relationships/chartsheet" Target="chartsheets/sheet47.xml"/><Relationship Id="rId68" Type="http://schemas.openxmlformats.org/officeDocument/2006/relationships/chartsheet" Target="chartsheets/sheet50.xml"/><Relationship Id="rId84" Type="http://schemas.openxmlformats.org/officeDocument/2006/relationships/customXml" Target="../customXml/item2.xml"/><Relationship Id="rId16" Type="http://schemas.openxmlformats.org/officeDocument/2006/relationships/chartsheet" Target="chartsheets/sheet11.xml"/><Relationship Id="rId11" Type="http://schemas.openxmlformats.org/officeDocument/2006/relationships/chartsheet" Target="chartsheets/sheet8.xml"/><Relationship Id="rId32" Type="http://schemas.openxmlformats.org/officeDocument/2006/relationships/chartsheet" Target="chartsheets/sheet24.xml"/><Relationship Id="rId37" Type="http://schemas.openxmlformats.org/officeDocument/2006/relationships/chartsheet" Target="chartsheets/sheet28.xml"/><Relationship Id="rId53" Type="http://schemas.openxmlformats.org/officeDocument/2006/relationships/worksheet" Target="worksheets/sheet14.xml"/><Relationship Id="rId58" Type="http://schemas.openxmlformats.org/officeDocument/2006/relationships/chartsheet" Target="chartsheets/sheet43.xml"/><Relationship Id="rId74" Type="http://schemas.openxmlformats.org/officeDocument/2006/relationships/chartsheet" Target="chartsheets/sheet55.xml"/><Relationship Id="rId79" Type="http://schemas.openxmlformats.org/officeDocument/2006/relationships/theme" Target="theme/theme1.xml"/><Relationship Id="rId5" Type="http://schemas.openxmlformats.org/officeDocument/2006/relationships/chartsheet" Target="chartsheets/sheet4.xml"/><Relationship Id="rId19" Type="http://schemas.openxmlformats.org/officeDocument/2006/relationships/chartsheet" Target="chartsheets/sheet14.xml"/><Relationship Id="rId14" Type="http://schemas.openxmlformats.org/officeDocument/2006/relationships/chartsheet" Target="chartsheets/sheet10.xml"/><Relationship Id="rId22" Type="http://schemas.openxmlformats.org/officeDocument/2006/relationships/chartsheet" Target="chartsheets/sheet17.xml"/><Relationship Id="rId27" Type="http://schemas.openxmlformats.org/officeDocument/2006/relationships/worksheet" Target="worksheets/sheet7.xml"/><Relationship Id="rId30" Type="http://schemas.openxmlformats.org/officeDocument/2006/relationships/chartsheet" Target="chartsheets/sheet23.xml"/><Relationship Id="rId35" Type="http://schemas.openxmlformats.org/officeDocument/2006/relationships/chartsheet" Target="chartsheets/sheet27.xml"/><Relationship Id="rId43" Type="http://schemas.openxmlformats.org/officeDocument/2006/relationships/worksheet" Target="worksheets/sheet12.xml"/><Relationship Id="rId48" Type="http://schemas.openxmlformats.org/officeDocument/2006/relationships/chartsheet" Target="chartsheets/sheet35.xml"/><Relationship Id="rId56" Type="http://schemas.openxmlformats.org/officeDocument/2006/relationships/chartsheet" Target="chartsheets/sheet41.xml"/><Relationship Id="rId64" Type="http://schemas.openxmlformats.org/officeDocument/2006/relationships/chartsheet" Target="chartsheets/sheet48.xml"/><Relationship Id="rId69" Type="http://schemas.openxmlformats.org/officeDocument/2006/relationships/chartsheet" Target="chartsheets/sheet51.xml"/><Relationship Id="rId77" Type="http://schemas.openxmlformats.org/officeDocument/2006/relationships/worksheet" Target="worksheets/sheet22.xml"/><Relationship Id="rId8" Type="http://schemas.openxmlformats.org/officeDocument/2006/relationships/worksheet" Target="worksheets/sheet2.xml"/><Relationship Id="rId51" Type="http://schemas.openxmlformats.org/officeDocument/2006/relationships/chartsheet" Target="chartsheets/sheet38.xml"/><Relationship Id="rId72" Type="http://schemas.openxmlformats.org/officeDocument/2006/relationships/worksheet" Target="worksheets/sheet19.xml"/><Relationship Id="rId80" Type="http://schemas.openxmlformats.org/officeDocument/2006/relationships/styles" Target="styles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1.xml"/><Relationship Id="rId12" Type="http://schemas.openxmlformats.org/officeDocument/2006/relationships/worksheet" Target="worksheets/sheet4.xml"/><Relationship Id="rId17" Type="http://schemas.openxmlformats.org/officeDocument/2006/relationships/chartsheet" Target="chartsheets/sheet12.xml"/><Relationship Id="rId25" Type="http://schemas.openxmlformats.org/officeDocument/2006/relationships/worksheet" Target="worksheets/sheet6.xml"/><Relationship Id="rId33" Type="http://schemas.openxmlformats.org/officeDocument/2006/relationships/chartsheet" Target="chartsheets/sheet25.xml"/><Relationship Id="rId38" Type="http://schemas.openxmlformats.org/officeDocument/2006/relationships/worksheet" Target="worksheets/sheet10.xml"/><Relationship Id="rId46" Type="http://schemas.openxmlformats.org/officeDocument/2006/relationships/worksheet" Target="worksheets/sheet13.xml"/><Relationship Id="rId59" Type="http://schemas.openxmlformats.org/officeDocument/2006/relationships/chartsheet" Target="chartsheets/sheet44.xml"/><Relationship Id="rId67" Type="http://schemas.openxmlformats.org/officeDocument/2006/relationships/worksheet" Target="worksheets/sheet18.xml"/><Relationship Id="rId20" Type="http://schemas.openxmlformats.org/officeDocument/2006/relationships/chartsheet" Target="chartsheets/sheet15.xml"/><Relationship Id="rId41" Type="http://schemas.openxmlformats.org/officeDocument/2006/relationships/chartsheet" Target="chartsheets/sheet30.xml"/><Relationship Id="rId54" Type="http://schemas.openxmlformats.org/officeDocument/2006/relationships/worksheet" Target="worksheets/sheet15.xml"/><Relationship Id="rId62" Type="http://schemas.openxmlformats.org/officeDocument/2006/relationships/worksheet" Target="worksheets/sheet16.xml"/><Relationship Id="rId70" Type="http://schemas.openxmlformats.org/officeDocument/2006/relationships/chartsheet" Target="chartsheets/sheet52.xml"/><Relationship Id="rId75" Type="http://schemas.openxmlformats.org/officeDocument/2006/relationships/worksheet" Target="worksheets/sheet20.xml"/><Relationship Id="rId83" Type="http://schemas.openxmlformats.org/officeDocument/2006/relationships/customXml" Target="../customXml/item1.xml"/><Relationship Id="rId1" Type="http://schemas.openxmlformats.org/officeDocument/2006/relationships/chartsheet" Target="chartsheets/sheet1.xml"/><Relationship Id="rId6" Type="http://schemas.openxmlformats.org/officeDocument/2006/relationships/chartsheet" Target="chartsheets/sheet5.xml"/><Relationship Id="rId15" Type="http://schemas.openxmlformats.org/officeDocument/2006/relationships/worksheet" Target="worksheets/sheet5.xml"/><Relationship Id="rId23" Type="http://schemas.openxmlformats.org/officeDocument/2006/relationships/chartsheet" Target="chartsheets/sheet18.xml"/><Relationship Id="rId28" Type="http://schemas.openxmlformats.org/officeDocument/2006/relationships/chartsheet" Target="chartsheets/sheet21.xml"/><Relationship Id="rId36" Type="http://schemas.openxmlformats.org/officeDocument/2006/relationships/worksheet" Target="worksheets/sheet9.xml"/><Relationship Id="rId49" Type="http://schemas.openxmlformats.org/officeDocument/2006/relationships/chartsheet" Target="chartsheets/sheet36.xml"/><Relationship Id="rId57" Type="http://schemas.openxmlformats.org/officeDocument/2006/relationships/chartsheet" Target="chartsheets/sheet42.xml"/><Relationship Id="rId10" Type="http://schemas.openxmlformats.org/officeDocument/2006/relationships/worksheet" Target="worksheets/sheet3.xml"/><Relationship Id="rId31" Type="http://schemas.openxmlformats.org/officeDocument/2006/relationships/worksheet" Target="worksheets/sheet8.xml"/><Relationship Id="rId44" Type="http://schemas.openxmlformats.org/officeDocument/2006/relationships/chartsheet" Target="chartsheets/sheet32.xml"/><Relationship Id="rId52" Type="http://schemas.openxmlformats.org/officeDocument/2006/relationships/chartsheet" Target="chartsheets/sheet39.xml"/><Relationship Id="rId60" Type="http://schemas.openxmlformats.org/officeDocument/2006/relationships/chartsheet" Target="chartsheets/sheet45.xml"/><Relationship Id="rId65" Type="http://schemas.openxmlformats.org/officeDocument/2006/relationships/chartsheet" Target="chartsheets/sheet49.xml"/><Relationship Id="rId73" Type="http://schemas.openxmlformats.org/officeDocument/2006/relationships/chartsheet" Target="chartsheets/sheet54.xml"/><Relationship Id="rId78" Type="http://schemas.openxmlformats.org/officeDocument/2006/relationships/worksheet" Target="worksheets/sheet23.xml"/><Relationship Id="rId81" Type="http://schemas.openxmlformats.org/officeDocument/2006/relationships/sharedStrings" Target="sharedStrings.xml"/><Relationship Id="rId4" Type="http://schemas.openxmlformats.org/officeDocument/2006/relationships/chartsheet" Target="chartsheets/sheet3.xml"/><Relationship Id="rId9" Type="http://schemas.openxmlformats.org/officeDocument/2006/relationships/chartsheet" Target="chartsheets/sheet7.xml"/><Relationship Id="rId13" Type="http://schemas.openxmlformats.org/officeDocument/2006/relationships/chartsheet" Target="chartsheets/sheet9.xml"/><Relationship Id="rId18" Type="http://schemas.openxmlformats.org/officeDocument/2006/relationships/chartsheet" Target="chartsheets/sheet13.xml"/><Relationship Id="rId39" Type="http://schemas.openxmlformats.org/officeDocument/2006/relationships/chartsheet" Target="chartsheets/sheet29.xml"/><Relationship Id="rId34" Type="http://schemas.openxmlformats.org/officeDocument/2006/relationships/chartsheet" Target="chartsheets/sheet26.xml"/><Relationship Id="rId50" Type="http://schemas.openxmlformats.org/officeDocument/2006/relationships/chartsheet" Target="chartsheets/sheet37.xml"/><Relationship Id="rId55" Type="http://schemas.openxmlformats.org/officeDocument/2006/relationships/chartsheet" Target="chartsheets/sheet40.xml"/><Relationship Id="rId76" Type="http://schemas.openxmlformats.org/officeDocument/2006/relationships/worksheet" Target="worksheets/sheet21.xml"/><Relationship Id="rId7" Type="http://schemas.openxmlformats.org/officeDocument/2006/relationships/chartsheet" Target="chartsheets/sheet6.xml"/><Relationship Id="rId71" Type="http://schemas.openxmlformats.org/officeDocument/2006/relationships/chartsheet" Target="chartsheets/sheet53.xml"/><Relationship Id="rId2" Type="http://schemas.openxmlformats.org/officeDocument/2006/relationships/chartsheet" Target="chartsheets/sheet2.xml"/><Relationship Id="rId29" Type="http://schemas.openxmlformats.org/officeDocument/2006/relationships/chartsheet" Target="chartsheets/sheet22.xml"/><Relationship Id="rId24" Type="http://schemas.openxmlformats.org/officeDocument/2006/relationships/chartsheet" Target="chartsheets/sheet19.xml"/><Relationship Id="rId40" Type="http://schemas.openxmlformats.org/officeDocument/2006/relationships/worksheet" Target="worksheets/sheet11.xml"/><Relationship Id="rId45" Type="http://schemas.openxmlformats.org/officeDocument/2006/relationships/chartsheet" Target="chartsheets/sheet33.xml"/><Relationship Id="rId66" Type="http://schemas.openxmlformats.org/officeDocument/2006/relationships/worksheet" Target="worksheets/sheet17.xml"/><Relationship Id="rId61" Type="http://schemas.openxmlformats.org/officeDocument/2006/relationships/chartsheet" Target="chartsheets/sheet46.xml"/><Relationship Id="rId82" Type="http://schemas.openxmlformats.org/officeDocument/2006/relationships/calcChain" Target="calcChain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43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46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47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8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9.xml.rels><?xml version="1.0" encoding="UTF-8" standalone="yes"?>
<Relationships xmlns="http://schemas.openxmlformats.org/package/2006/relationships"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50.xml.rels><?xml version="1.0" encoding="UTF-8" standalone="yes"?>
<Relationships xmlns="http://schemas.openxmlformats.org/package/2006/relationships"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55.xml.rels><?xml version="1.0" encoding="UTF-8" standalone="yes"?>
<Relationships xmlns="http://schemas.openxmlformats.org/package/2006/relationships"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56.xml.rels><?xml version="1.0" encoding="UTF-8" standalone="yes"?>
<Relationships xmlns="http://schemas.openxmlformats.org/package/2006/relationships"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57.xml.rels><?xml version="1.0" encoding="UTF-8" standalone="yes"?>
<Relationships xmlns="http://schemas.openxmlformats.org/package/2006/relationships"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58.xml.rels><?xml version="1.0" encoding="UTF-8" standalone="yes"?>
<Relationships xmlns="http://schemas.openxmlformats.org/package/2006/relationships"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59.xml.rels><?xml version="1.0" encoding="UTF-8" standalone="yes"?>
<Relationships xmlns="http://schemas.openxmlformats.org/package/2006/relationships"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60.xml.rels><?xml version="1.0" encoding="UTF-8" standalone="yes"?>
<Relationships xmlns="http://schemas.openxmlformats.org/package/2006/relationships"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61.xml.rels><?xml version="1.0" encoding="UTF-8" standalone="yes"?>
<Relationships xmlns="http://schemas.openxmlformats.org/package/2006/relationships"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62.xml.rels><?xml version="1.0" encoding="UTF-8" standalone="yes"?>
<Relationships xmlns="http://schemas.openxmlformats.org/package/2006/relationships"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_rels/chart63.xml.rels><?xml version="1.0" encoding="UTF-8" standalone="yes"?>
<Relationships xmlns="http://schemas.openxmlformats.org/package/2006/relationships"><Relationship Id="rId2" Type="http://schemas.microsoft.com/office/2011/relationships/chartColorStyle" Target="colors51.xml"/><Relationship Id="rId1" Type="http://schemas.microsoft.com/office/2011/relationships/chartStyle" Target="style51.xml"/></Relationships>
</file>

<file path=xl/charts/_rels/chart64.xml.rels><?xml version="1.0" encoding="UTF-8" standalone="yes"?>
<Relationships xmlns="http://schemas.openxmlformats.org/package/2006/relationships"><Relationship Id="rId2" Type="http://schemas.microsoft.com/office/2011/relationships/chartColorStyle" Target="colors52.xml"/><Relationship Id="rId1" Type="http://schemas.microsoft.com/office/2011/relationships/chartStyle" Target="style52.xml"/></Relationships>
</file>

<file path=xl/charts/_rels/chart65.xml.rels><?xml version="1.0" encoding="UTF-8" standalone="yes"?>
<Relationships xmlns="http://schemas.openxmlformats.org/package/2006/relationships"><Relationship Id="rId2" Type="http://schemas.microsoft.com/office/2011/relationships/chartColorStyle" Target="colors53.xml"/><Relationship Id="rId1" Type="http://schemas.microsoft.com/office/2011/relationships/chartStyle" Target="style53.xml"/></Relationships>
</file>

<file path=xl/charts/_rels/chart66.xml.rels><?xml version="1.0" encoding="UTF-8" standalone="yes"?>
<Relationships xmlns="http://schemas.openxmlformats.org/package/2006/relationships"><Relationship Id="rId2" Type="http://schemas.microsoft.com/office/2011/relationships/chartColorStyle" Target="colors54.xml"/><Relationship Id="rId1" Type="http://schemas.microsoft.com/office/2011/relationships/chartStyle" Target="style54.xml"/></Relationships>
</file>

<file path=xl/charts/_rels/chart67.xml.rels><?xml version="1.0" encoding="UTF-8" standalone="yes"?>
<Relationships xmlns="http://schemas.openxmlformats.org/package/2006/relationships"><Relationship Id="rId2" Type="http://schemas.microsoft.com/office/2011/relationships/chartColorStyle" Target="colors55.xml"/><Relationship Id="rId1" Type="http://schemas.microsoft.com/office/2011/relationships/chartStyle" Target="style5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rgbClr val="757575"/>
                </a:solidFill>
                <a:latin typeface="Arial Black" panose="020B0A04020102020204" pitchFamily="34" charset="0"/>
              </a:defRPr>
            </a:pPr>
            <a:r>
              <a:rPr lang="en-US" sz="1400" b="1" i="0">
                <a:solidFill>
                  <a:srgbClr val="757575"/>
                </a:solidFill>
                <a:latin typeface="Arial Black" panose="020B0A04020102020204" pitchFamily="34" charset="0"/>
              </a:rPr>
              <a:t>NEW LISTINGS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8.372538338368081E-2"/>
          <c:y val="9.9109246292310368E-2"/>
          <c:w val="0.8813039502137705"/>
          <c:h val="0.76991844445049906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'New Listings'!$A$1:$IN$1</c:f>
              <c:numCache>
                <c:formatCode>[$-409]mmm\-yy</c:formatCode>
                <c:ptCount val="248"/>
                <c:pt idx="0">
                  <c:v>38200</c:v>
                </c:pt>
                <c:pt idx="1">
                  <c:v>38231</c:v>
                </c:pt>
                <c:pt idx="2">
                  <c:v>38261</c:v>
                </c:pt>
                <c:pt idx="3">
                  <c:v>38292</c:v>
                </c:pt>
                <c:pt idx="4">
                  <c:v>38322</c:v>
                </c:pt>
                <c:pt idx="5">
                  <c:v>38353</c:v>
                </c:pt>
                <c:pt idx="6">
                  <c:v>38384</c:v>
                </c:pt>
                <c:pt idx="7">
                  <c:v>38412</c:v>
                </c:pt>
                <c:pt idx="8">
                  <c:v>38443</c:v>
                </c:pt>
                <c:pt idx="9">
                  <c:v>38473</c:v>
                </c:pt>
                <c:pt idx="10">
                  <c:v>38504</c:v>
                </c:pt>
                <c:pt idx="11">
                  <c:v>38534</c:v>
                </c:pt>
                <c:pt idx="12">
                  <c:v>38565</c:v>
                </c:pt>
                <c:pt idx="13">
                  <c:v>38596</c:v>
                </c:pt>
                <c:pt idx="14">
                  <c:v>38626</c:v>
                </c:pt>
                <c:pt idx="15">
                  <c:v>38657</c:v>
                </c:pt>
                <c:pt idx="16">
                  <c:v>38687</c:v>
                </c:pt>
                <c:pt idx="17">
                  <c:v>38718</c:v>
                </c:pt>
                <c:pt idx="18">
                  <c:v>38749</c:v>
                </c:pt>
                <c:pt idx="19">
                  <c:v>38777</c:v>
                </c:pt>
                <c:pt idx="20">
                  <c:v>38808</c:v>
                </c:pt>
                <c:pt idx="21">
                  <c:v>38838</c:v>
                </c:pt>
                <c:pt idx="22">
                  <c:v>38869</c:v>
                </c:pt>
                <c:pt idx="23">
                  <c:v>38899</c:v>
                </c:pt>
                <c:pt idx="24">
                  <c:v>38930</c:v>
                </c:pt>
                <c:pt idx="25">
                  <c:v>38961</c:v>
                </c:pt>
                <c:pt idx="26">
                  <c:v>38991</c:v>
                </c:pt>
                <c:pt idx="27">
                  <c:v>39022</c:v>
                </c:pt>
                <c:pt idx="28">
                  <c:v>39052</c:v>
                </c:pt>
                <c:pt idx="29">
                  <c:v>39083</c:v>
                </c:pt>
                <c:pt idx="30">
                  <c:v>39114</c:v>
                </c:pt>
                <c:pt idx="31">
                  <c:v>39142</c:v>
                </c:pt>
                <c:pt idx="32">
                  <c:v>39173</c:v>
                </c:pt>
                <c:pt idx="33">
                  <c:v>39203</c:v>
                </c:pt>
                <c:pt idx="34">
                  <c:v>39234</c:v>
                </c:pt>
                <c:pt idx="35">
                  <c:v>39264</c:v>
                </c:pt>
                <c:pt idx="36">
                  <c:v>39295</c:v>
                </c:pt>
                <c:pt idx="37">
                  <c:v>39326</c:v>
                </c:pt>
                <c:pt idx="38">
                  <c:v>39356</c:v>
                </c:pt>
                <c:pt idx="39">
                  <c:v>39387</c:v>
                </c:pt>
                <c:pt idx="40">
                  <c:v>39417</c:v>
                </c:pt>
                <c:pt idx="41">
                  <c:v>39448</c:v>
                </c:pt>
                <c:pt idx="42">
                  <c:v>39479</c:v>
                </c:pt>
                <c:pt idx="43">
                  <c:v>39508</c:v>
                </c:pt>
                <c:pt idx="44">
                  <c:v>39539</c:v>
                </c:pt>
                <c:pt idx="45">
                  <c:v>39569</c:v>
                </c:pt>
                <c:pt idx="46">
                  <c:v>39600</c:v>
                </c:pt>
                <c:pt idx="47">
                  <c:v>39630</c:v>
                </c:pt>
                <c:pt idx="48">
                  <c:v>39661</c:v>
                </c:pt>
                <c:pt idx="49">
                  <c:v>39692</c:v>
                </c:pt>
                <c:pt idx="50">
                  <c:v>39722</c:v>
                </c:pt>
                <c:pt idx="51">
                  <c:v>39753</c:v>
                </c:pt>
                <c:pt idx="52">
                  <c:v>39783</c:v>
                </c:pt>
                <c:pt idx="53">
                  <c:v>39814</c:v>
                </c:pt>
                <c:pt idx="54">
                  <c:v>39845</c:v>
                </c:pt>
                <c:pt idx="55">
                  <c:v>39873</c:v>
                </c:pt>
                <c:pt idx="56">
                  <c:v>39904</c:v>
                </c:pt>
                <c:pt idx="57">
                  <c:v>39934</c:v>
                </c:pt>
                <c:pt idx="58">
                  <c:v>39965</c:v>
                </c:pt>
                <c:pt idx="59">
                  <c:v>39995</c:v>
                </c:pt>
                <c:pt idx="60">
                  <c:v>40026</c:v>
                </c:pt>
                <c:pt idx="61">
                  <c:v>40057</c:v>
                </c:pt>
                <c:pt idx="62">
                  <c:v>40087</c:v>
                </c:pt>
                <c:pt idx="63">
                  <c:v>40118</c:v>
                </c:pt>
                <c:pt idx="64">
                  <c:v>40148</c:v>
                </c:pt>
                <c:pt idx="65">
                  <c:v>40179</c:v>
                </c:pt>
                <c:pt idx="66">
                  <c:v>40210</c:v>
                </c:pt>
                <c:pt idx="67">
                  <c:v>40238</c:v>
                </c:pt>
                <c:pt idx="68">
                  <c:v>40269</c:v>
                </c:pt>
                <c:pt idx="69">
                  <c:v>40299</c:v>
                </c:pt>
                <c:pt idx="70">
                  <c:v>40330</c:v>
                </c:pt>
                <c:pt idx="71">
                  <c:v>40360</c:v>
                </c:pt>
                <c:pt idx="72">
                  <c:v>40391</c:v>
                </c:pt>
                <c:pt idx="73">
                  <c:v>40422</c:v>
                </c:pt>
                <c:pt idx="74">
                  <c:v>40452</c:v>
                </c:pt>
                <c:pt idx="75">
                  <c:v>40483</c:v>
                </c:pt>
                <c:pt idx="76">
                  <c:v>40513</c:v>
                </c:pt>
                <c:pt idx="77">
                  <c:v>40544</c:v>
                </c:pt>
                <c:pt idx="78">
                  <c:v>40575</c:v>
                </c:pt>
                <c:pt idx="79">
                  <c:v>40603</c:v>
                </c:pt>
                <c:pt idx="80">
                  <c:v>40634</c:v>
                </c:pt>
                <c:pt idx="81">
                  <c:v>40664</c:v>
                </c:pt>
                <c:pt idx="82">
                  <c:v>40695</c:v>
                </c:pt>
                <c:pt idx="83">
                  <c:v>40725</c:v>
                </c:pt>
                <c:pt idx="84">
                  <c:v>40756</c:v>
                </c:pt>
                <c:pt idx="85">
                  <c:v>40787</c:v>
                </c:pt>
                <c:pt idx="86">
                  <c:v>40817</c:v>
                </c:pt>
                <c:pt idx="87">
                  <c:v>40848</c:v>
                </c:pt>
                <c:pt idx="88">
                  <c:v>40878</c:v>
                </c:pt>
                <c:pt idx="89">
                  <c:v>40909</c:v>
                </c:pt>
                <c:pt idx="90">
                  <c:v>40940</c:v>
                </c:pt>
                <c:pt idx="91">
                  <c:v>40969</c:v>
                </c:pt>
                <c:pt idx="92">
                  <c:v>41000</c:v>
                </c:pt>
                <c:pt idx="93">
                  <c:v>41030</c:v>
                </c:pt>
                <c:pt idx="94">
                  <c:v>41061</c:v>
                </c:pt>
                <c:pt idx="95">
                  <c:v>41091</c:v>
                </c:pt>
                <c:pt idx="96">
                  <c:v>41122</c:v>
                </c:pt>
                <c:pt idx="97">
                  <c:v>41153</c:v>
                </c:pt>
                <c:pt idx="98">
                  <c:v>41183</c:v>
                </c:pt>
                <c:pt idx="99">
                  <c:v>41214</c:v>
                </c:pt>
                <c:pt idx="100">
                  <c:v>41244</c:v>
                </c:pt>
                <c:pt idx="101">
                  <c:v>41275</c:v>
                </c:pt>
                <c:pt idx="102">
                  <c:v>41306</c:v>
                </c:pt>
                <c:pt idx="103">
                  <c:v>41334</c:v>
                </c:pt>
                <c:pt idx="104">
                  <c:v>41365</c:v>
                </c:pt>
                <c:pt idx="105">
                  <c:v>41395</c:v>
                </c:pt>
                <c:pt idx="106">
                  <c:v>41426</c:v>
                </c:pt>
                <c:pt idx="107">
                  <c:v>41456</c:v>
                </c:pt>
                <c:pt idx="108">
                  <c:v>41487</c:v>
                </c:pt>
                <c:pt idx="109">
                  <c:v>41518</c:v>
                </c:pt>
                <c:pt idx="110">
                  <c:v>41548</c:v>
                </c:pt>
                <c:pt idx="111">
                  <c:v>41579</c:v>
                </c:pt>
                <c:pt idx="112">
                  <c:v>41609</c:v>
                </c:pt>
                <c:pt idx="113">
                  <c:v>41640</c:v>
                </c:pt>
                <c:pt idx="114">
                  <c:v>41671</c:v>
                </c:pt>
                <c:pt idx="115">
                  <c:v>41699</c:v>
                </c:pt>
                <c:pt idx="116">
                  <c:v>41730</c:v>
                </c:pt>
                <c:pt idx="117">
                  <c:v>41760</c:v>
                </c:pt>
                <c:pt idx="118">
                  <c:v>41791</c:v>
                </c:pt>
                <c:pt idx="119">
                  <c:v>41821</c:v>
                </c:pt>
                <c:pt idx="120">
                  <c:v>41852</c:v>
                </c:pt>
                <c:pt idx="121">
                  <c:v>41883</c:v>
                </c:pt>
                <c:pt idx="122">
                  <c:v>41913</c:v>
                </c:pt>
                <c:pt idx="123">
                  <c:v>41944</c:v>
                </c:pt>
                <c:pt idx="124">
                  <c:v>41974</c:v>
                </c:pt>
                <c:pt idx="125">
                  <c:v>42005</c:v>
                </c:pt>
                <c:pt idx="126">
                  <c:v>42036</c:v>
                </c:pt>
                <c:pt idx="127">
                  <c:v>42064</c:v>
                </c:pt>
                <c:pt idx="128">
                  <c:v>42095</c:v>
                </c:pt>
                <c:pt idx="129">
                  <c:v>42125</c:v>
                </c:pt>
                <c:pt idx="130">
                  <c:v>42156</c:v>
                </c:pt>
                <c:pt idx="131">
                  <c:v>42186</c:v>
                </c:pt>
                <c:pt idx="132">
                  <c:v>42217</c:v>
                </c:pt>
                <c:pt idx="133">
                  <c:v>42248</c:v>
                </c:pt>
                <c:pt idx="134">
                  <c:v>42278</c:v>
                </c:pt>
                <c:pt idx="135">
                  <c:v>42309</c:v>
                </c:pt>
                <c:pt idx="136">
                  <c:v>42339</c:v>
                </c:pt>
                <c:pt idx="137">
                  <c:v>42370</c:v>
                </c:pt>
                <c:pt idx="138">
                  <c:v>42401</c:v>
                </c:pt>
                <c:pt idx="139">
                  <c:v>42430</c:v>
                </c:pt>
                <c:pt idx="140">
                  <c:v>42461</c:v>
                </c:pt>
                <c:pt idx="141">
                  <c:v>42491</c:v>
                </c:pt>
                <c:pt idx="142">
                  <c:v>42522</c:v>
                </c:pt>
                <c:pt idx="143">
                  <c:v>42552</c:v>
                </c:pt>
                <c:pt idx="144">
                  <c:v>42583</c:v>
                </c:pt>
                <c:pt idx="145">
                  <c:v>42614</c:v>
                </c:pt>
                <c:pt idx="146">
                  <c:v>42644</c:v>
                </c:pt>
                <c:pt idx="147">
                  <c:v>42675</c:v>
                </c:pt>
                <c:pt idx="148">
                  <c:v>42705</c:v>
                </c:pt>
                <c:pt idx="149">
                  <c:v>42736</c:v>
                </c:pt>
                <c:pt idx="150">
                  <c:v>42767</c:v>
                </c:pt>
                <c:pt idx="151">
                  <c:v>42795</c:v>
                </c:pt>
                <c:pt idx="152">
                  <c:v>42826</c:v>
                </c:pt>
                <c:pt idx="153">
                  <c:v>42856</c:v>
                </c:pt>
                <c:pt idx="154">
                  <c:v>42887</c:v>
                </c:pt>
                <c:pt idx="155">
                  <c:v>42917</c:v>
                </c:pt>
                <c:pt idx="156">
                  <c:v>42948</c:v>
                </c:pt>
                <c:pt idx="157">
                  <c:v>42979</c:v>
                </c:pt>
                <c:pt idx="158">
                  <c:v>43009</c:v>
                </c:pt>
                <c:pt idx="159">
                  <c:v>43040</c:v>
                </c:pt>
                <c:pt idx="160">
                  <c:v>43070</c:v>
                </c:pt>
                <c:pt idx="161">
                  <c:v>43101</c:v>
                </c:pt>
                <c:pt idx="162">
                  <c:v>43132</c:v>
                </c:pt>
                <c:pt idx="163">
                  <c:v>43160</c:v>
                </c:pt>
                <c:pt idx="164">
                  <c:v>43191</c:v>
                </c:pt>
                <c:pt idx="165">
                  <c:v>43221</c:v>
                </c:pt>
                <c:pt idx="166">
                  <c:v>43252</c:v>
                </c:pt>
                <c:pt idx="167">
                  <c:v>43282</c:v>
                </c:pt>
                <c:pt idx="168">
                  <c:v>43313</c:v>
                </c:pt>
                <c:pt idx="169">
                  <c:v>43344</c:v>
                </c:pt>
                <c:pt idx="170">
                  <c:v>43374</c:v>
                </c:pt>
                <c:pt idx="171">
                  <c:v>43405</c:v>
                </c:pt>
                <c:pt idx="172">
                  <c:v>43435</c:v>
                </c:pt>
                <c:pt idx="173">
                  <c:v>43466</c:v>
                </c:pt>
                <c:pt idx="174">
                  <c:v>43497</c:v>
                </c:pt>
                <c:pt idx="175">
                  <c:v>43525</c:v>
                </c:pt>
                <c:pt idx="176">
                  <c:v>43556</c:v>
                </c:pt>
                <c:pt idx="177">
                  <c:v>43586</c:v>
                </c:pt>
                <c:pt idx="178">
                  <c:v>43617</c:v>
                </c:pt>
                <c:pt idx="179">
                  <c:v>43647</c:v>
                </c:pt>
                <c:pt idx="180">
                  <c:v>43678</c:v>
                </c:pt>
                <c:pt idx="181">
                  <c:v>43709</c:v>
                </c:pt>
                <c:pt idx="182">
                  <c:v>43739</c:v>
                </c:pt>
                <c:pt idx="183">
                  <c:v>43770</c:v>
                </c:pt>
                <c:pt idx="184">
                  <c:v>43800</c:v>
                </c:pt>
                <c:pt idx="185">
                  <c:v>43831</c:v>
                </c:pt>
                <c:pt idx="186">
                  <c:v>43862</c:v>
                </c:pt>
                <c:pt idx="187">
                  <c:v>43891</c:v>
                </c:pt>
                <c:pt idx="188">
                  <c:v>43922</c:v>
                </c:pt>
                <c:pt idx="189">
                  <c:v>43952</c:v>
                </c:pt>
                <c:pt idx="190">
                  <c:v>43983</c:v>
                </c:pt>
                <c:pt idx="191">
                  <c:v>44013</c:v>
                </c:pt>
                <c:pt idx="192">
                  <c:v>44044</c:v>
                </c:pt>
                <c:pt idx="193">
                  <c:v>44075</c:v>
                </c:pt>
                <c:pt idx="194">
                  <c:v>44105</c:v>
                </c:pt>
                <c:pt idx="195">
                  <c:v>44136</c:v>
                </c:pt>
                <c:pt idx="196">
                  <c:v>44166</c:v>
                </c:pt>
                <c:pt idx="197">
                  <c:v>44197</c:v>
                </c:pt>
                <c:pt idx="198">
                  <c:v>44228</c:v>
                </c:pt>
                <c:pt idx="199">
                  <c:v>44256</c:v>
                </c:pt>
                <c:pt idx="200">
                  <c:v>44287</c:v>
                </c:pt>
                <c:pt idx="201">
                  <c:v>44317</c:v>
                </c:pt>
                <c:pt idx="202">
                  <c:v>44348</c:v>
                </c:pt>
                <c:pt idx="203">
                  <c:v>44378</c:v>
                </c:pt>
                <c:pt idx="204">
                  <c:v>44409</c:v>
                </c:pt>
                <c:pt idx="205">
                  <c:v>44440</c:v>
                </c:pt>
                <c:pt idx="206">
                  <c:v>44470</c:v>
                </c:pt>
                <c:pt idx="207">
                  <c:v>44501</c:v>
                </c:pt>
                <c:pt idx="208">
                  <c:v>44531</c:v>
                </c:pt>
                <c:pt idx="209">
                  <c:v>44562</c:v>
                </c:pt>
                <c:pt idx="210">
                  <c:v>44593</c:v>
                </c:pt>
                <c:pt idx="211">
                  <c:v>44621</c:v>
                </c:pt>
                <c:pt idx="212">
                  <c:v>44652</c:v>
                </c:pt>
                <c:pt idx="213">
                  <c:v>44682</c:v>
                </c:pt>
                <c:pt idx="214">
                  <c:v>44713</c:v>
                </c:pt>
                <c:pt idx="215">
                  <c:v>44743</c:v>
                </c:pt>
                <c:pt idx="216">
                  <c:v>44774</c:v>
                </c:pt>
                <c:pt idx="217">
                  <c:v>44805</c:v>
                </c:pt>
                <c:pt idx="218">
                  <c:v>44835</c:v>
                </c:pt>
                <c:pt idx="219">
                  <c:v>44866</c:v>
                </c:pt>
                <c:pt idx="220">
                  <c:v>44896</c:v>
                </c:pt>
                <c:pt idx="221">
                  <c:v>44927</c:v>
                </c:pt>
                <c:pt idx="222">
                  <c:v>44958</c:v>
                </c:pt>
                <c:pt idx="223">
                  <c:v>44986</c:v>
                </c:pt>
                <c:pt idx="224">
                  <c:v>45017</c:v>
                </c:pt>
                <c:pt idx="225">
                  <c:v>45047</c:v>
                </c:pt>
                <c:pt idx="226">
                  <c:v>45078</c:v>
                </c:pt>
                <c:pt idx="227">
                  <c:v>45108</c:v>
                </c:pt>
                <c:pt idx="228">
                  <c:v>45139</c:v>
                </c:pt>
                <c:pt idx="229">
                  <c:v>45170</c:v>
                </c:pt>
                <c:pt idx="230">
                  <c:v>45200</c:v>
                </c:pt>
                <c:pt idx="231">
                  <c:v>45231</c:v>
                </c:pt>
                <c:pt idx="232">
                  <c:v>45261</c:v>
                </c:pt>
                <c:pt idx="233">
                  <c:v>45292</c:v>
                </c:pt>
                <c:pt idx="234">
                  <c:v>45323</c:v>
                </c:pt>
                <c:pt idx="235">
                  <c:v>45352</c:v>
                </c:pt>
                <c:pt idx="236">
                  <c:v>45383</c:v>
                </c:pt>
                <c:pt idx="237">
                  <c:v>45413</c:v>
                </c:pt>
                <c:pt idx="238">
                  <c:v>45444</c:v>
                </c:pt>
                <c:pt idx="239">
                  <c:v>45474</c:v>
                </c:pt>
                <c:pt idx="240">
                  <c:v>45505</c:v>
                </c:pt>
                <c:pt idx="241">
                  <c:v>45536</c:v>
                </c:pt>
                <c:pt idx="242">
                  <c:v>45566</c:v>
                </c:pt>
                <c:pt idx="243">
                  <c:v>45597</c:v>
                </c:pt>
                <c:pt idx="244">
                  <c:v>45627</c:v>
                </c:pt>
                <c:pt idx="245">
                  <c:v>45658</c:v>
                </c:pt>
                <c:pt idx="246">
                  <c:v>45689</c:v>
                </c:pt>
                <c:pt idx="247">
                  <c:v>45717</c:v>
                </c:pt>
              </c:numCache>
            </c:numRef>
          </c:cat>
          <c:val>
            <c:numRef>
              <c:f>'New Listings'!$A$2:$IN$2</c:f>
              <c:numCache>
                <c:formatCode>General</c:formatCode>
                <c:ptCount val="248"/>
                <c:pt idx="0">
                  <c:v>233</c:v>
                </c:pt>
                <c:pt idx="1">
                  <c:v>303</c:v>
                </c:pt>
                <c:pt idx="2">
                  <c:v>282</c:v>
                </c:pt>
                <c:pt idx="3">
                  <c:v>296</c:v>
                </c:pt>
                <c:pt idx="4">
                  <c:v>196</c:v>
                </c:pt>
                <c:pt idx="5">
                  <c:v>328</c:v>
                </c:pt>
                <c:pt idx="6">
                  <c:v>367</c:v>
                </c:pt>
                <c:pt idx="7">
                  <c:v>411</c:v>
                </c:pt>
                <c:pt idx="8">
                  <c:v>451</c:v>
                </c:pt>
                <c:pt idx="9">
                  <c:v>385</c:v>
                </c:pt>
                <c:pt idx="10">
                  <c:v>424</c:v>
                </c:pt>
                <c:pt idx="11">
                  <c:v>474</c:v>
                </c:pt>
                <c:pt idx="12">
                  <c:v>591</c:v>
                </c:pt>
                <c:pt idx="13">
                  <c:v>560</c:v>
                </c:pt>
                <c:pt idx="14">
                  <c:v>618</c:v>
                </c:pt>
                <c:pt idx="15">
                  <c:v>631</c:v>
                </c:pt>
                <c:pt idx="16">
                  <c:v>480</c:v>
                </c:pt>
                <c:pt idx="17">
                  <c:v>637</c:v>
                </c:pt>
                <c:pt idx="18">
                  <c:v>721</c:v>
                </c:pt>
                <c:pt idx="19">
                  <c:v>833</c:v>
                </c:pt>
                <c:pt idx="20">
                  <c:v>809</c:v>
                </c:pt>
                <c:pt idx="21">
                  <c:v>792</c:v>
                </c:pt>
                <c:pt idx="22">
                  <c:v>659</c:v>
                </c:pt>
                <c:pt idx="23">
                  <c:v>549</c:v>
                </c:pt>
                <c:pt idx="24">
                  <c:v>573</c:v>
                </c:pt>
                <c:pt idx="25">
                  <c:v>567</c:v>
                </c:pt>
                <c:pt idx="26">
                  <c:v>502</c:v>
                </c:pt>
                <c:pt idx="27">
                  <c:v>453</c:v>
                </c:pt>
                <c:pt idx="28">
                  <c:v>333</c:v>
                </c:pt>
                <c:pt idx="29">
                  <c:v>670</c:v>
                </c:pt>
                <c:pt idx="30">
                  <c:v>639</c:v>
                </c:pt>
                <c:pt idx="31">
                  <c:v>744</c:v>
                </c:pt>
                <c:pt idx="32">
                  <c:v>678</c:v>
                </c:pt>
                <c:pt idx="33">
                  <c:v>637</c:v>
                </c:pt>
                <c:pt idx="34">
                  <c:v>510</c:v>
                </c:pt>
                <c:pt idx="35">
                  <c:v>537</c:v>
                </c:pt>
                <c:pt idx="36">
                  <c:v>569</c:v>
                </c:pt>
                <c:pt idx="37">
                  <c:v>492</c:v>
                </c:pt>
                <c:pt idx="38">
                  <c:v>544</c:v>
                </c:pt>
                <c:pt idx="39">
                  <c:v>479</c:v>
                </c:pt>
                <c:pt idx="40">
                  <c:v>314</c:v>
                </c:pt>
                <c:pt idx="41">
                  <c:v>571</c:v>
                </c:pt>
                <c:pt idx="42">
                  <c:v>579</c:v>
                </c:pt>
                <c:pt idx="43">
                  <c:v>592</c:v>
                </c:pt>
                <c:pt idx="44">
                  <c:v>467</c:v>
                </c:pt>
                <c:pt idx="45">
                  <c:v>426</c:v>
                </c:pt>
                <c:pt idx="46">
                  <c:v>466</c:v>
                </c:pt>
                <c:pt idx="47">
                  <c:v>424</c:v>
                </c:pt>
                <c:pt idx="48">
                  <c:v>458</c:v>
                </c:pt>
                <c:pt idx="49">
                  <c:v>498</c:v>
                </c:pt>
                <c:pt idx="50">
                  <c:v>442</c:v>
                </c:pt>
                <c:pt idx="51">
                  <c:v>341</c:v>
                </c:pt>
                <c:pt idx="52">
                  <c:v>249</c:v>
                </c:pt>
                <c:pt idx="53">
                  <c:v>497</c:v>
                </c:pt>
                <c:pt idx="54">
                  <c:v>497</c:v>
                </c:pt>
                <c:pt idx="55">
                  <c:v>584</c:v>
                </c:pt>
                <c:pt idx="56">
                  <c:v>445</c:v>
                </c:pt>
                <c:pt idx="57">
                  <c:v>499</c:v>
                </c:pt>
                <c:pt idx="58">
                  <c:v>484</c:v>
                </c:pt>
                <c:pt idx="59">
                  <c:v>435</c:v>
                </c:pt>
                <c:pt idx="60">
                  <c:v>414</c:v>
                </c:pt>
                <c:pt idx="61">
                  <c:v>448</c:v>
                </c:pt>
                <c:pt idx="62">
                  <c:v>401</c:v>
                </c:pt>
                <c:pt idx="63">
                  <c:v>308</c:v>
                </c:pt>
                <c:pt idx="64">
                  <c:v>233</c:v>
                </c:pt>
                <c:pt idx="65">
                  <c:v>361</c:v>
                </c:pt>
                <c:pt idx="66">
                  <c:v>424</c:v>
                </c:pt>
                <c:pt idx="67">
                  <c:v>573</c:v>
                </c:pt>
                <c:pt idx="68">
                  <c:v>516</c:v>
                </c:pt>
                <c:pt idx="69">
                  <c:v>398</c:v>
                </c:pt>
                <c:pt idx="70">
                  <c:v>400</c:v>
                </c:pt>
                <c:pt idx="71">
                  <c:v>324</c:v>
                </c:pt>
                <c:pt idx="72">
                  <c:v>369</c:v>
                </c:pt>
                <c:pt idx="73">
                  <c:v>339</c:v>
                </c:pt>
                <c:pt idx="74">
                  <c:v>298</c:v>
                </c:pt>
                <c:pt idx="75">
                  <c:v>300</c:v>
                </c:pt>
                <c:pt idx="76">
                  <c:v>198</c:v>
                </c:pt>
                <c:pt idx="77">
                  <c:v>340</c:v>
                </c:pt>
                <c:pt idx="78">
                  <c:v>364</c:v>
                </c:pt>
                <c:pt idx="79">
                  <c:v>470</c:v>
                </c:pt>
                <c:pt idx="80">
                  <c:v>365</c:v>
                </c:pt>
                <c:pt idx="81">
                  <c:v>353</c:v>
                </c:pt>
                <c:pt idx="82">
                  <c:v>342</c:v>
                </c:pt>
                <c:pt idx="83">
                  <c:v>282</c:v>
                </c:pt>
                <c:pt idx="84">
                  <c:v>252</c:v>
                </c:pt>
                <c:pt idx="85">
                  <c:v>264</c:v>
                </c:pt>
                <c:pt idx="86">
                  <c:v>398</c:v>
                </c:pt>
                <c:pt idx="87">
                  <c:v>340</c:v>
                </c:pt>
                <c:pt idx="88">
                  <c:v>268</c:v>
                </c:pt>
                <c:pt idx="89">
                  <c:v>361</c:v>
                </c:pt>
                <c:pt idx="90">
                  <c:v>467</c:v>
                </c:pt>
                <c:pt idx="91">
                  <c:v>477</c:v>
                </c:pt>
                <c:pt idx="92">
                  <c:v>441</c:v>
                </c:pt>
                <c:pt idx="93">
                  <c:v>381</c:v>
                </c:pt>
                <c:pt idx="94">
                  <c:v>324</c:v>
                </c:pt>
                <c:pt idx="95">
                  <c:v>349</c:v>
                </c:pt>
                <c:pt idx="96">
                  <c:v>346</c:v>
                </c:pt>
                <c:pt idx="97">
                  <c:v>328</c:v>
                </c:pt>
                <c:pt idx="98">
                  <c:v>342</c:v>
                </c:pt>
                <c:pt idx="99">
                  <c:v>268</c:v>
                </c:pt>
                <c:pt idx="100">
                  <c:v>215</c:v>
                </c:pt>
                <c:pt idx="101">
                  <c:v>416</c:v>
                </c:pt>
                <c:pt idx="102">
                  <c:v>337</c:v>
                </c:pt>
                <c:pt idx="103">
                  <c:v>435</c:v>
                </c:pt>
                <c:pt idx="104">
                  <c:v>465</c:v>
                </c:pt>
                <c:pt idx="105">
                  <c:v>388</c:v>
                </c:pt>
                <c:pt idx="106">
                  <c:v>351</c:v>
                </c:pt>
                <c:pt idx="107">
                  <c:v>353</c:v>
                </c:pt>
                <c:pt idx="108">
                  <c:v>377</c:v>
                </c:pt>
                <c:pt idx="109">
                  <c:v>342</c:v>
                </c:pt>
                <c:pt idx="110">
                  <c:v>425</c:v>
                </c:pt>
                <c:pt idx="111">
                  <c:v>347</c:v>
                </c:pt>
                <c:pt idx="112">
                  <c:v>213</c:v>
                </c:pt>
                <c:pt idx="113">
                  <c:v>373</c:v>
                </c:pt>
                <c:pt idx="114">
                  <c:v>378</c:v>
                </c:pt>
                <c:pt idx="115">
                  <c:v>514</c:v>
                </c:pt>
                <c:pt idx="116">
                  <c:v>455</c:v>
                </c:pt>
                <c:pt idx="117">
                  <c:v>437</c:v>
                </c:pt>
                <c:pt idx="118">
                  <c:v>382</c:v>
                </c:pt>
                <c:pt idx="119">
                  <c:v>368</c:v>
                </c:pt>
                <c:pt idx="120">
                  <c:v>360</c:v>
                </c:pt>
                <c:pt idx="121">
                  <c:v>361</c:v>
                </c:pt>
                <c:pt idx="122">
                  <c:v>331</c:v>
                </c:pt>
                <c:pt idx="123">
                  <c:v>276</c:v>
                </c:pt>
                <c:pt idx="124">
                  <c:v>198</c:v>
                </c:pt>
                <c:pt idx="125">
                  <c:v>394</c:v>
                </c:pt>
                <c:pt idx="126">
                  <c:v>378</c:v>
                </c:pt>
                <c:pt idx="127">
                  <c:v>464</c:v>
                </c:pt>
                <c:pt idx="128">
                  <c:v>458</c:v>
                </c:pt>
                <c:pt idx="129">
                  <c:v>419</c:v>
                </c:pt>
                <c:pt idx="130">
                  <c:v>359</c:v>
                </c:pt>
                <c:pt idx="131">
                  <c:v>344</c:v>
                </c:pt>
                <c:pt idx="132">
                  <c:v>326</c:v>
                </c:pt>
                <c:pt idx="133">
                  <c:v>418</c:v>
                </c:pt>
                <c:pt idx="134">
                  <c:v>331</c:v>
                </c:pt>
                <c:pt idx="135">
                  <c:v>296</c:v>
                </c:pt>
                <c:pt idx="136">
                  <c:v>245</c:v>
                </c:pt>
                <c:pt idx="137">
                  <c:v>326</c:v>
                </c:pt>
                <c:pt idx="138">
                  <c:v>394</c:v>
                </c:pt>
                <c:pt idx="139">
                  <c:v>440</c:v>
                </c:pt>
                <c:pt idx="140">
                  <c:v>449</c:v>
                </c:pt>
                <c:pt idx="141">
                  <c:v>335</c:v>
                </c:pt>
                <c:pt idx="142">
                  <c:v>384</c:v>
                </c:pt>
                <c:pt idx="143">
                  <c:v>305</c:v>
                </c:pt>
                <c:pt idx="144">
                  <c:v>304</c:v>
                </c:pt>
                <c:pt idx="145">
                  <c:v>367</c:v>
                </c:pt>
                <c:pt idx="146">
                  <c:v>256</c:v>
                </c:pt>
                <c:pt idx="147">
                  <c:v>270</c:v>
                </c:pt>
                <c:pt idx="148">
                  <c:v>213</c:v>
                </c:pt>
                <c:pt idx="149">
                  <c:v>343</c:v>
                </c:pt>
                <c:pt idx="150">
                  <c:v>358</c:v>
                </c:pt>
                <c:pt idx="151">
                  <c:v>471</c:v>
                </c:pt>
                <c:pt idx="152">
                  <c:v>366</c:v>
                </c:pt>
                <c:pt idx="153">
                  <c:v>397</c:v>
                </c:pt>
                <c:pt idx="154">
                  <c:v>325</c:v>
                </c:pt>
                <c:pt idx="155">
                  <c:v>329</c:v>
                </c:pt>
                <c:pt idx="156">
                  <c:v>347</c:v>
                </c:pt>
                <c:pt idx="157">
                  <c:v>310</c:v>
                </c:pt>
                <c:pt idx="158">
                  <c:v>366</c:v>
                </c:pt>
                <c:pt idx="159">
                  <c:v>275</c:v>
                </c:pt>
                <c:pt idx="160">
                  <c:v>204</c:v>
                </c:pt>
                <c:pt idx="161">
                  <c:v>283</c:v>
                </c:pt>
                <c:pt idx="162">
                  <c:v>354</c:v>
                </c:pt>
                <c:pt idx="163">
                  <c:v>457</c:v>
                </c:pt>
                <c:pt idx="164">
                  <c:v>390</c:v>
                </c:pt>
                <c:pt idx="165">
                  <c:v>429</c:v>
                </c:pt>
                <c:pt idx="166">
                  <c:v>368</c:v>
                </c:pt>
                <c:pt idx="167">
                  <c:v>356</c:v>
                </c:pt>
                <c:pt idx="168">
                  <c:v>405</c:v>
                </c:pt>
                <c:pt idx="169">
                  <c:v>269</c:v>
                </c:pt>
                <c:pt idx="170">
                  <c:v>404</c:v>
                </c:pt>
                <c:pt idx="171">
                  <c:v>320</c:v>
                </c:pt>
                <c:pt idx="172">
                  <c:v>224</c:v>
                </c:pt>
                <c:pt idx="173">
                  <c:v>409</c:v>
                </c:pt>
                <c:pt idx="174">
                  <c:v>433</c:v>
                </c:pt>
                <c:pt idx="175">
                  <c:v>564</c:v>
                </c:pt>
                <c:pt idx="176">
                  <c:v>479</c:v>
                </c:pt>
                <c:pt idx="177">
                  <c:v>397</c:v>
                </c:pt>
                <c:pt idx="178">
                  <c:v>321</c:v>
                </c:pt>
                <c:pt idx="179">
                  <c:v>339</c:v>
                </c:pt>
                <c:pt idx="180">
                  <c:v>385</c:v>
                </c:pt>
                <c:pt idx="181">
                  <c:v>321</c:v>
                </c:pt>
                <c:pt idx="182">
                  <c:v>431</c:v>
                </c:pt>
                <c:pt idx="183">
                  <c:v>335</c:v>
                </c:pt>
                <c:pt idx="184">
                  <c:v>214</c:v>
                </c:pt>
                <c:pt idx="185">
                  <c:v>401</c:v>
                </c:pt>
                <c:pt idx="186">
                  <c:v>423</c:v>
                </c:pt>
                <c:pt idx="187">
                  <c:v>384</c:v>
                </c:pt>
                <c:pt idx="188">
                  <c:v>151</c:v>
                </c:pt>
                <c:pt idx="189">
                  <c:v>387</c:v>
                </c:pt>
                <c:pt idx="190">
                  <c:v>418</c:v>
                </c:pt>
                <c:pt idx="191">
                  <c:v>448</c:v>
                </c:pt>
                <c:pt idx="192">
                  <c:v>411</c:v>
                </c:pt>
                <c:pt idx="193">
                  <c:v>482</c:v>
                </c:pt>
                <c:pt idx="194">
                  <c:v>429</c:v>
                </c:pt>
                <c:pt idx="195">
                  <c:v>346</c:v>
                </c:pt>
                <c:pt idx="196">
                  <c:v>254</c:v>
                </c:pt>
                <c:pt idx="197">
                  <c:v>357</c:v>
                </c:pt>
                <c:pt idx="198">
                  <c:v>411</c:v>
                </c:pt>
                <c:pt idx="199">
                  <c:v>478</c:v>
                </c:pt>
                <c:pt idx="200">
                  <c:v>524</c:v>
                </c:pt>
                <c:pt idx="201">
                  <c:v>488</c:v>
                </c:pt>
                <c:pt idx="202">
                  <c:v>395</c:v>
                </c:pt>
                <c:pt idx="203">
                  <c:v>485</c:v>
                </c:pt>
                <c:pt idx="204">
                  <c:v>413</c:v>
                </c:pt>
                <c:pt idx="205">
                  <c:v>373</c:v>
                </c:pt>
                <c:pt idx="206">
                  <c:v>342</c:v>
                </c:pt>
                <c:pt idx="207">
                  <c:v>289</c:v>
                </c:pt>
                <c:pt idx="208">
                  <c:v>217</c:v>
                </c:pt>
                <c:pt idx="209">
                  <c:v>321</c:v>
                </c:pt>
                <c:pt idx="210">
                  <c:v>321</c:v>
                </c:pt>
                <c:pt idx="211">
                  <c:v>440</c:v>
                </c:pt>
                <c:pt idx="212">
                  <c:v>426</c:v>
                </c:pt>
                <c:pt idx="213">
                  <c:v>415</c:v>
                </c:pt>
                <c:pt idx="214">
                  <c:v>437</c:v>
                </c:pt>
                <c:pt idx="215">
                  <c:v>367</c:v>
                </c:pt>
                <c:pt idx="216">
                  <c:v>317</c:v>
                </c:pt>
                <c:pt idx="217">
                  <c:v>258</c:v>
                </c:pt>
                <c:pt idx="218">
                  <c:v>234</c:v>
                </c:pt>
                <c:pt idx="219">
                  <c:v>229</c:v>
                </c:pt>
                <c:pt idx="220">
                  <c:v>151</c:v>
                </c:pt>
                <c:pt idx="221">
                  <c:v>212</c:v>
                </c:pt>
                <c:pt idx="222">
                  <c:v>255</c:v>
                </c:pt>
                <c:pt idx="223">
                  <c:v>275</c:v>
                </c:pt>
                <c:pt idx="224">
                  <c:v>264</c:v>
                </c:pt>
                <c:pt idx="225">
                  <c:v>285</c:v>
                </c:pt>
                <c:pt idx="226">
                  <c:v>267</c:v>
                </c:pt>
                <c:pt idx="227">
                  <c:v>312</c:v>
                </c:pt>
                <c:pt idx="228">
                  <c:v>303</c:v>
                </c:pt>
                <c:pt idx="229">
                  <c:v>272</c:v>
                </c:pt>
                <c:pt idx="230">
                  <c:v>258</c:v>
                </c:pt>
                <c:pt idx="231">
                  <c:v>230</c:v>
                </c:pt>
                <c:pt idx="232">
                  <c:v>170</c:v>
                </c:pt>
                <c:pt idx="233">
                  <c:v>304</c:v>
                </c:pt>
                <c:pt idx="234">
                  <c:v>304</c:v>
                </c:pt>
                <c:pt idx="235">
                  <c:v>347</c:v>
                </c:pt>
                <c:pt idx="236">
                  <c:v>342</c:v>
                </c:pt>
                <c:pt idx="237">
                  <c:v>368</c:v>
                </c:pt>
                <c:pt idx="238">
                  <c:v>301</c:v>
                </c:pt>
                <c:pt idx="239">
                  <c:v>309</c:v>
                </c:pt>
                <c:pt idx="240">
                  <c:v>317</c:v>
                </c:pt>
                <c:pt idx="241">
                  <c:v>315</c:v>
                </c:pt>
                <c:pt idx="242">
                  <c:v>273</c:v>
                </c:pt>
                <c:pt idx="243">
                  <c:v>242</c:v>
                </c:pt>
                <c:pt idx="244">
                  <c:v>171</c:v>
                </c:pt>
                <c:pt idx="245">
                  <c:v>329</c:v>
                </c:pt>
                <c:pt idx="246">
                  <c:v>290</c:v>
                </c:pt>
                <c:pt idx="247">
                  <c:v>349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2B-4995-93F3-47958A0FF9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26261986"/>
        <c:axId val="914458007"/>
      </c:lineChart>
      <c:dateAx>
        <c:axId val="132626198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[$-409]mmm\-yy" sourceLinked="1"/>
        <c:majorTickMark val="out"/>
        <c:minorTickMark val="none"/>
        <c:tickLblPos val="nextTo"/>
        <c:txPr>
          <a:bodyPr rot="-1500000"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14458007"/>
        <c:crosses val="autoZero"/>
        <c:auto val="1"/>
        <c:lblOffset val="100"/>
        <c:baseTimeUnit val="months"/>
      </c:dateAx>
      <c:valAx>
        <c:axId val="914458007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326261986"/>
        <c:crosses val="autoZero"/>
        <c:crossBetween val="between"/>
      </c:valAx>
    </c:plotArea>
    <c:plotVisOnly val="1"/>
    <c:dispBlanksAs val="zero"/>
    <c:showDLblsOverMax val="1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New Listings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'New Listings'!$HY$8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Listings'!$HZ$8:$IK$8</c:f>
            </c:numRef>
          </c:val>
          <c:extLst>
            <c:ext xmlns:c16="http://schemas.microsoft.com/office/drawing/2014/chart" uri="{C3380CC4-5D6E-409C-BE32-E72D297353CC}">
              <c16:uniqueId val="{00000000-C50F-42FE-90CE-8D2051DDA1CD}"/>
            </c:ext>
          </c:extLst>
        </c:ser>
        <c:ser>
          <c:idx val="2"/>
          <c:order val="2"/>
          <c:tx>
            <c:strRef>
              <c:f>'New Listings'!$HY$10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Listings'!$HZ$10:$IK$10</c:f>
              <c:numCache>
                <c:formatCode>General</c:formatCode>
                <c:ptCount val="12"/>
                <c:pt idx="0">
                  <c:v>321</c:v>
                </c:pt>
                <c:pt idx="1">
                  <c:v>321</c:v>
                </c:pt>
                <c:pt idx="2">
                  <c:v>440</c:v>
                </c:pt>
                <c:pt idx="3">
                  <c:v>426</c:v>
                </c:pt>
                <c:pt idx="4">
                  <c:v>415</c:v>
                </c:pt>
                <c:pt idx="5">
                  <c:v>437</c:v>
                </c:pt>
                <c:pt idx="6">
                  <c:v>367</c:v>
                </c:pt>
                <c:pt idx="7">
                  <c:v>317</c:v>
                </c:pt>
                <c:pt idx="8">
                  <c:v>258</c:v>
                </c:pt>
                <c:pt idx="9">
                  <c:v>234</c:v>
                </c:pt>
                <c:pt idx="10">
                  <c:v>229</c:v>
                </c:pt>
                <c:pt idx="11">
                  <c:v>151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50F-42FE-90CE-8D2051DDA1CD}"/>
            </c:ext>
          </c:extLst>
        </c:ser>
        <c:ser>
          <c:idx val="3"/>
          <c:order val="3"/>
          <c:tx>
            <c:strRef>
              <c:f>'New Listings'!$HY$11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Listings'!$HZ$11:$IK$11</c:f>
              <c:numCache>
                <c:formatCode>General</c:formatCode>
                <c:ptCount val="12"/>
                <c:pt idx="0">
                  <c:v>212</c:v>
                </c:pt>
                <c:pt idx="1">
                  <c:v>255</c:v>
                </c:pt>
                <c:pt idx="2">
                  <c:v>275</c:v>
                </c:pt>
                <c:pt idx="3">
                  <c:v>264</c:v>
                </c:pt>
                <c:pt idx="4">
                  <c:v>285</c:v>
                </c:pt>
                <c:pt idx="5">
                  <c:v>267</c:v>
                </c:pt>
                <c:pt idx="6">
                  <c:v>312</c:v>
                </c:pt>
                <c:pt idx="7">
                  <c:v>303</c:v>
                </c:pt>
                <c:pt idx="8">
                  <c:v>272</c:v>
                </c:pt>
                <c:pt idx="9">
                  <c:v>258</c:v>
                </c:pt>
                <c:pt idx="10">
                  <c:v>230</c:v>
                </c:pt>
                <c:pt idx="11">
                  <c:v>170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50F-42FE-90CE-8D2051DDA1CD}"/>
            </c:ext>
          </c:extLst>
        </c:ser>
        <c:ser>
          <c:idx val="4"/>
          <c:order val="4"/>
          <c:tx>
            <c:strRef>
              <c:f>'New Listings'!$HY$12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Listings'!$HZ$12:$IK$12</c:f>
              <c:numCache>
                <c:formatCode>General</c:formatCode>
                <c:ptCount val="12"/>
                <c:pt idx="0">
                  <c:v>304</c:v>
                </c:pt>
                <c:pt idx="1">
                  <c:v>304</c:v>
                </c:pt>
                <c:pt idx="2">
                  <c:v>347</c:v>
                </c:pt>
                <c:pt idx="3">
                  <c:v>342</c:v>
                </c:pt>
                <c:pt idx="4">
                  <c:v>368</c:v>
                </c:pt>
                <c:pt idx="5">
                  <c:v>301</c:v>
                </c:pt>
                <c:pt idx="6">
                  <c:v>309</c:v>
                </c:pt>
                <c:pt idx="7">
                  <c:v>317</c:v>
                </c:pt>
                <c:pt idx="8">
                  <c:v>315</c:v>
                </c:pt>
                <c:pt idx="9">
                  <c:v>273</c:v>
                </c:pt>
                <c:pt idx="10">
                  <c:v>242</c:v>
                </c:pt>
                <c:pt idx="11">
                  <c:v>171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50F-42FE-90CE-8D2051DDA1CD}"/>
            </c:ext>
          </c:extLst>
        </c:ser>
        <c:ser>
          <c:idx val="5"/>
          <c:order val="5"/>
          <c:tx>
            <c:strRef>
              <c:f>'New Listings'!$HY$13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Listings'!$HZ$13:$IK$13</c:f>
              <c:numCache>
                <c:formatCode>General</c:formatCode>
                <c:ptCount val="12"/>
                <c:pt idx="0">
                  <c:v>329</c:v>
                </c:pt>
                <c:pt idx="1">
                  <c:v>290</c:v>
                </c:pt>
                <c:pt idx="2">
                  <c:v>349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77-47B7-9A85-2DA3485B04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33355071"/>
        <c:axId val="153369903"/>
        <c:axId val="0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'New Listings'!$HY$9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'New Listings'!$HZ$7:$IK$7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'New Listings'!$HZ$9:$IK$9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357</c:v>
                      </c:pt>
                      <c:pt idx="1">
                        <c:v>411</c:v>
                      </c:pt>
                      <c:pt idx="2">
                        <c:v>478</c:v>
                      </c:pt>
                      <c:pt idx="3">
                        <c:v>524</c:v>
                      </c:pt>
                      <c:pt idx="4">
                        <c:v>488</c:v>
                      </c:pt>
                      <c:pt idx="5">
                        <c:v>395</c:v>
                      </c:pt>
                      <c:pt idx="6">
                        <c:v>485</c:v>
                      </c:pt>
                      <c:pt idx="7">
                        <c:v>413</c:v>
                      </c:pt>
                      <c:pt idx="8">
                        <c:v>373</c:v>
                      </c:pt>
                      <c:pt idx="9">
                        <c:v>342</c:v>
                      </c:pt>
                      <c:pt idx="10">
                        <c:v>289</c:v>
                      </c:pt>
                      <c:pt idx="11">
                        <c:v>217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C50F-42FE-90CE-8D2051DDA1CD}"/>
                  </c:ext>
                </c:extLst>
              </c15:ser>
            </c15:filteredBarSeries>
          </c:ext>
        </c:extLst>
      </c:bar3DChart>
      <c:catAx>
        <c:axId val="3333550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369903"/>
        <c:crosses val="autoZero"/>
        <c:auto val="1"/>
        <c:lblAlgn val="ctr"/>
        <c:lblOffset val="100"/>
        <c:noMultiLvlLbl val="0"/>
      </c:catAx>
      <c:valAx>
        <c:axId val="153369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3550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>
                <a:latin typeface="Arial Black" panose="020B0A04020102020204" pitchFamily="34" charset="0"/>
              </a:rPr>
              <a:t>Quarterly New Listings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1"/>
          <c:order val="1"/>
          <c:tx>
            <c:strRef>
              <c:f>'New Listings'!$IH$35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Listings'!$II$33:$IL$33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Listings'!$II$35:$IL$35</c:f>
              <c:numCache>
                <c:formatCode>General</c:formatCode>
                <c:ptCount val="4"/>
                <c:pt idx="0">
                  <c:v>1082</c:v>
                </c:pt>
                <c:pt idx="1">
                  <c:v>1278</c:v>
                </c:pt>
                <c:pt idx="2">
                  <c:v>942</c:v>
                </c:pt>
                <c:pt idx="3">
                  <c:v>614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CE9-4E27-B438-34BE961C2311}"/>
            </c:ext>
          </c:extLst>
        </c:ser>
        <c:ser>
          <c:idx val="2"/>
          <c:order val="2"/>
          <c:tx>
            <c:strRef>
              <c:f>'New Listings'!$IH$36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Listings'!$II$33:$IL$33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Listings'!$II$36:$IL$36</c:f>
              <c:numCache>
                <c:formatCode>General</c:formatCode>
                <c:ptCount val="4"/>
                <c:pt idx="0">
                  <c:v>742</c:v>
                </c:pt>
                <c:pt idx="1">
                  <c:v>816</c:v>
                </c:pt>
                <c:pt idx="2">
                  <c:v>887</c:v>
                </c:pt>
                <c:pt idx="3">
                  <c:v>658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CE9-4E27-B438-34BE961C2311}"/>
            </c:ext>
          </c:extLst>
        </c:ser>
        <c:ser>
          <c:idx val="3"/>
          <c:order val="3"/>
          <c:tx>
            <c:strRef>
              <c:f>'New Listings'!$IH$37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Listings'!$II$33:$IL$33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Listings'!$II$37:$IL$37</c:f>
              <c:numCache>
                <c:formatCode>General</c:formatCode>
                <c:ptCount val="4"/>
                <c:pt idx="0">
                  <c:v>955</c:v>
                </c:pt>
                <c:pt idx="1">
                  <c:v>1011</c:v>
                </c:pt>
                <c:pt idx="2">
                  <c:v>941</c:v>
                </c:pt>
                <c:pt idx="3">
                  <c:v>686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CE9-4E27-B438-34BE961C2311}"/>
            </c:ext>
          </c:extLst>
        </c:ser>
        <c:ser>
          <c:idx val="4"/>
          <c:order val="4"/>
          <c:tx>
            <c:strRef>
              <c:f>'New Listings'!$IH$38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Listings'!$II$33:$IL$33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Listings'!$II$38:$IL$38</c:f>
              <c:numCache>
                <c:formatCode>General</c:formatCode>
                <c:ptCount val="4"/>
                <c:pt idx="0">
                  <c:v>968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39-46B9-BB73-A3F390F7FB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8324207"/>
        <c:axId val="168324687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'New Listings'!$IH$34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'New Listings'!$II$33:$IL$33</c15:sqref>
                        </c15:formulaRef>
                      </c:ext>
                    </c:extLst>
                    <c:strCache>
                      <c:ptCount val="4"/>
                      <c:pt idx="0">
                        <c:v>1st qtr</c:v>
                      </c:pt>
                      <c:pt idx="1">
                        <c:v>2nd qtr</c:v>
                      </c:pt>
                      <c:pt idx="2">
                        <c:v>3rd qtr</c:v>
                      </c:pt>
                      <c:pt idx="3">
                        <c:v>4th qtr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'New Listings'!$II$34:$IL$34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1246</c:v>
                      </c:pt>
                      <c:pt idx="1">
                        <c:v>1407</c:v>
                      </c:pt>
                      <c:pt idx="2">
                        <c:v>1271</c:v>
                      </c:pt>
                      <c:pt idx="3">
                        <c:v>848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CCE9-4E27-B438-34BE961C2311}"/>
                  </c:ext>
                </c:extLst>
              </c15:ser>
            </c15:filteredBarSeries>
          </c:ext>
        </c:extLst>
      </c:bar3DChart>
      <c:catAx>
        <c:axId val="1683242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324687"/>
        <c:crosses val="autoZero"/>
        <c:auto val="1"/>
        <c:lblAlgn val="ctr"/>
        <c:lblOffset val="100"/>
        <c:noMultiLvlLbl val="0"/>
      </c:catAx>
      <c:valAx>
        <c:axId val="1683246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3242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All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BE88-4329-8B2D-96C1A3AFC256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BE88-4329-8B2D-96C1A3AFC256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BE88-4329-8B2D-96C1A3AFC256}"/>
            </c:ext>
          </c:extLst>
        </c:ser>
        <c:ser>
          <c:idx val="3"/>
          <c:order val="3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3-BE88-4329-8B2D-96C1A3AFC256}"/>
            </c:ext>
          </c:extLst>
        </c:ser>
        <c:ser>
          <c:idx val="4"/>
          <c:order val="4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4-BE88-4329-8B2D-96C1A3AFC256}"/>
            </c:ext>
          </c:extLst>
        </c:ser>
        <c:ser>
          <c:idx val="5"/>
          <c:order val="5"/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5-BE88-4329-8B2D-96C1A3AFC256}"/>
            </c:ext>
          </c:extLst>
        </c:ser>
        <c:ser>
          <c:idx val="6"/>
          <c:order val="6"/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BE88-4329-8B2D-96C1A3AFC256}"/>
            </c:ext>
          </c:extLst>
        </c:ser>
        <c:ser>
          <c:idx val="7"/>
          <c:order val="7"/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7-BE88-4329-8B2D-96C1A3AFC256}"/>
            </c:ext>
          </c:extLst>
        </c:ser>
        <c:ser>
          <c:idx val="8"/>
          <c:order val="8"/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8-BE88-4329-8B2D-96C1A3AFC256}"/>
            </c:ext>
          </c:extLst>
        </c:ser>
        <c:ser>
          <c:idx val="9"/>
          <c:order val="9"/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9-BE88-4329-8B2D-96C1A3AFC2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9428040"/>
        <c:axId val="369427056"/>
      </c:lineChart>
      <c:catAx>
        <c:axId val="36942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9427056"/>
        <c:crosses val="autoZero"/>
        <c:auto val="1"/>
        <c:lblAlgn val="ctr"/>
        <c:lblOffset val="100"/>
        <c:noMultiLvlLbl val="0"/>
      </c:catAx>
      <c:valAx>
        <c:axId val="369427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942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000" b="1" i="0">
                <a:solidFill>
                  <a:srgbClr val="757575"/>
                </a:solidFill>
                <a:latin typeface="+mn-lt"/>
              </a:defRPr>
            </a:pPr>
            <a:r>
              <a:rPr lang="en-US" sz="1000" b="1" i="0">
                <a:solidFill>
                  <a:srgbClr val="757575"/>
                </a:solidFill>
                <a:latin typeface="+mn-lt"/>
              </a:rPr>
              <a:t>Active Residential Distressed Properties</a:t>
            </a:r>
          </a:p>
        </c:rich>
      </c:tx>
      <c:overlay val="0"/>
    </c:title>
    <c:autoTitleDeleted val="0"/>
    <c:plotArea>
      <c:layout>
        <c:manualLayout>
          <c:xMode val="edge"/>
          <c:yMode val="edge"/>
          <c:x val="4.40968040759619E-2"/>
          <c:y val="1.64487239778731E-2"/>
          <c:w val="0.93627431681334194"/>
          <c:h val="0.84342126169651899"/>
        </c:manualLayout>
      </c:layout>
      <c:barChart>
        <c:barDir val="col"/>
        <c:grouping val="clustered"/>
        <c:varyColors val="1"/>
        <c:ser>
          <c:idx val="0"/>
          <c:order val="0"/>
          <c:tx>
            <c:v>Short Sale Inventory</c:v>
          </c:tx>
          <c:spPr>
            <a:solidFill>
              <a:srgbClr val="00B0F0"/>
            </a:solidFill>
          </c:spPr>
          <c:invertIfNegative val="1"/>
          <c:cat>
            <c:numRef>
              <c:f>'Distressed Data'!$AE$14:$CO$14</c:f>
              <c:numCache>
                <c:formatCode>mmm\-yy</c:formatCode>
                <c:ptCount val="63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40817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</c:numCache>
            </c:numRef>
          </c:cat>
          <c:val>
            <c:numRef>
              <c:f>'Distressed Data'!$AE$15:$CO$15</c:f>
              <c:numCache>
                <c:formatCode>General</c:formatCode>
                <c:ptCount val="63"/>
                <c:pt idx="0">
                  <c:v>190</c:v>
                </c:pt>
                <c:pt idx="1">
                  <c:v>173</c:v>
                </c:pt>
                <c:pt idx="2">
                  <c:v>177</c:v>
                </c:pt>
                <c:pt idx="3">
                  <c:v>178</c:v>
                </c:pt>
                <c:pt idx="4">
                  <c:v>175</c:v>
                </c:pt>
                <c:pt idx="5">
                  <c:v>169</c:v>
                </c:pt>
                <c:pt idx="6">
                  <c:v>186</c:v>
                </c:pt>
                <c:pt idx="7">
                  <c:v>120</c:v>
                </c:pt>
                <c:pt idx="8">
                  <c:v>152</c:v>
                </c:pt>
                <c:pt idx="9">
                  <c:v>126</c:v>
                </c:pt>
                <c:pt idx="10">
                  <c:v>150</c:v>
                </c:pt>
                <c:pt idx="11">
                  <c:v>162</c:v>
                </c:pt>
                <c:pt idx="12">
                  <c:v>160</c:v>
                </c:pt>
                <c:pt idx="13">
                  <c:v>161</c:v>
                </c:pt>
                <c:pt idx="14">
                  <c:v>153</c:v>
                </c:pt>
                <c:pt idx="15">
                  <c:v>145</c:v>
                </c:pt>
                <c:pt idx="16">
                  <c:v>129</c:v>
                </c:pt>
                <c:pt idx="17">
                  <c:v>127</c:v>
                </c:pt>
                <c:pt idx="18">
                  <c:v>132</c:v>
                </c:pt>
                <c:pt idx="19">
                  <c:v>132</c:v>
                </c:pt>
                <c:pt idx="20">
                  <c:v>134</c:v>
                </c:pt>
                <c:pt idx="21">
                  <c:v>133</c:v>
                </c:pt>
                <c:pt idx="22">
                  <c:v>139</c:v>
                </c:pt>
                <c:pt idx="23">
                  <c:v>136</c:v>
                </c:pt>
                <c:pt idx="24">
                  <c:v>132</c:v>
                </c:pt>
                <c:pt idx="25">
                  <c:v>120</c:v>
                </c:pt>
                <c:pt idx="26">
                  <c:v>105</c:v>
                </c:pt>
                <c:pt idx="27">
                  <c:v>98</c:v>
                </c:pt>
                <c:pt idx="28">
                  <c:v>93</c:v>
                </c:pt>
                <c:pt idx="29">
                  <c:v>89</c:v>
                </c:pt>
                <c:pt idx="30">
                  <c:v>91</c:v>
                </c:pt>
                <c:pt idx="31">
                  <c:v>87</c:v>
                </c:pt>
                <c:pt idx="32">
                  <c:v>78</c:v>
                </c:pt>
                <c:pt idx="33">
                  <c:v>91</c:v>
                </c:pt>
                <c:pt idx="34">
                  <c:v>96</c:v>
                </c:pt>
                <c:pt idx="35">
                  <c:v>91</c:v>
                </c:pt>
                <c:pt idx="36">
                  <c:v>86</c:v>
                </c:pt>
                <c:pt idx="37">
                  <c:v>85</c:v>
                </c:pt>
                <c:pt idx="38">
                  <c:v>80</c:v>
                </c:pt>
                <c:pt idx="39">
                  <c:v>84</c:v>
                </c:pt>
                <c:pt idx="40">
                  <c:v>87</c:v>
                </c:pt>
                <c:pt idx="41">
                  <c:v>85</c:v>
                </c:pt>
                <c:pt idx="42">
                  <c:v>83</c:v>
                </c:pt>
                <c:pt idx="43">
                  <c:v>87</c:v>
                </c:pt>
                <c:pt idx="44">
                  <c:v>66</c:v>
                </c:pt>
                <c:pt idx="45">
                  <c:v>80</c:v>
                </c:pt>
                <c:pt idx="46">
                  <c:v>82</c:v>
                </c:pt>
                <c:pt idx="47">
                  <c:v>82</c:v>
                </c:pt>
                <c:pt idx="48">
                  <c:v>74</c:v>
                </c:pt>
                <c:pt idx="49">
                  <c:v>57</c:v>
                </c:pt>
                <c:pt idx="50">
                  <c:v>54</c:v>
                </c:pt>
                <c:pt idx="51">
                  <c:v>52</c:v>
                </c:pt>
                <c:pt idx="52">
                  <c:v>46</c:v>
                </c:pt>
                <c:pt idx="53">
                  <c:v>46</c:v>
                </c:pt>
                <c:pt idx="54">
                  <c:v>46</c:v>
                </c:pt>
                <c:pt idx="55">
                  <c:v>39</c:v>
                </c:pt>
                <c:pt idx="56">
                  <c:v>35</c:v>
                </c:pt>
                <c:pt idx="57">
                  <c:v>36</c:v>
                </c:pt>
                <c:pt idx="58">
                  <c:v>36</c:v>
                </c:pt>
                <c:pt idx="59">
                  <c:v>32</c:v>
                </c:pt>
                <c:pt idx="60">
                  <c:v>31</c:v>
                </c:pt>
                <c:pt idx="61">
                  <c:v>30</c:v>
                </c:pt>
                <c:pt idx="62">
                  <c:v>32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705C-4FFD-B950-2909DB26B615}"/>
            </c:ext>
          </c:extLst>
        </c:ser>
        <c:ser>
          <c:idx val="1"/>
          <c:order val="1"/>
          <c:tx>
            <c:v>Bank Owned Inventory</c:v>
          </c:tx>
          <c:spPr>
            <a:solidFill>
              <a:srgbClr val="FF0000"/>
            </a:solidFill>
          </c:spPr>
          <c:invertIfNegative val="1"/>
          <c:cat>
            <c:numRef>
              <c:f>'Distressed Data'!$AE$14:$CO$14</c:f>
              <c:numCache>
                <c:formatCode>mmm\-yy</c:formatCode>
                <c:ptCount val="63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40817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</c:numCache>
            </c:numRef>
          </c:cat>
          <c:val>
            <c:numRef>
              <c:f>'Distressed Data'!$AE$16:$CO$16</c:f>
              <c:numCache>
                <c:formatCode>General</c:formatCode>
                <c:ptCount val="63"/>
                <c:pt idx="0">
                  <c:v>83</c:v>
                </c:pt>
                <c:pt idx="1">
                  <c:v>78</c:v>
                </c:pt>
                <c:pt idx="2">
                  <c:v>71</c:v>
                </c:pt>
                <c:pt idx="3">
                  <c:v>61</c:v>
                </c:pt>
                <c:pt idx="4">
                  <c:v>69</c:v>
                </c:pt>
                <c:pt idx="5">
                  <c:v>60</c:v>
                </c:pt>
                <c:pt idx="6">
                  <c:v>65</c:v>
                </c:pt>
                <c:pt idx="7">
                  <c:v>62</c:v>
                </c:pt>
                <c:pt idx="8">
                  <c:v>85</c:v>
                </c:pt>
                <c:pt idx="9">
                  <c:v>75</c:v>
                </c:pt>
                <c:pt idx="10">
                  <c:v>78</c:v>
                </c:pt>
                <c:pt idx="11">
                  <c:v>74</c:v>
                </c:pt>
                <c:pt idx="12">
                  <c:v>82</c:v>
                </c:pt>
                <c:pt idx="13">
                  <c:v>69</c:v>
                </c:pt>
                <c:pt idx="14">
                  <c:v>68</c:v>
                </c:pt>
                <c:pt idx="15">
                  <c:v>60</c:v>
                </c:pt>
                <c:pt idx="16">
                  <c:v>56</c:v>
                </c:pt>
                <c:pt idx="17">
                  <c:v>61</c:v>
                </c:pt>
                <c:pt idx="18">
                  <c:v>64</c:v>
                </c:pt>
                <c:pt idx="19">
                  <c:v>80</c:v>
                </c:pt>
                <c:pt idx="20">
                  <c:v>84</c:v>
                </c:pt>
                <c:pt idx="21">
                  <c:v>67</c:v>
                </c:pt>
                <c:pt idx="22">
                  <c:v>63</c:v>
                </c:pt>
                <c:pt idx="23">
                  <c:v>56</c:v>
                </c:pt>
                <c:pt idx="24">
                  <c:v>60</c:v>
                </c:pt>
                <c:pt idx="25">
                  <c:v>58</c:v>
                </c:pt>
                <c:pt idx="26">
                  <c:v>51</c:v>
                </c:pt>
                <c:pt idx="27">
                  <c:v>47</c:v>
                </c:pt>
                <c:pt idx="28">
                  <c:v>40</c:v>
                </c:pt>
                <c:pt idx="29">
                  <c:v>53</c:v>
                </c:pt>
                <c:pt idx="30">
                  <c:v>56</c:v>
                </c:pt>
                <c:pt idx="31">
                  <c:v>58</c:v>
                </c:pt>
                <c:pt idx="32">
                  <c:v>48</c:v>
                </c:pt>
                <c:pt idx="33">
                  <c:v>42</c:v>
                </c:pt>
                <c:pt idx="34">
                  <c:v>40</c:v>
                </c:pt>
                <c:pt idx="35">
                  <c:v>44</c:v>
                </c:pt>
                <c:pt idx="36">
                  <c:v>37</c:v>
                </c:pt>
                <c:pt idx="37">
                  <c:v>39</c:v>
                </c:pt>
                <c:pt idx="38">
                  <c:v>41</c:v>
                </c:pt>
                <c:pt idx="39">
                  <c:v>40</c:v>
                </c:pt>
                <c:pt idx="40">
                  <c:v>47</c:v>
                </c:pt>
                <c:pt idx="41">
                  <c:v>46</c:v>
                </c:pt>
                <c:pt idx="42">
                  <c:v>36</c:v>
                </c:pt>
                <c:pt idx="43">
                  <c:v>30</c:v>
                </c:pt>
                <c:pt idx="44">
                  <c:v>32</c:v>
                </c:pt>
                <c:pt idx="45">
                  <c:v>32</c:v>
                </c:pt>
                <c:pt idx="46">
                  <c:v>28</c:v>
                </c:pt>
                <c:pt idx="47">
                  <c:v>22</c:v>
                </c:pt>
                <c:pt idx="48">
                  <c:v>17</c:v>
                </c:pt>
                <c:pt idx="49">
                  <c:v>20</c:v>
                </c:pt>
                <c:pt idx="50">
                  <c:v>24</c:v>
                </c:pt>
                <c:pt idx="51">
                  <c:v>18</c:v>
                </c:pt>
                <c:pt idx="52">
                  <c:v>18</c:v>
                </c:pt>
                <c:pt idx="53">
                  <c:v>23</c:v>
                </c:pt>
                <c:pt idx="54">
                  <c:v>22</c:v>
                </c:pt>
                <c:pt idx="55">
                  <c:v>19</c:v>
                </c:pt>
                <c:pt idx="56">
                  <c:v>20</c:v>
                </c:pt>
                <c:pt idx="57">
                  <c:v>22</c:v>
                </c:pt>
                <c:pt idx="58">
                  <c:v>23</c:v>
                </c:pt>
                <c:pt idx="59">
                  <c:v>22</c:v>
                </c:pt>
                <c:pt idx="60">
                  <c:v>25</c:v>
                </c:pt>
                <c:pt idx="61">
                  <c:v>23</c:v>
                </c:pt>
                <c:pt idx="62">
                  <c:v>26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705C-4FFD-B950-2909DB26B6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16643988"/>
        <c:axId val="777723875"/>
      </c:barChart>
      <c:dateAx>
        <c:axId val="18166439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mmm\-yy" sourceLinked="1"/>
        <c:majorTickMark val="out"/>
        <c:minorTickMark val="none"/>
        <c:tickLblPos val="nextTo"/>
        <c:txPr>
          <a:bodyPr/>
          <a:lstStyle/>
          <a:p>
            <a:pPr lvl="0">
              <a:defRPr sz="800"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777723875"/>
        <c:crosses val="autoZero"/>
        <c:auto val="1"/>
        <c:lblOffset val="100"/>
        <c:baseTimeUnit val="months"/>
      </c:dateAx>
      <c:valAx>
        <c:axId val="777723875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/>
        </c:spPr>
        <c:txPr>
          <a:bodyPr/>
          <a:lstStyle/>
          <a:p>
            <a:pPr lvl="0">
              <a:defRPr sz="800"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816643988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800" b="1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Sold History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Year to Year Sales'!$A$2</c:f>
              <c:strCache>
                <c:ptCount val="1"/>
                <c:pt idx="0">
                  <c:v>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Sales'!$B$1:$IJ$1</c:f>
              <c:numCache>
                <c:formatCode>[$-409]mmm\-yy</c:formatCode>
                <c:ptCount val="243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  <c:pt idx="239">
                  <c:v>45635</c:v>
                </c:pt>
                <c:pt idx="240">
                  <c:v>45666</c:v>
                </c:pt>
                <c:pt idx="241">
                  <c:v>45697</c:v>
                </c:pt>
                <c:pt idx="242">
                  <c:v>45725</c:v>
                </c:pt>
              </c:numCache>
            </c:numRef>
          </c:cat>
          <c:val>
            <c:numRef>
              <c:f>'Total Year to Year Sales'!$B$2:$IJ$2</c:f>
              <c:numCache>
                <c:formatCode>General</c:formatCode>
                <c:ptCount val="243"/>
                <c:pt idx="0">
                  <c:v>149</c:v>
                </c:pt>
                <c:pt idx="1">
                  <c:v>119</c:v>
                </c:pt>
                <c:pt idx="2">
                  <c:v>190</c:v>
                </c:pt>
                <c:pt idx="3">
                  <c:v>208</c:v>
                </c:pt>
                <c:pt idx="4">
                  <c:v>286</c:v>
                </c:pt>
                <c:pt idx="5">
                  <c:v>234</c:v>
                </c:pt>
                <c:pt idx="6">
                  <c:v>167</c:v>
                </c:pt>
                <c:pt idx="7">
                  <c:v>178</c:v>
                </c:pt>
                <c:pt idx="8">
                  <c:v>177</c:v>
                </c:pt>
                <c:pt idx="9">
                  <c:v>162</c:v>
                </c:pt>
                <c:pt idx="10">
                  <c:v>126</c:v>
                </c:pt>
                <c:pt idx="11">
                  <c:v>108</c:v>
                </c:pt>
                <c:pt idx="12">
                  <c:v>97</c:v>
                </c:pt>
                <c:pt idx="13">
                  <c:v>93</c:v>
                </c:pt>
                <c:pt idx="14">
                  <c:v>122</c:v>
                </c:pt>
                <c:pt idx="15">
                  <c:v>118</c:v>
                </c:pt>
                <c:pt idx="16">
                  <c:v>151</c:v>
                </c:pt>
                <c:pt idx="17">
                  <c:v>117</c:v>
                </c:pt>
                <c:pt idx="18">
                  <c:v>83</c:v>
                </c:pt>
                <c:pt idx="19">
                  <c:v>106</c:v>
                </c:pt>
                <c:pt idx="20">
                  <c:v>93</c:v>
                </c:pt>
                <c:pt idx="21">
                  <c:v>119</c:v>
                </c:pt>
                <c:pt idx="22">
                  <c:v>81</c:v>
                </c:pt>
                <c:pt idx="23">
                  <c:v>89</c:v>
                </c:pt>
                <c:pt idx="24">
                  <c:v>76</c:v>
                </c:pt>
                <c:pt idx="25">
                  <c:v>103</c:v>
                </c:pt>
                <c:pt idx="26">
                  <c:v>100</c:v>
                </c:pt>
                <c:pt idx="27">
                  <c:v>119</c:v>
                </c:pt>
                <c:pt idx="28">
                  <c:v>137</c:v>
                </c:pt>
                <c:pt idx="29">
                  <c:v>117</c:v>
                </c:pt>
                <c:pt idx="30">
                  <c:v>103</c:v>
                </c:pt>
                <c:pt idx="31">
                  <c:v>106</c:v>
                </c:pt>
                <c:pt idx="32">
                  <c:v>104</c:v>
                </c:pt>
                <c:pt idx="33">
                  <c:v>95</c:v>
                </c:pt>
                <c:pt idx="34">
                  <c:v>93</c:v>
                </c:pt>
                <c:pt idx="35">
                  <c:v>82</c:v>
                </c:pt>
                <c:pt idx="36">
                  <c:v>57</c:v>
                </c:pt>
                <c:pt idx="37">
                  <c:v>75</c:v>
                </c:pt>
                <c:pt idx="38">
                  <c:v>96</c:v>
                </c:pt>
                <c:pt idx="39">
                  <c:v>92</c:v>
                </c:pt>
                <c:pt idx="40">
                  <c:v>111</c:v>
                </c:pt>
                <c:pt idx="41">
                  <c:v>110</c:v>
                </c:pt>
                <c:pt idx="42">
                  <c:v>94</c:v>
                </c:pt>
                <c:pt idx="43">
                  <c:v>103</c:v>
                </c:pt>
                <c:pt idx="44">
                  <c:v>93</c:v>
                </c:pt>
                <c:pt idx="45">
                  <c:v>85</c:v>
                </c:pt>
                <c:pt idx="46">
                  <c:v>60</c:v>
                </c:pt>
                <c:pt idx="47">
                  <c:v>69</c:v>
                </c:pt>
                <c:pt idx="48">
                  <c:v>42</c:v>
                </c:pt>
                <c:pt idx="49">
                  <c:v>68</c:v>
                </c:pt>
                <c:pt idx="50">
                  <c:v>84</c:v>
                </c:pt>
                <c:pt idx="51">
                  <c:v>81</c:v>
                </c:pt>
                <c:pt idx="52">
                  <c:v>111</c:v>
                </c:pt>
                <c:pt idx="53">
                  <c:v>114</c:v>
                </c:pt>
                <c:pt idx="54">
                  <c:v>105</c:v>
                </c:pt>
                <c:pt idx="55">
                  <c:v>105</c:v>
                </c:pt>
                <c:pt idx="56">
                  <c:v>104</c:v>
                </c:pt>
                <c:pt idx="57">
                  <c:v>106</c:v>
                </c:pt>
                <c:pt idx="58">
                  <c:v>106</c:v>
                </c:pt>
                <c:pt idx="59">
                  <c:v>100</c:v>
                </c:pt>
                <c:pt idx="60">
                  <c:v>86</c:v>
                </c:pt>
                <c:pt idx="61">
                  <c:v>72</c:v>
                </c:pt>
                <c:pt idx="62">
                  <c:v>113</c:v>
                </c:pt>
                <c:pt idx="63">
                  <c:v>136</c:v>
                </c:pt>
                <c:pt idx="64">
                  <c:v>151</c:v>
                </c:pt>
                <c:pt idx="65">
                  <c:v>137</c:v>
                </c:pt>
                <c:pt idx="66">
                  <c:v>125</c:v>
                </c:pt>
                <c:pt idx="67">
                  <c:v>99</c:v>
                </c:pt>
                <c:pt idx="68">
                  <c:v>109</c:v>
                </c:pt>
                <c:pt idx="69">
                  <c:v>115</c:v>
                </c:pt>
                <c:pt idx="70">
                  <c:v>106</c:v>
                </c:pt>
                <c:pt idx="71">
                  <c:v>125</c:v>
                </c:pt>
                <c:pt idx="72">
                  <c:v>83</c:v>
                </c:pt>
                <c:pt idx="73">
                  <c:v>87</c:v>
                </c:pt>
                <c:pt idx="74">
                  <c:v>130</c:v>
                </c:pt>
                <c:pt idx="75">
                  <c:v>137</c:v>
                </c:pt>
                <c:pt idx="76">
                  <c:v>124</c:v>
                </c:pt>
                <c:pt idx="77">
                  <c:v>142</c:v>
                </c:pt>
                <c:pt idx="78">
                  <c:v>127</c:v>
                </c:pt>
                <c:pt idx="79">
                  <c:v>105</c:v>
                </c:pt>
                <c:pt idx="80">
                  <c:v>113</c:v>
                </c:pt>
                <c:pt idx="81">
                  <c:v>109</c:v>
                </c:pt>
                <c:pt idx="82">
                  <c:v>74</c:v>
                </c:pt>
                <c:pt idx="83">
                  <c:v>102</c:v>
                </c:pt>
                <c:pt idx="84">
                  <c:v>94</c:v>
                </c:pt>
                <c:pt idx="85">
                  <c:v>112</c:v>
                </c:pt>
                <c:pt idx="86">
                  <c:v>171</c:v>
                </c:pt>
                <c:pt idx="87">
                  <c:v>131</c:v>
                </c:pt>
                <c:pt idx="88">
                  <c:v>165</c:v>
                </c:pt>
                <c:pt idx="89">
                  <c:v>146</c:v>
                </c:pt>
                <c:pt idx="90">
                  <c:v>121</c:v>
                </c:pt>
                <c:pt idx="91">
                  <c:v>125</c:v>
                </c:pt>
                <c:pt idx="92">
                  <c:v>146</c:v>
                </c:pt>
                <c:pt idx="93">
                  <c:v>134</c:v>
                </c:pt>
                <c:pt idx="94">
                  <c:v>129</c:v>
                </c:pt>
                <c:pt idx="95">
                  <c:v>109</c:v>
                </c:pt>
                <c:pt idx="96">
                  <c:v>89</c:v>
                </c:pt>
                <c:pt idx="97">
                  <c:v>91</c:v>
                </c:pt>
                <c:pt idx="98">
                  <c:v>136</c:v>
                </c:pt>
                <c:pt idx="99">
                  <c:v>168</c:v>
                </c:pt>
                <c:pt idx="100">
                  <c:v>157</c:v>
                </c:pt>
                <c:pt idx="101">
                  <c:v>150</c:v>
                </c:pt>
                <c:pt idx="102">
                  <c:v>161</c:v>
                </c:pt>
                <c:pt idx="103">
                  <c:v>136</c:v>
                </c:pt>
                <c:pt idx="104">
                  <c:v>127</c:v>
                </c:pt>
                <c:pt idx="105">
                  <c:v>114</c:v>
                </c:pt>
                <c:pt idx="106">
                  <c:v>115</c:v>
                </c:pt>
                <c:pt idx="107">
                  <c:v>125</c:v>
                </c:pt>
                <c:pt idx="108">
                  <c:v>106</c:v>
                </c:pt>
                <c:pt idx="109">
                  <c:v>88</c:v>
                </c:pt>
                <c:pt idx="110">
                  <c:v>115</c:v>
                </c:pt>
                <c:pt idx="111">
                  <c:v>149</c:v>
                </c:pt>
                <c:pt idx="112">
                  <c:v>192</c:v>
                </c:pt>
                <c:pt idx="113">
                  <c:v>147</c:v>
                </c:pt>
                <c:pt idx="114">
                  <c:v>122</c:v>
                </c:pt>
                <c:pt idx="115">
                  <c:v>127</c:v>
                </c:pt>
                <c:pt idx="116">
                  <c:v>142</c:v>
                </c:pt>
                <c:pt idx="117">
                  <c:v>144</c:v>
                </c:pt>
                <c:pt idx="118">
                  <c:v>118</c:v>
                </c:pt>
                <c:pt idx="119">
                  <c:v>157</c:v>
                </c:pt>
                <c:pt idx="120">
                  <c:v>96</c:v>
                </c:pt>
                <c:pt idx="121">
                  <c:v>105</c:v>
                </c:pt>
                <c:pt idx="122">
                  <c:v>140</c:v>
                </c:pt>
                <c:pt idx="123">
                  <c:v>153</c:v>
                </c:pt>
                <c:pt idx="124">
                  <c:v>202</c:v>
                </c:pt>
                <c:pt idx="125">
                  <c:v>185</c:v>
                </c:pt>
                <c:pt idx="126">
                  <c:v>171</c:v>
                </c:pt>
                <c:pt idx="127">
                  <c:v>146</c:v>
                </c:pt>
                <c:pt idx="128">
                  <c:v>143</c:v>
                </c:pt>
                <c:pt idx="129">
                  <c:v>159</c:v>
                </c:pt>
                <c:pt idx="130">
                  <c:v>143</c:v>
                </c:pt>
                <c:pt idx="131">
                  <c:v>148</c:v>
                </c:pt>
                <c:pt idx="132">
                  <c:v>111</c:v>
                </c:pt>
                <c:pt idx="133">
                  <c:v>92</c:v>
                </c:pt>
                <c:pt idx="134">
                  <c:v>138</c:v>
                </c:pt>
                <c:pt idx="135">
                  <c:v>158</c:v>
                </c:pt>
                <c:pt idx="136">
                  <c:v>175</c:v>
                </c:pt>
                <c:pt idx="137">
                  <c:v>185</c:v>
                </c:pt>
                <c:pt idx="138">
                  <c:v>155</c:v>
                </c:pt>
                <c:pt idx="139">
                  <c:v>159</c:v>
                </c:pt>
                <c:pt idx="140">
                  <c:v>159</c:v>
                </c:pt>
                <c:pt idx="141">
                  <c:v>145</c:v>
                </c:pt>
                <c:pt idx="142">
                  <c:v>140</c:v>
                </c:pt>
                <c:pt idx="143">
                  <c:v>173</c:v>
                </c:pt>
                <c:pt idx="144">
                  <c:v>112</c:v>
                </c:pt>
                <c:pt idx="145">
                  <c:v>129</c:v>
                </c:pt>
                <c:pt idx="146">
                  <c:v>180</c:v>
                </c:pt>
                <c:pt idx="147">
                  <c:v>180</c:v>
                </c:pt>
                <c:pt idx="148">
                  <c:v>203</c:v>
                </c:pt>
                <c:pt idx="149">
                  <c:v>218</c:v>
                </c:pt>
                <c:pt idx="150">
                  <c:v>136</c:v>
                </c:pt>
                <c:pt idx="151">
                  <c:v>171</c:v>
                </c:pt>
                <c:pt idx="152">
                  <c:v>162</c:v>
                </c:pt>
                <c:pt idx="153">
                  <c:v>166</c:v>
                </c:pt>
                <c:pt idx="154">
                  <c:v>164</c:v>
                </c:pt>
                <c:pt idx="155">
                  <c:v>164</c:v>
                </c:pt>
                <c:pt idx="156">
                  <c:v>118</c:v>
                </c:pt>
                <c:pt idx="157">
                  <c:v>89</c:v>
                </c:pt>
                <c:pt idx="158">
                  <c:v>187</c:v>
                </c:pt>
                <c:pt idx="159">
                  <c:v>186</c:v>
                </c:pt>
                <c:pt idx="160">
                  <c:v>219</c:v>
                </c:pt>
                <c:pt idx="161">
                  <c:v>188</c:v>
                </c:pt>
                <c:pt idx="162">
                  <c:v>172</c:v>
                </c:pt>
                <c:pt idx="163">
                  <c:v>189</c:v>
                </c:pt>
                <c:pt idx="164">
                  <c:v>142</c:v>
                </c:pt>
                <c:pt idx="165">
                  <c:v>176</c:v>
                </c:pt>
                <c:pt idx="166">
                  <c:v>135</c:v>
                </c:pt>
                <c:pt idx="167">
                  <c:v>166</c:v>
                </c:pt>
                <c:pt idx="168">
                  <c:v>119</c:v>
                </c:pt>
                <c:pt idx="169">
                  <c:v>123</c:v>
                </c:pt>
                <c:pt idx="170">
                  <c:v>184</c:v>
                </c:pt>
                <c:pt idx="171">
                  <c:v>189</c:v>
                </c:pt>
                <c:pt idx="172">
                  <c:v>217</c:v>
                </c:pt>
                <c:pt idx="173">
                  <c:v>190</c:v>
                </c:pt>
                <c:pt idx="174">
                  <c:v>185</c:v>
                </c:pt>
                <c:pt idx="175">
                  <c:v>201</c:v>
                </c:pt>
                <c:pt idx="176">
                  <c:v>162</c:v>
                </c:pt>
                <c:pt idx="177">
                  <c:v>189</c:v>
                </c:pt>
                <c:pt idx="178">
                  <c:v>206</c:v>
                </c:pt>
                <c:pt idx="179">
                  <c:v>174</c:v>
                </c:pt>
                <c:pt idx="180">
                  <c:v>148</c:v>
                </c:pt>
                <c:pt idx="181">
                  <c:v>146</c:v>
                </c:pt>
                <c:pt idx="182">
                  <c:v>198</c:v>
                </c:pt>
                <c:pt idx="183">
                  <c:v>154</c:v>
                </c:pt>
                <c:pt idx="184">
                  <c:v>150</c:v>
                </c:pt>
                <c:pt idx="185">
                  <c:v>221</c:v>
                </c:pt>
                <c:pt idx="186">
                  <c:v>396</c:v>
                </c:pt>
                <c:pt idx="187">
                  <c:v>322</c:v>
                </c:pt>
                <c:pt idx="188">
                  <c:v>358</c:v>
                </c:pt>
                <c:pt idx="189">
                  <c:v>372</c:v>
                </c:pt>
                <c:pt idx="190">
                  <c:v>310</c:v>
                </c:pt>
                <c:pt idx="191">
                  <c:v>316</c:v>
                </c:pt>
                <c:pt idx="192">
                  <c:v>263</c:v>
                </c:pt>
                <c:pt idx="193">
                  <c:v>237</c:v>
                </c:pt>
                <c:pt idx="194">
                  <c:v>377</c:v>
                </c:pt>
                <c:pt idx="195">
                  <c:v>349</c:v>
                </c:pt>
                <c:pt idx="196">
                  <c:v>337</c:v>
                </c:pt>
                <c:pt idx="197">
                  <c:v>326</c:v>
                </c:pt>
                <c:pt idx="198">
                  <c:v>263</c:v>
                </c:pt>
                <c:pt idx="199">
                  <c:v>234</c:v>
                </c:pt>
                <c:pt idx="200">
                  <c:v>230</c:v>
                </c:pt>
                <c:pt idx="201">
                  <c:v>253</c:v>
                </c:pt>
                <c:pt idx="202">
                  <c:v>267</c:v>
                </c:pt>
                <c:pt idx="203">
                  <c:v>240</c:v>
                </c:pt>
                <c:pt idx="204">
                  <c:v>225</c:v>
                </c:pt>
                <c:pt idx="205">
                  <c:v>182</c:v>
                </c:pt>
                <c:pt idx="206">
                  <c:v>300</c:v>
                </c:pt>
                <c:pt idx="207">
                  <c:v>265</c:v>
                </c:pt>
                <c:pt idx="208">
                  <c:v>247</c:v>
                </c:pt>
                <c:pt idx="209">
                  <c:v>235</c:v>
                </c:pt>
                <c:pt idx="210">
                  <c:v>171</c:v>
                </c:pt>
                <c:pt idx="211">
                  <c:v>201</c:v>
                </c:pt>
                <c:pt idx="212">
                  <c:v>179</c:v>
                </c:pt>
                <c:pt idx="213">
                  <c:v>161</c:v>
                </c:pt>
                <c:pt idx="214">
                  <c:v>161</c:v>
                </c:pt>
                <c:pt idx="215">
                  <c:v>131</c:v>
                </c:pt>
                <c:pt idx="216">
                  <c:v>101</c:v>
                </c:pt>
                <c:pt idx="217">
                  <c:v>137</c:v>
                </c:pt>
                <c:pt idx="218">
                  <c:v>193</c:v>
                </c:pt>
                <c:pt idx="219">
                  <c:v>166</c:v>
                </c:pt>
                <c:pt idx="220">
                  <c:v>184</c:v>
                </c:pt>
                <c:pt idx="221">
                  <c:v>189</c:v>
                </c:pt>
                <c:pt idx="222">
                  <c:v>129</c:v>
                </c:pt>
                <c:pt idx="223">
                  <c:v>143</c:v>
                </c:pt>
                <c:pt idx="224">
                  <c:v>167</c:v>
                </c:pt>
                <c:pt idx="225">
                  <c:v>129</c:v>
                </c:pt>
                <c:pt idx="226">
                  <c:v>137</c:v>
                </c:pt>
                <c:pt idx="227">
                  <c:v>116</c:v>
                </c:pt>
                <c:pt idx="228">
                  <c:v>101</c:v>
                </c:pt>
                <c:pt idx="229">
                  <c:v>113</c:v>
                </c:pt>
                <c:pt idx="230">
                  <c:v>178</c:v>
                </c:pt>
                <c:pt idx="231">
                  <c:v>175</c:v>
                </c:pt>
                <c:pt idx="232">
                  <c:v>173</c:v>
                </c:pt>
                <c:pt idx="233">
                  <c:v>138</c:v>
                </c:pt>
                <c:pt idx="234">
                  <c:v>158</c:v>
                </c:pt>
                <c:pt idx="235">
                  <c:v>144</c:v>
                </c:pt>
                <c:pt idx="236">
                  <c:v>138</c:v>
                </c:pt>
                <c:pt idx="237">
                  <c:v>160</c:v>
                </c:pt>
                <c:pt idx="238">
                  <c:v>127</c:v>
                </c:pt>
                <c:pt idx="239">
                  <c:v>136</c:v>
                </c:pt>
                <c:pt idx="240">
                  <c:v>129</c:v>
                </c:pt>
                <c:pt idx="241">
                  <c:v>99</c:v>
                </c:pt>
                <c:pt idx="242">
                  <c:v>151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6-46D9-A5AF-70000EF99226}"/>
            </c:ext>
          </c:extLst>
        </c:ser>
        <c:ser>
          <c:idx val="1"/>
          <c:order val="1"/>
          <c:tx>
            <c:strRef>
              <c:f>'Total Year to Year Sales'!$A$3</c:f>
              <c:strCache>
                <c:ptCount val="1"/>
                <c:pt idx="0">
                  <c:v>Land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Sales'!$B$1:$IJ$1</c:f>
              <c:numCache>
                <c:formatCode>[$-409]mmm\-yy</c:formatCode>
                <c:ptCount val="243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  <c:pt idx="239">
                  <c:v>45635</c:v>
                </c:pt>
                <c:pt idx="240">
                  <c:v>45666</c:v>
                </c:pt>
                <c:pt idx="241">
                  <c:v>45697</c:v>
                </c:pt>
                <c:pt idx="242">
                  <c:v>45725</c:v>
                </c:pt>
              </c:numCache>
            </c:numRef>
          </c:cat>
          <c:val>
            <c:numRef>
              <c:f>'Total Year to Year Sales'!$B$3:$IJ$3</c:f>
              <c:numCache>
                <c:formatCode>General</c:formatCode>
                <c:ptCount val="243"/>
                <c:pt idx="0">
                  <c:v>96</c:v>
                </c:pt>
                <c:pt idx="1">
                  <c:v>61</c:v>
                </c:pt>
                <c:pt idx="2">
                  <c:v>91</c:v>
                </c:pt>
                <c:pt idx="3">
                  <c:v>106</c:v>
                </c:pt>
                <c:pt idx="4">
                  <c:v>111</c:v>
                </c:pt>
                <c:pt idx="5">
                  <c:v>114</c:v>
                </c:pt>
                <c:pt idx="6">
                  <c:v>69</c:v>
                </c:pt>
                <c:pt idx="7">
                  <c:v>83</c:v>
                </c:pt>
                <c:pt idx="8">
                  <c:v>115</c:v>
                </c:pt>
                <c:pt idx="9">
                  <c:v>71</c:v>
                </c:pt>
                <c:pt idx="10">
                  <c:v>77</c:v>
                </c:pt>
                <c:pt idx="11">
                  <c:v>55</c:v>
                </c:pt>
                <c:pt idx="12">
                  <c:v>63</c:v>
                </c:pt>
                <c:pt idx="13">
                  <c:v>22</c:v>
                </c:pt>
                <c:pt idx="14">
                  <c:v>48</c:v>
                </c:pt>
                <c:pt idx="15">
                  <c:v>33</c:v>
                </c:pt>
                <c:pt idx="16">
                  <c:v>53</c:v>
                </c:pt>
                <c:pt idx="17">
                  <c:v>34</c:v>
                </c:pt>
                <c:pt idx="18">
                  <c:v>38</c:v>
                </c:pt>
                <c:pt idx="19">
                  <c:v>31</c:v>
                </c:pt>
                <c:pt idx="20">
                  <c:v>21</c:v>
                </c:pt>
                <c:pt idx="21">
                  <c:v>52</c:v>
                </c:pt>
                <c:pt idx="22">
                  <c:v>20</c:v>
                </c:pt>
                <c:pt idx="23">
                  <c:v>35</c:v>
                </c:pt>
                <c:pt idx="24">
                  <c:v>19</c:v>
                </c:pt>
                <c:pt idx="25">
                  <c:v>19</c:v>
                </c:pt>
                <c:pt idx="26">
                  <c:v>11</c:v>
                </c:pt>
                <c:pt idx="27">
                  <c:v>22</c:v>
                </c:pt>
                <c:pt idx="28">
                  <c:v>33</c:v>
                </c:pt>
                <c:pt idx="29">
                  <c:v>23</c:v>
                </c:pt>
                <c:pt idx="30">
                  <c:v>17</c:v>
                </c:pt>
                <c:pt idx="31">
                  <c:v>20</c:v>
                </c:pt>
                <c:pt idx="32">
                  <c:v>28</c:v>
                </c:pt>
                <c:pt idx="33">
                  <c:v>26</c:v>
                </c:pt>
                <c:pt idx="34">
                  <c:v>35</c:v>
                </c:pt>
                <c:pt idx="35">
                  <c:v>19</c:v>
                </c:pt>
                <c:pt idx="36">
                  <c:v>30</c:v>
                </c:pt>
                <c:pt idx="37">
                  <c:v>22</c:v>
                </c:pt>
                <c:pt idx="38">
                  <c:v>13</c:v>
                </c:pt>
                <c:pt idx="39">
                  <c:v>29</c:v>
                </c:pt>
                <c:pt idx="40">
                  <c:v>22</c:v>
                </c:pt>
                <c:pt idx="41">
                  <c:v>25</c:v>
                </c:pt>
                <c:pt idx="42">
                  <c:v>17</c:v>
                </c:pt>
                <c:pt idx="43">
                  <c:v>24</c:v>
                </c:pt>
                <c:pt idx="44">
                  <c:v>33</c:v>
                </c:pt>
                <c:pt idx="45">
                  <c:v>16</c:v>
                </c:pt>
                <c:pt idx="46">
                  <c:v>20</c:v>
                </c:pt>
                <c:pt idx="47">
                  <c:v>13</c:v>
                </c:pt>
                <c:pt idx="48">
                  <c:v>9</c:v>
                </c:pt>
                <c:pt idx="49">
                  <c:v>9</c:v>
                </c:pt>
                <c:pt idx="50">
                  <c:v>15</c:v>
                </c:pt>
                <c:pt idx="51">
                  <c:v>6</c:v>
                </c:pt>
                <c:pt idx="52">
                  <c:v>15</c:v>
                </c:pt>
                <c:pt idx="53">
                  <c:v>28</c:v>
                </c:pt>
                <c:pt idx="54">
                  <c:v>16</c:v>
                </c:pt>
                <c:pt idx="55">
                  <c:v>29</c:v>
                </c:pt>
                <c:pt idx="56">
                  <c:v>33</c:v>
                </c:pt>
                <c:pt idx="57">
                  <c:v>34</c:v>
                </c:pt>
                <c:pt idx="58">
                  <c:v>22</c:v>
                </c:pt>
                <c:pt idx="59">
                  <c:v>24</c:v>
                </c:pt>
                <c:pt idx="60">
                  <c:v>12</c:v>
                </c:pt>
                <c:pt idx="61">
                  <c:v>20</c:v>
                </c:pt>
                <c:pt idx="62">
                  <c:v>12</c:v>
                </c:pt>
                <c:pt idx="63">
                  <c:v>26</c:v>
                </c:pt>
                <c:pt idx="64">
                  <c:v>18</c:v>
                </c:pt>
                <c:pt idx="65">
                  <c:v>28</c:v>
                </c:pt>
                <c:pt idx="66">
                  <c:v>21</c:v>
                </c:pt>
                <c:pt idx="67">
                  <c:v>30</c:v>
                </c:pt>
                <c:pt idx="68">
                  <c:v>33</c:v>
                </c:pt>
                <c:pt idx="69">
                  <c:v>23</c:v>
                </c:pt>
                <c:pt idx="70">
                  <c:v>30</c:v>
                </c:pt>
                <c:pt idx="71">
                  <c:v>29</c:v>
                </c:pt>
                <c:pt idx="72">
                  <c:v>15</c:v>
                </c:pt>
                <c:pt idx="73">
                  <c:v>18</c:v>
                </c:pt>
                <c:pt idx="74">
                  <c:v>37</c:v>
                </c:pt>
                <c:pt idx="75">
                  <c:v>27</c:v>
                </c:pt>
                <c:pt idx="76">
                  <c:v>32</c:v>
                </c:pt>
                <c:pt idx="77">
                  <c:v>33</c:v>
                </c:pt>
                <c:pt idx="78">
                  <c:v>18</c:v>
                </c:pt>
                <c:pt idx="79">
                  <c:v>27</c:v>
                </c:pt>
                <c:pt idx="80">
                  <c:v>23</c:v>
                </c:pt>
                <c:pt idx="81">
                  <c:v>18</c:v>
                </c:pt>
                <c:pt idx="82">
                  <c:v>45</c:v>
                </c:pt>
                <c:pt idx="83">
                  <c:v>38</c:v>
                </c:pt>
                <c:pt idx="84">
                  <c:v>19</c:v>
                </c:pt>
                <c:pt idx="85">
                  <c:v>30</c:v>
                </c:pt>
                <c:pt idx="86">
                  <c:v>50</c:v>
                </c:pt>
                <c:pt idx="87">
                  <c:v>51</c:v>
                </c:pt>
                <c:pt idx="88">
                  <c:v>40</c:v>
                </c:pt>
                <c:pt idx="89">
                  <c:v>35</c:v>
                </c:pt>
                <c:pt idx="90">
                  <c:v>30</c:v>
                </c:pt>
                <c:pt idx="91">
                  <c:v>46</c:v>
                </c:pt>
                <c:pt idx="92">
                  <c:v>29</c:v>
                </c:pt>
                <c:pt idx="93">
                  <c:v>40</c:v>
                </c:pt>
                <c:pt idx="94">
                  <c:v>30</c:v>
                </c:pt>
                <c:pt idx="95">
                  <c:v>27</c:v>
                </c:pt>
                <c:pt idx="96">
                  <c:v>25</c:v>
                </c:pt>
                <c:pt idx="97">
                  <c:v>52</c:v>
                </c:pt>
                <c:pt idx="98">
                  <c:v>44</c:v>
                </c:pt>
                <c:pt idx="99">
                  <c:v>41</c:v>
                </c:pt>
                <c:pt idx="100">
                  <c:v>36</c:v>
                </c:pt>
                <c:pt idx="101">
                  <c:v>34</c:v>
                </c:pt>
                <c:pt idx="102">
                  <c:v>39</c:v>
                </c:pt>
                <c:pt idx="103">
                  <c:v>44</c:v>
                </c:pt>
                <c:pt idx="104">
                  <c:v>38</c:v>
                </c:pt>
                <c:pt idx="105">
                  <c:v>48</c:v>
                </c:pt>
                <c:pt idx="106">
                  <c:v>30</c:v>
                </c:pt>
                <c:pt idx="107">
                  <c:v>59</c:v>
                </c:pt>
                <c:pt idx="108">
                  <c:v>22</c:v>
                </c:pt>
                <c:pt idx="109">
                  <c:v>26</c:v>
                </c:pt>
                <c:pt idx="110">
                  <c:v>30</c:v>
                </c:pt>
                <c:pt idx="111">
                  <c:v>38</c:v>
                </c:pt>
                <c:pt idx="112">
                  <c:v>33</c:v>
                </c:pt>
                <c:pt idx="113">
                  <c:v>51</c:v>
                </c:pt>
                <c:pt idx="114">
                  <c:v>75</c:v>
                </c:pt>
                <c:pt idx="115">
                  <c:v>46</c:v>
                </c:pt>
                <c:pt idx="116">
                  <c:v>53</c:v>
                </c:pt>
                <c:pt idx="117">
                  <c:v>48</c:v>
                </c:pt>
                <c:pt idx="118">
                  <c:v>34</c:v>
                </c:pt>
                <c:pt idx="119">
                  <c:v>35</c:v>
                </c:pt>
                <c:pt idx="120">
                  <c:v>32</c:v>
                </c:pt>
                <c:pt idx="121">
                  <c:v>31</c:v>
                </c:pt>
                <c:pt idx="122">
                  <c:v>40</c:v>
                </c:pt>
                <c:pt idx="123">
                  <c:v>38</c:v>
                </c:pt>
                <c:pt idx="124">
                  <c:v>37</c:v>
                </c:pt>
                <c:pt idx="125">
                  <c:v>42</c:v>
                </c:pt>
                <c:pt idx="126">
                  <c:v>44</c:v>
                </c:pt>
                <c:pt idx="127">
                  <c:v>39</c:v>
                </c:pt>
                <c:pt idx="128">
                  <c:v>51</c:v>
                </c:pt>
                <c:pt idx="129">
                  <c:v>39</c:v>
                </c:pt>
                <c:pt idx="130">
                  <c:v>28</c:v>
                </c:pt>
                <c:pt idx="131">
                  <c:v>46</c:v>
                </c:pt>
                <c:pt idx="132">
                  <c:v>32</c:v>
                </c:pt>
                <c:pt idx="133">
                  <c:v>37</c:v>
                </c:pt>
                <c:pt idx="134">
                  <c:v>43</c:v>
                </c:pt>
                <c:pt idx="135">
                  <c:v>38</c:v>
                </c:pt>
                <c:pt idx="136">
                  <c:v>39</c:v>
                </c:pt>
                <c:pt idx="137">
                  <c:v>48</c:v>
                </c:pt>
                <c:pt idx="138">
                  <c:v>46</c:v>
                </c:pt>
                <c:pt idx="139">
                  <c:v>44</c:v>
                </c:pt>
                <c:pt idx="140">
                  <c:v>51</c:v>
                </c:pt>
                <c:pt idx="141">
                  <c:v>44</c:v>
                </c:pt>
                <c:pt idx="142">
                  <c:v>26</c:v>
                </c:pt>
                <c:pt idx="143">
                  <c:v>23</c:v>
                </c:pt>
                <c:pt idx="144">
                  <c:v>29</c:v>
                </c:pt>
                <c:pt idx="145">
                  <c:v>19</c:v>
                </c:pt>
                <c:pt idx="146">
                  <c:v>54</c:v>
                </c:pt>
                <c:pt idx="147">
                  <c:v>33</c:v>
                </c:pt>
                <c:pt idx="148">
                  <c:v>45</c:v>
                </c:pt>
                <c:pt idx="149">
                  <c:v>76</c:v>
                </c:pt>
                <c:pt idx="150">
                  <c:v>49</c:v>
                </c:pt>
                <c:pt idx="151">
                  <c:v>52</c:v>
                </c:pt>
                <c:pt idx="152">
                  <c:v>44</c:v>
                </c:pt>
                <c:pt idx="153">
                  <c:v>66</c:v>
                </c:pt>
                <c:pt idx="154">
                  <c:v>42</c:v>
                </c:pt>
                <c:pt idx="155">
                  <c:v>38</c:v>
                </c:pt>
                <c:pt idx="156">
                  <c:v>35</c:v>
                </c:pt>
                <c:pt idx="157">
                  <c:v>22</c:v>
                </c:pt>
                <c:pt idx="158">
                  <c:v>43</c:v>
                </c:pt>
                <c:pt idx="159">
                  <c:v>36</c:v>
                </c:pt>
                <c:pt idx="160">
                  <c:v>44</c:v>
                </c:pt>
                <c:pt idx="161">
                  <c:v>53</c:v>
                </c:pt>
                <c:pt idx="162">
                  <c:v>37</c:v>
                </c:pt>
                <c:pt idx="163">
                  <c:v>39</c:v>
                </c:pt>
                <c:pt idx="164">
                  <c:v>35</c:v>
                </c:pt>
                <c:pt idx="165">
                  <c:v>36</c:v>
                </c:pt>
                <c:pt idx="166">
                  <c:v>26</c:v>
                </c:pt>
                <c:pt idx="167">
                  <c:v>24</c:v>
                </c:pt>
                <c:pt idx="168">
                  <c:v>21</c:v>
                </c:pt>
                <c:pt idx="169">
                  <c:v>37</c:v>
                </c:pt>
                <c:pt idx="170">
                  <c:v>30</c:v>
                </c:pt>
                <c:pt idx="171">
                  <c:v>37</c:v>
                </c:pt>
                <c:pt idx="172">
                  <c:v>35</c:v>
                </c:pt>
                <c:pt idx="173">
                  <c:v>39</c:v>
                </c:pt>
                <c:pt idx="174">
                  <c:v>45</c:v>
                </c:pt>
                <c:pt idx="175">
                  <c:v>39</c:v>
                </c:pt>
                <c:pt idx="176">
                  <c:v>35</c:v>
                </c:pt>
                <c:pt idx="177">
                  <c:v>32</c:v>
                </c:pt>
                <c:pt idx="178">
                  <c:v>43</c:v>
                </c:pt>
                <c:pt idx="179">
                  <c:v>41</c:v>
                </c:pt>
                <c:pt idx="180">
                  <c:v>29</c:v>
                </c:pt>
                <c:pt idx="181">
                  <c:v>33</c:v>
                </c:pt>
                <c:pt idx="182">
                  <c:v>38</c:v>
                </c:pt>
                <c:pt idx="183">
                  <c:v>25</c:v>
                </c:pt>
                <c:pt idx="184">
                  <c:v>27</c:v>
                </c:pt>
                <c:pt idx="185">
                  <c:v>27</c:v>
                </c:pt>
                <c:pt idx="186">
                  <c:v>55</c:v>
                </c:pt>
                <c:pt idx="187">
                  <c:v>78</c:v>
                </c:pt>
                <c:pt idx="188">
                  <c:v>80</c:v>
                </c:pt>
                <c:pt idx="189">
                  <c:v>86</c:v>
                </c:pt>
                <c:pt idx="190">
                  <c:v>71</c:v>
                </c:pt>
                <c:pt idx="191">
                  <c:v>80</c:v>
                </c:pt>
                <c:pt idx="192">
                  <c:v>68</c:v>
                </c:pt>
                <c:pt idx="193">
                  <c:v>57</c:v>
                </c:pt>
                <c:pt idx="194">
                  <c:v>67</c:v>
                </c:pt>
                <c:pt idx="195">
                  <c:v>93</c:v>
                </c:pt>
                <c:pt idx="196">
                  <c:v>99</c:v>
                </c:pt>
                <c:pt idx="197">
                  <c:v>103</c:v>
                </c:pt>
                <c:pt idx="198">
                  <c:v>97</c:v>
                </c:pt>
                <c:pt idx="199">
                  <c:v>89</c:v>
                </c:pt>
                <c:pt idx="200">
                  <c:v>81</c:v>
                </c:pt>
                <c:pt idx="201">
                  <c:v>75</c:v>
                </c:pt>
                <c:pt idx="202">
                  <c:v>70</c:v>
                </c:pt>
                <c:pt idx="203">
                  <c:v>76</c:v>
                </c:pt>
                <c:pt idx="204">
                  <c:v>56</c:v>
                </c:pt>
                <c:pt idx="205">
                  <c:v>61</c:v>
                </c:pt>
                <c:pt idx="206">
                  <c:v>80</c:v>
                </c:pt>
                <c:pt idx="207">
                  <c:v>75</c:v>
                </c:pt>
                <c:pt idx="208">
                  <c:v>81</c:v>
                </c:pt>
                <c:pt idx="209">
                  <c:v>51</c:v>
                </c:pt>
                <c:pt idx="210">
                  <c:v>56</c:v>
                </c:pt>
                <c:pt idx="211">
                  <c:v>62</c:v>
                </c:pt>
                <c:pt idx="212">
                  <c:v>49</c:v>
                </c:pt>
                <c:pt idx="213">
                  <c:v>43</c:v>
                </c:pt>
                <c:pt idx="214">
                  <c:v>31</c:v>
                </c:pt>
                <c:pt idx="215">
                  <c:v>36</c:v>
                </c:pt>
                <c:pt idx="216">
                  <c:v>38</c:v>
                </c:pt>
                <c:pt idx="217">
                  <c:v>36</c:v>
                </c:pt>
                <c:pt idx="218">
                  <c:v>43</c:v>
                </c:pt>
                <c:pt idx="219">
                  <c:v>48</c:v>
                </c:pt>
                <c:pt idx="220">
                  <c:v>41</c:v>
                </c:pt>
                <c:pt idx="221">
                  <c:v>55</c:v>
                </c:pt>
                <c:pt idx="222">
                  <c:v>43</c:v>
                </c:pt>
                <c:pt idx="223">
                  <c:v>47</c:v>
                </c:pt>
                <c:pt idx="224">
                  <c:v>47</c:v>
                </c:pt>
                <c:pt idx="225">
                  <c:v>46</c:v>
                </c:pt>
                <c:pt idx="226">
                  <c:v>42</c:v>
                </c:pt>
                <c:pt idx="227">
                  <c:v>29</c:v>
                </c:pt>
                <c:pt idx="228">
                  <c:v>39</c:v>
                </c:pt>
                <c:pt idx="229">
                  <c:v>22</c:v>
                </c:pt>
                <c:pt idx="230">
                  <c:v>28</c:v>
                </c:pt>
                <c:pt idx="231">
                  <c:v>38</c:v>
                </c:pt>
                <c:pt idx="232">
                  <c:v>36</c:v>
                </c:pt>
                <c:pt idx="233">
                  <c:v>40</c:v>
                </c:pt>
                <c:pt idx="234">
                  <c:v>51</c:v>
                </c:pt>
                <c:pt idx="235">
                  <c:v>37</c:v>
                </c:pt>
                <c:pt idx="236">
                  <c:v>32</c:v>
                </c:pt>
                <c:pt idx="237">
                  <c:v>27</c:v>
                </c:pt>
                <c:pt idx="238">
                  <c:v>26</c:v>
                </c:pt>
                <c:pt idx="239">
                  <c:v>31</c:v>
                </c:pt>
                <c:pt idx="240">
                  <c:v>34</c:v>
                </c:pt>
                <c:pt idx="241">
                  <c:v>24</c:v>
                </c:pt>
                <c:pt idx="242">
                  <c:v>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6-46D9-A5AF-70000EF99226}"/>
            </c:ext>
          </c:extLst>
        </c:ser>
        <c:ser>
          <c:idx val="2"/>
          <c:order val="2"/>
          <c:tx>
            <c:strRef>
              <c:f>'Total Year to Year Sales'!$A$4</c:f>
              <c:strCache>
                <c:ptCount val="1"/>
                <c:pt idx="0">
                  <c:v>Commercial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Sales'!$B$1:$IJ$1</c:f>
              <c:numCache>
                <c:formatCode>[$-409]mmm\-yy</c:formatCode>
                <c:ptCount val="243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  <c:pt idx="239">
                  <c:v>45635</c:v>
                </c:pt>
                <c:pt idx="240">
                  <c:v>45666</c:v>
                </c:pt>
                <c:pt idx="241">
                  <c:v>45697</c:v>
                </c:pt>
                <c:pt idx="242">
                  <c:v>45725</c:v>
                </c:pt>
              </c:numCache>
            </c:numRef>
          </c:cat>
          <c:val>
            <c:numRef>
              <c:f>'Total Year to Year Sales'!$B$4:$IJ$4</c:f>
              <c:numCache>
                <c:formatCode>General</c:formatCode>
                <c:ptCount val="243"/>
                <c:pt idx="0">
                  <c:v>1</c:v>
                </c:pt>
                <c:pt idx="1">
                  <c:v>3</c:v>
                </c:pt>
                <c:pt idx="2">
                  <c:v>3</c:v>
                </c:pt>
                <c:pt idx="3">
                  <c:v>4</c:v>
                </c:pt>
                <c:pt idx="4">
                  <c:v>4</c:v>
                </c:pt>
                <c:pt idx="5">
                  <c:v>6</c:v>
                </c:pt>
                <c:pt idx="6">
                  <c:v>4</c:v>
                </c:pt>
                <c:pt idx="7">
                  <c:v>4</c:v>
                </c:pt>
                <c:pt idx="8">
                  <c:v>1</c:v>
                </c:pt>
                <c:pt idx="9">
                  <c:v>14</c:v>
                </c:pt>
                <c:pt idx="10">
                  <c:v>1</c:v>
                </c:pt>
                <c:pt idx="11">
                  <c:v>3</c:v>
                </c:pt>
                <c:pt idx="12">
                  <c:v>2</c:v>
                </c:pt>
                <c:pt idx="13">
                  <c:v>1</c:v>
                </c:pt>
                <c:pt idx="14">
                  <c:v>6</c:v>
                </c:pt>
                <c:pt idx="15">
                  <c:v>2</c:v>
                </c:pt>
                <c:pt idx="16">
                  <c:v>3</c:v>
                </c:pt>
                <c:pt idx="17">
                  <c:v>5</c:v>
                </c:pt>
                <c:pt idx="18">
                  <c:v>2</c:v>
                </c:pt>
                <c:pt idx="19">
                  <c:v>2</c:v>
                </c:pt>
                <c:pt idx="20">
                  <c:v>9</c:v>
                </c:pt>
                <c:pt idx="21">
                  <c:v>5</c:v>
                </c:pt>
                <c:pt idx="22">
                  <c:v>0</c:v>
                </c:pt>
                <c:pt idx="23">
                  <c:v>1</c:v>
                </c:pt>
                <c:pt idx="24">
                  <c:v>2</c:v>
                </c:pt>
                <c:pt idx="25">
                  <c:v>0</c:v>
                </c:pt>
                <c:pt idx="26">
                  <c:v>1</c:v>
                </c:pt>
                <c:pt idx="27">
                  <c:v>2</c:v>
                </c:pt>
                <c:pt idx="28">
                  <c:v>1</c:v>
                </c:pt>
                <c:pt idx="29">
                  <c:v>0</c:v>
                </c:pt>
                <c:pt idx="30">
                  <c:v>3</c:v>
                </c:pt>
                <c:pt idx="31">
                  <c:v>3</c:v>
                </c:pt>
                <c:pt idx="32">
                  <c:v>1</c:v>
                </c:pt>
                <c:pt idx="33">
                  <c:v>0</c:v>
                </c:pt>
                <c:pt idx="34">
                  <c:v>2</c:v>
                </c:pt>
                <c:pt idx="35">
                  <c:v>0</c:v>
                </c:pt>
                <c:pt idx="36">
                  <c:v>0</c:v>
                </c:pt>
                <c:pt idx="37">
                  <c:v>1</c:v>
                </c:pt>
                <c:pt idx="38">
                  <c:v>1</c:v>
                </c:pt>
                <c:pt idx="39">
                  <c:v>3</c:v>
                </c:pt>
                <c:pt idx="40">
                  <c:v>2</c:v>
                </c:pt>
                <c:pt idx="41">
                  <c:v>1</c:v>
                </c:pt>
                <c:pt idx="42">
                  <c:v>3</c:v>
                </c:pt>
                <c:pt idx="43">
                  <c:v>1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1</c:v>
                </c:pt>
                <c:pt idx="48">
                  <c:v>2</c:v>
                </c:pt>
                <c:pt idx="49">
                  <c:v>1</c:v>
                </c:pt>
                <c:pt idx="50">
                  <c:v>2</c:v>
                </c:pt>
                <c:pt idx="51">
                  <c:v>1</c:v>
                </c:pt>
                <c:pt idx="52">
                  <c:v>0</c:v>
                </c:pt>
                <c:pt idx="53">
                  <c:v>0</c:v>
                </c:pt>
                <c:pt idx="54">
                  <c:v>1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1</c:v>
                </c:pt>
                <c:pt idx="59">
                  <c:v>11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2</c:v>
                </c:pt>
                <c:pt idx="64">
                  <c:v>1</c:v>
                </c:pt>
                <c:pt idx="65">
                  <c:v>3</c:v>
                </c:pt>
                <c:pt idx="66">
                  <c:v>2</c:v>
                </c:pt>
                <c:pt idx="67">
                  <c:v>0</c:v>
                </c:pt>
                <c:pt idx="68">
                  <c:v>1</c:v>
                </c:pt>
                <c:pt idx="69">
                  <c:v>0</c:v>
                </c:pt>
                <c:pt idx="70">
                  <c:v>0</c:v>
                </c:pt>
                <c:pt idx="71">
                  <c:v>1</c:v>
                </c:pt>
                <c:pt idx="72">
                  <c:v>1</c:v>
                </c:pt>
                <c:pt idx="73">
                  <c:v>2</c:v>
                </c:pt>
                <c:pt idx="74">
                  <c:v>2</c:v>
                </c:pt>
                <c:pt idx="75">
                  <c:v>3</c:v>
                </c:pt>
                <c:pt idx="76">
                  <c:v>3</c:v>
                </c:pt>
                <c:pt idx="77">
                  <c:v>2</c:v>
                </c:pt>
                <c:pt idx="78">
                  <c:v>2</c:v>
                </c:pt>
                <c:pt idx="79">
                  <c:v>0</c:v>
                </c:pt>
                <c:pt idx="80">
                  <c:v>2</c:v>
                </c:pt>
                <c:pt idx="81">
                  <c:v>5</c:v>
                </c:pt>
                <c:pt idx="82">
                  <c:v>3</c:v>
                </c:pt>
                <c:pt idx="83">
                  <c:v>0</c:v>
                </c:pt>
                <c:pt idx="84">
                  <c:v>3</c:v>
                </c:pt>
                <c:pt idx="85">
                  <c:v>1</c:v>
                </c:pt>
                <c:pt idx="86">
                  <c:v>6</c:v>
                </c:pt>
                <c:pt idx="87">
                  <c:v>4</c:v>
                </c:pt>
                <c:pt idx="88">
                  <c:v>1</c:v>
                </c:pt>
                <c:pt idx="89">
                  <c:v>1</c:v>
                </c:pt>
                <c:pt idx="90">
                  <c:v>0</c:v>
                </c:pt>
                <c:pt idx="91">
                  <c:v>2</c:v>
                </c:pt>
                <c:pt idx="92">
                  <c:v>1</c:v>
                </c:pt>
                <c:pt idx="93">
                  <c:v>3</c:v>
                </c:pt>
                <c:pt idx="94">
                  <c:v>6</c:v>
                </c:pt>
                <c:pt idx="95">
                  <c:v>4</c:v>
                </c:pt>
                <c:pt idx="96">
                  <c:v>1</c:v>
                </c:pt>
                <c:pt idx="97">
                  <c:v>3</c:v>
                </c:pt>
                <c:pt idx="98">
                  <c:v>0</c:v>
                </c:pt>
                <c:pt idx="99">
                  <c:v>4</c:v>
                </c:pt>
                <c:pt idx="100">
                  <c:v>1</c:v>
                </c:pt>
                <c:pt idx="101">
                  <c:v>3</c:v>
                </c:pt>
                <c:pt idx="102">
                  <c:v>2</c:v>
                </c:pt>
                <c:pt idx="103">
                  <c:v>4</c:v>
                </c:pt>
                <c:pt idx="104">
                  <c:v>7</c:v>
                </c:pt>
                <c:pt idx="105">
                  <c:v>2</c:v>
                </c:pt>
                <c:pt idx="106">
                  <c:v>2</c:v>
                </c:pt>
                <c:pt idx="107">
                  <c:v>5</c:v>
                </c:pt>
                <c:pt idx="108">
                  <c:v>5</c:v>
                </c:pt>
                <c:pt idx="109">
                  <c:v>3</c:v>
                </c:pt>
                <c:pt idx="110">
                  <c:v>1</c:v>
                </c:pt>
                <c:pt idx="111">
                  <c:v>2</c:v>
                </c:pt>
                <c:pt idx="112">
                  <c:v>6</c:v>
                </c:pt>
                <c:pt idx="113">
                  <c:v>2</c:v>
                </c:pt>
                <c:pt idx="114">
                  <c:v>4</c:v>
                </c:pt>
                <c:pt idx="115">
                  <c:v>1</c:v>
                </c:pt>
                <c:pt idx="116">
                  <c:v>6</c:v>
                </c:pt>
                <c:pt idx="117">
                  <c:v>0</c:v>
                </c:pt>
                <c:pt idx="118">
                  <c:v>1</c:v>
                </c:pt>
                <c:pt idx="119">
                  <c:v>10</c:v>
                </c:pt>
                <c:pt idx="120">
                  <c:v>1</c:v>
                </c:pt>
                <c:pt idx="121">
                  <c:v>6</c:v>
                </c:pt>
                <c:pt idx="122">
                  <c:v>4</c:v>
                </c:pt>
                <c:pt idx="123">
                  <c:v>2</c:v>
                </c:pt>
                <c:pt idx="124">
                  <c:v>2</c:v>
                </c:pt>
                <c:pt idx="125">
                  <c:v>0</c:v>
                </c:pt>
                <c:pt idx="126">
                  <c:v>3</c:v>
                </c:pt>
                <c:pt idx="127">
                  <c:v>2</c:v>
                </c:pt>
                <c:pt idx="128">
                  <c:v>4</c:v>
                </c:pt>
                <c:pt idx="129">
                  <c:v>0</c:v>
                </c:pt>
                <c:pt idx="130">
                  <c:v>6</c:v>
                </c:pt>
                <c:pt idx="131">
                  <c:v>4</c:v>
                </c:pt>
                <c:pt idx="132">
                  <c:v>2</c:v>
                </c:pt>
                <c:pt idx="133">
                  <c:v>1</c:v>
                </c:pt>
                <c:pt idx="134">
                  <c:v>3</c:v>
                </c:pt>
                <c:pt idx="135">
                  <c:v>5</c:v>
                </c:pt>
                <c:pt idx="136">
                  <c:v>3</c:v>
                </c:pt>
                <c:pt idx="137">
                  <c:v>5</c:v>
                </c:pt>
                <c:pt idx="138">
                  <c:v>0</c:v>
                </c:pt>
                <c:pt idx="139">
                  <c:v>1</c:v>
                </c:pt>
                <c:pt idx="140">
                  <c:v>1</c:v>
                </c:pt>
                <c:pt idx="141">
                  <c:v>4</c:v>
                </c:pt>
                <c:pt idx="142">
                  <c:v>1</c:v>
                </c:pt>
                <c:pt idx="143">
                  <c:v>6</c:v>
                </c:pt>
                <c:pt idx="144">
                  <c:v>0</c:v>
                </c:pt>
                <c:pt idx="145">
                  <c:v>1</c:v>
                </c:pt>
                <c:pt idx="146">
                  <c:v>1</c:v>
                </c:pt>
                <c:pt idx="147">
                  <c:v>6</c:v>
                </c:pt>
                <c:pt idx="148">
                  <c:v>6</c:v>
                </c:pt>
                <c:pt idx="149">
                  <c:v>1</c:v>
                </c:pt>
                <c:pt idx="150">
                  <c:v>0</c:v>
                </c:pt>
                <c:pt idx="151">
                  <c:v>1</c:v>
                </c:pt>
                <c:pt idx="152">
                  <c:v>0</c:v>
                </c:pt>
                <c:pt idx="153">
                  <c:v>2</c:v>
                </c:pt>
                <c:pt idx="154">
                  <c:v>2</c:v>
                </c:pt>
                <c:pt idx="155">
                  <c:v>6</c:v>
                </c:pt>
                <c:pt idx="156">
                  <c:v>0</c:v>
                </c:pt>
                <c:pt idx="157">
                  <c:v>1</c:v>
                </c:pt>
                <c:pt idx="158">
                  <c:v>2</c:v>
                </c:pt>
                <c:pt idx="159">
                  <c:v>3</c:v>
                </c:pt>
                <c:pt idx="160">
                  <c:v>4</c:v>
                </c:pt>
                <c:pt idx="161">
                  <c:v>4</c:v>
                </c:pt>
                <c:pt idx="162">
                  <c:v>0</c:v>
                </c:pt>
                <c:pt idx="163">
                  <c:v>0</c:v>
                </c:pt>
                <c:pt idx="164">
                  <c:v>1</c:v>
                </c:pt>
                <c:pt idx="165">
                  <c:v>3</c:v>
                </c:pt>
                <c:pt idx="166">
                  <c:v>1</c:v>
                </c:pt>
                <c:pt idx="167">
                  <c:v>2</c:v>
                </c:pt>
                <c:pt idx="168">
                  <c:v>4</c:v>
                </c:pt>
                <c:pt idx="169">
                  <c:v>3</c:v>
                </c:pt>
                <c:pt idx="170">
                  <c:v>4</c:v>
                </c:pt>
                <c:pt idx="171">
                  <c:v>3</c:v>
                </c:pt>
                <c:pt idx="172">
                  <c:v>1</c:v>
                </c:pt>
                <c:pt idx="173">
                  <c:v>3</c:v>
                </c:pt>
                <c:pt idx="174">
                  <c:v>2</c:v>
                </c:pt>
                <c:pt idx="175">
                  <c:v>3</c:v>
                </c:pt>
                <c:pt idx="176">
                  <c:v>2</c:v>
                </c:pt>
                <c:pt idx="177">
                  <c:v>3</c:v>
                </c:pt>
                <c:pt idx="178">
                  <c:v>1</c:v>
                </c:pt>
                <c:pt idx="179">
                  <c:v>4</c:v>
                </c:pt>
                <c:pt idx="180">
                  <c:v>2</c:v>
                </c:pt>
                <c:pt idx="181">
                  <c:v>2</c:v>
                </c:pt>
                <c:pt idx="182">
                  <c:v>0</c:v>
                </c:pt>
                <c:pt idx="183">
                  <c:v>2</c:v>
                </c:pt>
                <c:pt idx="184">
                  <c:v>2</c:v>
                </c:pt>
                <c:pt idx="185">
                  <c:v>3</c:v>
                </c:pt>
                <c:pt idx="186">
                  <c:v>1</c:v>
                </c:pt>
                <c:pt idx="187">
                  <c:v>3</c:v>
                </c:pt>
                <c:pt idx="188">
                  <c:v>7</c:v>
                </c:pt>
                <c:pt idx="189">
                  <c:v>2</c:v>
                </c:pt>
                <c:pt idx="190">
                  <c:v>2</c:v>
                </c:pt>
                <c:pt idx="191">
                  <c:v>5</c:v>
                </c:pt>
                <c:pt idx="192">
                  <c:v>4</c:v>
                </c:pt>
                <c:pt idx="193">
                  <c:v>4</c:v>
                </c:pt>
                <c:pt idx="194">
                  <c:v>3</c:v>
                </c:pt>
                <c:pt idx="195">
                  <c:v>3</c:v>
                </c:pt>
                <c:pt idx="196">
                  <c:v>4</c:v>
                </c:pt>
                <c:pt idx="197">
                  <c:v>3</c:v>
                </c:pt>
                <c:pt idx="198">
                  <c:v>9</c:v>
                </c:pt>
                <c:pt idx="199">
                  <c:v>6</c:v>
                </c:pt>
                <c:pt idx="200">
                  <c:v>2</c:v>
                </c:pt>
                <c:pt idx="201">
                  <c:v>5</c:v>
                </c:pt>
                <c:pt idx="202">
                  <c:v>3</c:v>
                </c:pt>
                <c:pt idx="203">
                  <c:v>3</c:v>
                </c:pt>
                <c:pt idx="204">
                  <c:v>4</c:v>
                </c:pt>
                <c:pt idx="205">
                  <c:v>5</c:v>
                </c:pt>
                <c:pt idx="206">
                  <c:v>7</c:v>
                </c:pt>
                <c:pt idx="207">
                  <c:v>4</c:v>
                </c:pt>
                <c:pt idx="208">
                  <c:v>3</c:v>
                </c:pt>
                <c:pt idx="209">
                  <c:v>4</c:v>
                </c:pt>
                <c:pt idx="210">
                  <c:v>6</c:v>
                </c:pt>
                <c:pt idx="211">
                  <c:v>2</c:v>
                </c:pt>
                <c:pt idx="212">
                  <c:v>3</c:v>
                </c:pt>
                <c:pt idx="213">
                  <c:v>3</c:v>
                </c:pt>
                <c:pt idx="214">
                  <c:v>3</c:v>
                </c:pt>
                <c:pt idx="215">
                  <c:v>1</c:v>
                </c:pt>
                <c:pt idx="216">
                  <c:v>2</c:v>
                </c:pt>
                <c:pt idx="217">
                  <c:v>1</c:v>
                </c:pt>
                <c:pt idx="218">
                  <c:v>6</c:v>
                </c:pt>
                <c:pt idx="219">
                  <c:v>1</c:v>
                </c:pt>
                <c:pt idx="220">
                  <c:v>3</c:v>
                </c:pt>
                <c:pt idx="221">
                  <c:v>1</c:v>
                </c:pt>
                <c:pt idx="222">
                  <c:v>0</c:v>
                </c:pt>
                <c:pt idx="223">
                  <c:v>1</c:v>
                </c:pt>
                <c:pt idx="224">
                  <c:v>2</c:v>
                </c:pt>
                <c:pt idx="225">
                  <c:v>2</c:v>
                </c:pt>
                <c:pt idx="226">
                  <c:v>4</c:v>
                </c:pt>
                <c:pt idx="227">
                  <c:v>1</c:v>
                </c:pt>
                <c:pt idx="228">
                  <c:v>1</c:v>
                </c:pt>
                <c:pt idx="229">
                  <c:v>2</c:v>
                </c:pt>
                <c:pt idx="230">
                  <c:v>2</c:v>
                </c:pt>
                <c:pt idx="231">
                  <c:v>5</c:v>
                </c:pt>
                <c:pt idx="232">
                  <c:v>0</c:v>
                </c:pt>
                <c:pt idx="233">
                  <c:v>3</c:v>
                </c:pt>
                <c:pt idx="234">
                  <c:v>0</c:v>
                </c:pt>
                <c:pt idx="235">
                  <c:v>6</c:v>
                </c:pt>
                <c:pt idx="236">
                  <c:v>2</c:v>
                </c:pt>
                <c:pt idx="237">
                  <c:v>3</c:v>
                </c:pt>
                <c:pt idx="238">
                  <c:v>1</c:v>
                </c:pt>
                <c:pt idx="239">
                  <c:v>2</c:v>
                </c:pt>
                <c:pt idx="240">
                  <c:v>3</c:v>
                </c:pt>
                <c:pt idx="241">
                  <c:v>2</c:v>
                </c:pt>
                <c:pt idx="24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6-46D9-A5AF-70000EF99226}"/>
            </c:ext>
          </c:extLst>
        </c:ser>
        <c:ser>
          <c:idx val="3"/>
          <c:order val="3"/>
          <c:tx>
            <c:strRef>
              <c:f>'Total Year to Year Sales'!$A$5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Sales'!$B$1:$IJ$1</c:f>
              <c:numCache>
                <c:formatCode>[$-409]mmm\-yy</c:formatCode>
                <c:ptCount val="243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  <c:pt idx="239">
                  <c:v>45635</c:v>
                </c:pt>
                <c:pt idx="240">
                  <c:v>45666</c:v>
                </c:pt>
                <c:pt idx="241">
                  <c:v>45697</c:v>
                </c:pt>
                <c:pt idx="242">
                  <c:v>45725</c:v>
                </c:pt>
              </c:numCache>
            </c:numRef>
          </c:cat>
          <c:val>
            <c:numRef>
              <c:f>'Total Year to Year Sales'!$B$5:$IJ$5</c:f>
              <c:numCache>
                <c:formatCode>General</c:formatCode>
                <c:ptCount val="243"/>
                <c:pt idx="0">
                  <c:v>246</c:v>
                </c:pt>
                <c:pt idx="1">
                  <c:v>183</c:v>
                </c:pt>
                <c:pt idx="2">
                  <c:v>284</c:v>
                </c:pt>
                <c:pt idx="3">
                  <c:v>318</c:v>
                </c:pt>
                <c:pt idx="4">
                  <c:v>401</c:v>
                </c:pt>
                <c:pt idx="5">
                  <c:v>354</c:v>
                </c:pt>
                <c:pt idx="6">
                  <c:v>240</c:v>
                </c:pt>
                <c:pt idx="7">
                  <c:v>265</c:v>
                </c:pt>
                <c:pt idx="8">
                  <c:v>293</c:v>
                </c:pt>
                <c:pt idx="9">
                  <c:v>247</c:v>
                </c:pt>
                <c:pt idx="10">
                  <c:v>204</c:v>
                </c:pt>
                <c:pt idx="11">
                  <c:v>166</c:v>
                </c:pt>
                <c:pt idx="12">
                  <c:v>162</c:v>
                </c:pt>
                <c:pt idx="13">
                  <c:v>116</c:v>
                </c:pt>
                <c:pt idx="14">
                  <c:v>176</c:v>
                </c:pt>
                <c:pt idx="15">
                  <c:v>153</c:v>
                </c:pt>
                <c:pt idx="16">
                  <c:v>207</c:v>
                </c:pt>
                <c:pt idx="17">
                  <c:v>156</c:v>
                </c:pt>
                <c:pt idx="18">
                  <c:v>123</c:v>
                </c:pt>
                <c:pt idx="19">
                  <c:v>139</c:v>
                </c:pt>
                <c:pt idx="20">
                  <c:v>123</c:v>
                </c:pt>
                <c:pt idx="21">
                  <c:v>176</c:v>
                </c:pt>
                <c:pt idx="22">
                  <c:v>101</c:v>
                </c:pt>
                <c:pt idx="23">
                  <c:v>125</c:v>
                </c:pt>
                <c:pt idx="24">
                  <c:v>97</c:v>
                </c:pt>
                <c:pt idx="25">
                  <c:v>122</c:v>
                </c:pt>
                <c:pt idx="26">
                  <c:v>112</c:v>
                </c:pt>
                <c:pt idx="27">
                  <c:v>143</c:v>
                </c:pt>
                <c:pt idx="28">
                  <c:v>171</c:v>
                </c:pt>
                <c:pt idx="29">
                  <c:v>140</c:v>
                </c:pt>
                <c:pt idx="30">
                  <c:v>123</c:v>
                </c:pt>
                <c:pt idx="31">
                  <c:v>129</c:v>
                </c:pt>
                <c:pt idx="32">
                  <c:v>133</c:v>
                </c:pt>
                <c:pt idx="33">
                  <c:v>121</c:v>
                </c:pt>
                <c:pt idx="34">
                  <c:v>130</c:v>
                </c:pt>
                <c:pt idx="35">
                  <c:v>101</c:v>
                </c:pt>
                <c:pt idx="36">
                  <c:v>87</c:v>
                </c:pt>
                <c:pt idx="37">
                  <c:v>98</c:v>
                </c:pt>
                <c:pt idx="38">
                  <c:v>110</c:v>
                </c:pt>
                <c:pt idx="39">
                  <c:v>124</c:v>
                </c:pt>
                <c:pt idx="40">
                  <c:v>135</c:v>
                </c:pt>
                <c:pt idx="41">
                  <c:v>136</c:v>
                </c:pt>
                <c:pt idx="42">
                  <c:v>114</c:v>
                </c:pt>
                <c:pt idx="43">
                  <c:v>128</c:v>
                </c:pt>
                <c:pt idx="44">
                  <c:v>126</c:v>
                </c:pt>
                <c:pt idx="45">
                  <c:v>101</c:v>
                </c:pt>
                <c:pt idx="46">
                  <c:v>80</c:v>
                </c:pt>
                <c:pt idx="47">
                  <c:v>83</c:v>
                </c:pt>
                <c:pt idx="48">
                  <c:v>53</c:v>
                </c:pt>
                <c:pt idx="49">
                  <c:v>78</c:v>
                </c:pt>
                <c:pt idx="50">
                  <c:v>101</c:v>
                </c:pt>
                <c:pt idx="51">
                  <c:v>88</c:v>
                </c:pt>
                <c:pt idx="52">
                  <c:v>126</c:v>
                </c:pt>
                <c:pt idx="53">
                  <c:v>142</c:v>
                </c:pt>
                <c:pt idx="54">
                  <c:v>122</c:v>
                </c:pt>
                <c:pt idx="55">
                  <c:v>134</c:v>
                </c:pt>
                <c:pt idx="56">
                  <c:v>137</c:v>
                </c:pt>
                <c:pt idx="57">
                  <c:v>140</c:v>
                </c:pt>
                <c:pt idx="58">
                  <c:v>129</c:v>
                </c:pt>
                <c:pt idx="59">
                  <c:v>135</c:v>
                </c:pt>
                <c:pt idx="60">
                  <c:v>99</c:v>
                </c:pt>
                <c:pt idx="61">
                  <c:v>93</c:v>
                </c:pt>
                <c:pt idx="62">
                  <c:v>126</c:v>
                </c:pt>
                <c:pt idx="63">
                  <c:v>164</c:v>
                </c:pt>
                <c:pt idx="64">
                  <c:v>170</c:v>
                </c:pt>
                <c:pt idx="65">
                  <c:v>168</c:v>
                </c:pt>
                <c:pt idx="66">
                  <c:v>148</c:v>
                </c:pt>
                <c:pt idx="67">
                  <c:v>129</c:v>
                </c:pt>
                <c:pt idx="68">
                  <c:v>143</c:v>
                </c:pt>
                <c:pt idx="69">
                  <c:v>138</c:v>
                </c:pt>
                <c:pt idx="70">
                  <c:v>136</c:v>
                </c:pt>
                <c:pt idx="71">
                  <c:v>155</c:v>
                </c:pt>
                <c:pt idx="72">
                  <c:v>99</c:v>
                </c:pt>
                <c:pt idx="73">
                  <c:v>107</c:v>
                </c:pt>
                <c:pt idx="74">
                  <c:v>169</c:v>
                </c:pt>
                <c:pt idx="75">
                  <c:v>167</c:v>
                </c:pt>
                <c:pt idx="76">
                  <c:v>159</c:v>
                </c:pt>
                <c:pt idx="77">
                  <c:v>177</c:v>
                </c:pt>
                <c:pt idx="78">
                  <c:v>147</c:v>
                </c:pt>
                <c:pt idx="79">
                  <c:v>132</c:v>
                </c:pt>
                <c:pt idx="80">
                  <c:v>138</c:v>
                </c:pt>
                <c:pt idx="81">
                  <c:v>132</c:v>
                </c:pt>
                <c:pt idx="82">
                  <c:v>122</c:v>
                </c:pt>
                <c:pt idx="83">
                  <c:v>140</c:v>
                </c:pt>
                <c:pt idx="84">
                  <c:v>116</c:v>
                </c:pt>
                <c:pt idx="85">
                  <c:v>143</c:v>
                </c:pt>
                <c:pt idx="86">
                  <c:v>227</c:v>
                </c:pt>
                <c:pt idx="87">
                  <c:v>186</c:v>
                </c:pt>
                <c:pt idx="88">
                  <c:v>206</c:v>
                </c:pt>
                <c:pt idx="89">
                  <c:v>182</c:v>
                </c:pt>
                <c:pt idx="90">
                  <c:v>151</c:v>
                </c:pt>
                <c:pt idx="91">
                  <c:v>173</c:v>
                </c:pt>
                <c:pt idx="92">
                  <c:v>176</c:v>
                </c:pt>
                <c:pt idx="93">
                  <c:v>177</c:v>
                </c:pt>
                <c:pt idx="94">
                  <c:v>165</c:v>
                </c:pt>
                <c:pt idx="95">
                  <c:v>140</c:v>
                </c:pt>
                <c:pt idx="96">
                  <c:v>115</c:v>
                </c:pt>
                <c:pt idx="97">
                  <c:v>146</c:v>
                </c:pt>
                <c:pt idx="98">
                  <c:v>180</c:v>
                </c:pt>
                <c:pt idx="99">
                  <c:v>213</c:v>
                </c:pt>
                <c:pt idx="100">
                  <c:v>194</c:v>
                </c:pt>
                <c:pt idx="101">
                  <c:v>187</c:v>
                </c:pt>
                <c:pt idx="102">
                  <c:v>202</c:v>
                </c:pt>
                <c:pt idx="103">
                  <c:v>184</c:v>
                </c:pt>
                <c:pt idx="104">
                  <c:v>172</c:v>
                </c:pt>
                <c:pt idx="105">
                  <c:v>164</c:v>
                </c:pt>
                <c:pt idx="106">
                  <c:v>147</c:v>
                </c:pt>
                <c:pt idx="107">
                  <c:v>189</c:v>
                </c:pt>
                <c:pt idx="108">
                  <c:v>133</c:v>
                </c:pt>
                <c:pt idx="109">
                  <c:v>117</c:v>
                </c:pt>
                <c:pt idx="110">
                  <c:v>146</c:v>
                </c:pt>
                <c:pt idx="111">
                  <c:v>189</c:v>
                </c:pt>
                <c:pt idx="112">
                  <c:v>231</c:v>
                </c:pt>
                <c:pt idx="113">
                  <c:v>200</c:v>
                </c:pt>
                <c:pt idx="114">
                  <c:v>201</c:v>
                </c:pt>
                <c:pt idx="115">
                  <c:v>174</c:v>
                </c:pt>
                <c:pt idx="116">
                  <c:v>201</c:v>
                </c:pt>
                <c:pt idx="117">
                  <c:v>192</c:v>
                </c:pt>
                <c:pt idx="118">
                  <c:v>153</c:v>
                </c:pt>
                <c:pt idx="119">
                  <c:v>202</c:v>
                </c:pt>
                <c:pt idx="120">
                  <c:v>129</c:v>
                </c:pt>
                <c:pt idx="121">
                  <c:v>142</c:v>
                </c:pt>
                <c:pt idx="122">
                  <c:v>184</c:v>
                </c:pt>
                <c:pt idx="123">
                  <c:v>193</c:v>
                </c:pt>
                <c:pt idx="124">
                  <c:v>241</c:v>
                </c:pt>
                <c:pt idx="125">
                  <c:v>227</c:v>
                </c:pt>
                <c:pt idx="126">
                  <c:v>218</c:v>
                </c:pt>
                <c:pt idx="127">
                  <c:v>187</c:v>
                </c:pt>
                <c:pt idx="128">
                  <c:v>198</c:v>
                </c:pt>
                <c:pt idx="129">
                  <c:v>198</c:v>
                </c:pt>
                <c:pt idx="130">
                  <c:v>177</c:v>
                </c:pt>
                <c:pt idx="131">
                  <c:v>198</c:v>
                </c:pt>
                <c:pt idx="132">
                  <c:v>145</c:v>
                </c:pt>
                <c:pt idx="133">
                  <c:v>130</c:v>
                </c:pt>
                <c:pt idx="134">
                  <c:v>184</c:v>
                </c:pt>
                <c:pt idx="135">
                  <c:v>201</c:v>
                </c:pt>
                <c:pt idx="136">
                  <c:v>217</c:v>
                </c:pt>
                <c:pt idx="137">
                  <c:v>238</c:v>
                </c:pt>
                <c:pt idx="138">
                  <c:v>201</c:v>
                </c:pt>
                <c:pt idx="139">
                  <c:v>204</c:v>
                </c:pt>
                <c:pt idx="140">
                  <c:v>211</c:v>
                </c:pt>
                <c:pt idx="141">
                  <c:v>193</c:v>
                </c:pt>
                <c:pt idx="142">
                  <c:v>167</c:v>
                </c:pt>
                <c:pt idx="143">
                  <c:v>202</c:v>
                </c:pt>
                <c:pt idx="144">
                  <c:v>141</c:v>
                </c:pt>
                <c:pt idx="145">
                  <c:v>149</c:v>
                </c:pt>
                <c:pt idx="146">
                  <c:v>235</c:v>
                </c:pt>
                <c:pt idx="147">
                  <c:v>219</c:v>
                </c:pt>
                <c:pt idx="148">
                  <c:v>254</c:v>
                </c:pt>
                <c:pt idx="149">
                  <c:v>295</c:v>
                </c:pt>
                <c:pt idx="150">
                  <c:v>185</c:v>
                </c:pt>
                <c:pt idx="151">
                  <c:v>224</c:v>
                </c:pt>
                <c:pt idx="152">
                  <c:v>206</c:v>
                </c:pt>
                <c:pt idx="153">
                  <c:v>234</c:v>
                </c:pt>
                <c:pt idx="154">
                  <c:v>208</c:v>
                </c:pt>
                <c:pt idx="155">
                  <c:v>208</c:v>
                </c:pt>
                <c:pt idx="156">
                  <c:v>153</c:v>
                </c:pt>
                <c:pt idx="157">
                  <c:v>112</c:v>
                </c:pt>
                <c:pt idx="158">
                  <c:v>232</c:v>
                </c:pt>
                <c:pt idx="159">
                  <c:v>225</c:v>
                </c:pt>
                <c:pt idx="160">
                  <c:v>267</c:v>
                </c:pt>
                <c:pt idx="161">
                  <c:v>245</c:v>
                </c:pt>
                <c:pt idx="162">
                  <c:v>209</c:v>
                </c:pt>
                <c:pt idx="163">
                  <c:v>228</c:v>
                </c:pt>
                <c:pt idx="164">
                  <c:v>178</c:v>
                </c:pt>
                <c:pt idx="165">
                  <c:v>215</c:v>
                </c:pt>
                <c:pt idx="166">
                  <c:v>162</c:v>
                </c:pt>
                <c:pt idx="167">
                  <c:v>192</c:v>
                </c:pt>
                <c:pt idx="168">
                  <c:v>144</c:v>
                </c:pt>
                <c:pt idx="169">
                  <c:v>163</c:v>
                </c:pt>
                <c:pt idx="170">
                  <c:v>218</c:v>
                </c:pt>
                <c:pt idx="171">
                  <c:v>229</c:v>
                </c:pt>
                <c:pt idx="172">
                  <c:v>253</c:v>
                </c:pt>
                <c:pt idx="173">
                  <c:v>232</c:v>
                </c:pt>
                <c:pt idx="174">
                  <c:v>232</c:v>
                </c:pt>
                <c:pt idx="175">
                  <c:v>243</c:v>
                </c:pt>
                <c:pt idx="176">
                  <c:v>199</c:v>
                </c:pt>
                <c:pt idx="177">
                  <c:v>224</c:v>
                </c:pt>
                <c:pt idx="178">
                  <c:v>250</c:v>
                </c:pt>
                <c:pt idx="179">
                  <c:v>219</c:v>
                </c:pt>
                <c:pt idx="180">
                  <c:v>179</c:v>
                </c:pt>
                <c:pt idx="181">
                  <c:v>181</c:v>
                </c:pt>
                <c:pt idx="182">
                  <c:v>236</c:v>
                </c:pt>
                <c:pt idx="183">
                  <c:v>181</c:v>
                </c:pt>
                <c:pt idx="184">
                  <c:v>179</c:v>
                </c:pt>
                <c:pt idx="185">
                  <c:v>251</c:v>
                </c:pt>
                <c:pt idx="186">
                  <c:v>452</c:v>
                </c:pt>
                <c:pt idx="187">
                  <c:v>403</c:v>
                </c:pt>
                <c:pt idx="188">
                  <c:v>445</c:v>
                </c:pt>
                <c:pt idx="189">
                  <c:v>460</c:v>
                </c:pt>
                <c:pt idx="190">
                  <c:v>383</c:v>
                </c:pt>
                <c:pt idx="191">
                  <c:v>401</c:v>
                </c:pt>
                <c:pt idx="192">
                  <c:v>335</c:v>
                </c:pt>
                <c:pt idx="193">
                  <c:v>298</c:v>
                </c:pt>
                <c:pt idx="194">
                  <c:v>447</c:v>
                </c:pt>
                <c:pt idx="195">
                  <c:v>445</c:v>
                </c:pt>
                <c:pt idx="196">
                  <c:v>440</c:v>
                </c:pt>
                <c:pt idx="197">
                  <c:v>432</c:v>
                </c:pt>
                <c:pt idx="198">
                  <c:v>369</c:v>
                </c:pt>
                <c:pt idx="199">
                  <c:v>329</c:v>
                </c:pt>
                <c:pt idx="200">
                  <c:v>313</c:v>
                </c:pt>
                <c:pt idx="201">
                  <c:v>333</c:v>
                </c:pt>
                <c:pt idx="202">
                  <c:v>340</c:v>
                </c:pt>
                <c:pt idx="203">
                  <c:v>319</c:v>
                </c:pt>
                <c:pt idx="204">
                  <c:v>285</c:v>
                </c:pt>
                <c:pt idx="205">
                  <c:v>248</c:v>
                </c:pt>
                <c:pt idx="206">
                  <c:v>387</c:v>
                </c:pt>
                <c:pt idx="207">
                  <c:v>344</c:v>
                </c:pt>
                <c:pt idx="208">
                  <c:v>331</c:v>
                </c:pt>
                <c:pt idx="209">
                  <c:v>290</c:v>
                </c:pt>
                <c:pt idx="210">
                  <c:v>233</c:v>
                </c:pt>
                <c:pt idx="211">
                  <c:v>265</c:v>
                </c:pt>
                <c:pt idx="212">
                  <c:v>231</c:v>
                </c:pt>
                <c:pt idx="213">
                  <c:v>207</c:v>
                </c:pt>
                <c:pt idx="214">
                  <c:v>195</c:v>
                </c:pt>
                <c:pt idx="215">
                  <c:v>168</c:v>
                </c:pt>
                <c:pt idx="216">
                  <c:v>141</c:v>
                </c:pt>
                <c:pt idx="217">
                  <c:v>174</c:v>
                </c:pt>
                <c:pt idx="218">
                  <c:v>242</c:v>
                </c:pt>
                <c:pt idx="219">
                  <c:v>215</c:v>
                </c:pt>
                <c:pt idx="220">
                  <c:v>228</c:v>
                </c:pt>
                <c:pt idx="221">
                  <c:v>245</c:v>
                </c:pt>
                <c:pt idx="222">
                  <c:v>172</c:v>
                </c:pt>
                <c:pt idx="223">
                  <c:v>191</c:v>
                </c:pt>
                <c:pt idx="224">
                  <c:v>216</c:v>
                </c:pt>
                <c:pt idx="225">
                  <c:v>177</c:v>
                </c:pt>
                <c:pt idx="226">
                  <c:v>183</c:v>
                </c:pt>
                <c:pt idx="227">
                  <c:v>146</c:v>
                </c:pt>
                <c:pt idx="228">
                  <c:v>141</c:v>
                </c:pt>
                <c:pt idx="229">
                  <c:v>137</c:v>
                </c:pt>
                <c:pt idx="230">
                  <c:v>208</c:v>
                </c:pt>
                <c:pt idx="231">
                  <c:v>218</c:v>
                </c:pt>
                <c:pt idx="232">
                  <c:v>209</c:v>
                </c:pt>
                <c:pt idx="233">
                  <c:v>181</c:v>
                </c:pt>
                <c:pt idx="234">
                  <c:v>209</c:v>
                </c:pt>
                <c:pt idx="235">
                  <c:v>187</c:v>
                </c:pt>
                <c:pt idx="236">
                  <c:v>172</c:v>
                </c:pt>
                <c:pt idx="237">
                  <c:v>190</c:v>
                </c:pt>
                <c:pt idx="238">
                  <c:v>154</c:v>
                </c:pt>
                <c:pt idx="239">
                  <c:v>169</c:v>
                </c:pt>
                <c:pt idx="240">
                  <c:v>166</c:v>
                </c:pt>
                <c:pt idx="241">
                  <c:v>125</c:v>
                </c:pt>
                <c:pt idx="242">
                  <c:v>176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96-46D9-A5AF-70000EF992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1915680"/>
        <c:axId val="611919040"/>
      </c:lineChart>
      <c:dateAx>
        <c:axId val="611915680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1919040"/>
        <c:crosses val="autoZero"/>
        <c:auto val="1"/>
        <c:lblOffset val="100"/>
        <c:baseTimeUnit val="days"/>
      </c:dateAx>
      <c:valAx>
        <c:axId val="611919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1915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Year to Year</a:t>
            </a:r>
            <a:r>
              <a:rPr lang="en-US" baseline="0">
                <a:latin typeface="Arial Black" panose="020B0A04020102020204" pitchFamily="34" charset="0"/>
              </a:rPr>
              <a:t> Sales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'Total Year to Year Sales'!$A$21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Sales'!$B$21:$N$21</c15:sqref>
                  </c15:fullRef>
                </c:ext>
              </c:extLst>
              <c:f>'Total Year to Year Sales'!$B$21:$M$21</c:f>
            </c:numRef>
          </c:val>
          <c:extLst>
            <c:ext xmlns:c16="http://schemas.microsoft.com/office/drawing/2014/chart" uri="{C3380CC4-5D6E-409C-BE32-E72D297353CC}">
              <c16:uniqueId val="{00000000-31B7-4EAF-A0AF-AA1596D4102B}"/>
            </c:ext>
          </c:extLst>
        </c:ser>
        <c:ser>
          <c:idx val="1"/>
          <c:order val="1"/>
          <c:tx>
            <c:strRef>
              <c:f>'Total Year to Year Sales'!$A$22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Sales'!$B$22:$N$22</c15:sqref>
                  </c15:fullRef>
                </c:ext>
              </c:extLst>
              <c:f>'Total Year to Year Sales'!$B$22:$M$22</c:f>
            </c:numRef>
          </c:val>
          <c:extLst>
            <c:ext xmlns:c16="http://schemas.microsoft.com/office/drawing/2014/chart" uri="{C3380CC4-5D6E-409C-BE32-E72D297353CC}">
              <c16:uniqueId val="{00000001-31B7-4EAF-A0AF-AA1596D4102B}"/>
            </c:ext>
          </c:extLst>
        </c:ser>
        <c:ser>
          <c:idx val="2"/>
          <c:order val="2"/>
          <c:tx>
            <c:strRef>
              <c:f>'Total Year to Year Sales'!$A$23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Sales'!$B$23:$N$23</c15:sqref>
                  </c15:fullRef>
                </c:ext>
              </c:extLst>
              <c:f>'Total Year to Year Sales'!$B$23:$M$23</c:f>
            </c:numRef>
          </c:val>
          <c:extLst>
            <c:ext xmlns:c16="http://schemas.microsoft.com/office/drawing/2014/chart" uri="{C3380CC4-5D6E-409C-BE32-E72D297353CC}">
              <c16:uniqueId val="{00000002-31B7-4EAF-A0AF-AA1596D4102B}"/>
            </c:ext>
          </c:extLst>
        </c:ser>
        <c:ser>
          <c:idx val="3"/>
          <c:order val="3"/>
          <c:tx>
            <c:strRef>
              <c:f>'Total Year to Year Sales'!$A$24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Sales'!$B$24:$N$24</c15:sqref>
                  </c15:fullRef>
                </c:ext>
              </c:extLst>
              <c:f>'Total Year to Year Sales'!$B$24:$M$24</c:f>
            </c:numRef>
          </c:val>
          <c:extLst>
            <c:ext xmlns:c16="http://schemas.microsoft.com/office/drawing/2014/chart" uri="{C3380CC4-5D6E-409C-BE32-E72D297353CC}">
              <c16:uniqueId val="{00000003-31B7-4EAF-A0AF-AA1596D4102B}"/>
            </c:ext>
          </c:extLst>
        </c:ser>
        <c:ser>
          <c:idx val="4"/>
          <c:order val="4"/>
          <c:tx>
            <c:strRef>
              <c:f>'Total Year to Year Sales'!$A$25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Sales'!$B$25:$N$25</c15:sqref>
                  </c15:fullRef>
                </c:ext>
              </c:extLst>
              <c:f>'Total Year to Year Sales'!$B$25:$M$25</c:f>
            </c:numRef>
          </c:val>
          <c:extLst>
            <c:ext xmlns:c16="http://schemas.microsoft.com/office/drawing/2014/chart" uri="{C3380CC4-5D6E-409C-BE32-E72D297353CC}">
              <c16:uniqueId val="{00000004-31B7-4EAF-A0AF-AA1596D4102B}"/>
            </c:ext>
          </c:extLst>
        </c:ser>
        <c:ser>
          <c:idx val="5"/>
          <c:order val="5"/>
          <c:tx>
            <c:strRef>
              <c:f>'Total Year to Year Sales'!$A$26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Sales'!$B$26:$N$26</c15:sqref>
                  </c15:fullRef>
                </c:ext>
              </c:extLst>
              <c:f>'Total Year to Year Sales'!$B$26:$M$26</c:f>
            </c:numRef>
          </c:val>
          <c:extLst>
            <c:ext xmlns:c16="http://schemas.microsoft.com/office/drawing/2014/chart" uri="{C3380CC4-5D6E-409C-BE32-E72D297353CC}">
              <c16:uniqueId val="{00000005-31B7-4EAF-A0AF-AA1596D4102B}"/>
            </c:ext>
          </c:extLst>
        </c:ser>
        <c:ser>
          <c:idx val="6"/>
          <c:order val="6"/>
          <c:tx>
            <c:strRef>
              <c:f>'Total Year to Year Sales'!$A$27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Sales'!$B$27:$N$27</c15:sqref>
                  </c15:fullRef>
                </c:ext>
              </c:extLst>
              <c:f>'Total Year to Year Sales'!$B$27:$M$27</c:f>
            </c:numRef>
          </c:val>
          <c:extLst>
            <c:ext xmlns:c16="http://schemas.microsoft.com/office/drawing/2014/chart" uri="{C3380CC4-5D6E-409C-BE32-E72D297353CC}">
              <c16:uniqueId val="{00000006-31B7-4EAF-A0AF-AA1596D4102B}"/>
            </c:ext>
          </c:extLst>
        </c:ser>
        <c:ser>
          <c:idx val="7"/>
          <c:order val="7"/>
          <c:tx>
            <c:strRef>
              <c:f>'Total Year to Year Sales'!$A$28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Sales'!$B$28:$N$28</c15:sqref>
                  </c15:fullRef>
                </c:ext>
              </c:extLst>
              <c:f>'Total Year to Year Sales'!$B$28:$M$28</c:f>
            </c:numRef>
          </c:val>
          <c:extLst>
            <c:ext xmlns:c16="http://schemas.microsoft.com/office/drawing/2014/chart" uri="{C3380CC4-5D6E-409C-BE32-E72D297353CC}">
              <c16:uniqueId val="{00000007-31B7-4EAF-A0AF-AA1596D4102B}"/>
            </c:ext>
          </c:extLst>
        </c:ser>
        <c:ser>
          <c:idx val="8"/>
          <c:order val="8"/>
          <c:tx>
            <c:strRef>
              <c:f>'Total Year to Year Sales'!$A$29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Sales'!$B$29:$N$29</c15:sqref>
                  </c15:fullRef>
                </c:ext>
              </c:extLst>
              <c:f>'Total Year to Year Sales'!$B$29:$M$29</c:f>
            </c:numRef>
          </c:val>
          <c:extLst>
            <c:ext xmlns:c16="http://schemas.microsoft.com/office/drawing/2014/chart" uri="{C3380CC4-5D6E-409C-BE32-E72D297353CC}">
              <c16:uniqueId val="{00000008-31B7-4EAF-A0AF-AA1596D4102B}"/>
            </c:ext>
          </c:extLst>
        </c:ser>
        <c:ser>
          <c:idx val="9"/>
          <c:order val="9"/>
          <c:tx>
            <c:strRef>
              <c:f>'Total Year to Year Sales'!$A$30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Sales'!$B$30:$N$30</c15:sqref>
                  </c15:fullRef>
                </c:ext>
              </c:extLst>
              <c:f>'Total Year to Year Sales'!$B$30:$M$30</c:f>
            </c:numRef>
          </c:val>
          <c:extLst>
            <c:ext xmlns:c16="http://schemas.microsoft.com/office/drawing/2014/chart" uri="{C3380CC4-5D6E-409C-BE32-E72D297353CC}">
              <c16:uniqueId val="{00000009-31B7-4EAF-A0AF-AA1596D4102B}"/>
            </c:ext>
          </c:extLst>
        </c:ser>
        <c:ser>
          <c:idx val="10"/>
          <c:order val="10"/>
          <c:tx>
            <c:strRef>
              <c:f>'Total Year to Year Sales'!$A$31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Sales'!$B$31:$N$31</c15:sqref>
                  </c15:fullRef>
                </c:ext>
              </c:extLst>
              <c:f>'Total Year to Year Sales'!$B$31:$M$31</c:f>
            </c:numRef>
          </c:val>
          <c:extLst>
            <c:ext xmlns:c16="http://schemas.microsoft.com/office/drawing/2014/chart" uri="{C3380CC4-5D6E-409C-BE32-E72D297353CC}">
              <c16:uniqueId val="{0000000A-31B7-4EAF-A0AF-AA1596D4102B}"/>
            </c:ext>
          </c:extLst>
        </c:ser>
        <c:ser>
          <c:idx val="11"/>
          <c:order val="11"/>
          <c:tx>
            <c:strRef>
              <c:f>'Total Year to Year Sales'!$A$32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Sales'!$B$32:$N$32</c15:sqref>
                  </c15:fullRef>
                </c:ext>
              </c:extLst>
              <c:f>'Total Year to Year Sales'!$B$32:$M$32</c:f>
            </c:numRef>
          </c:val>
          <c:extLst>
            <c:ext xmlns:c16="http://schemas.microsoft.com/office/drawing/2014/chart" uri="{C3380CC4-5D6E-409C-BE32-E72D297353CC}">
              <c16:uniqueId val="{0000000B-31B7-4EAF-A0AF-AA1596D4102B}"/>
            </c:ext>
          </c:extLst>
        </c:ser>
        <c:ser>
          <c:idx val="12"/>
          <c:order val="12"/>
          <c:tx>
            <c:strRef>
              <c:f>'Total Year to Year Sales'!$A$33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Sales'!$B$33:$N$33</c15:sqref>
                  </c15:fullRef>
                </c:ext>
              </c:extLst>
              <c:f>'Total Year to Year Sales'!$B$33:$M$33</c:f>
            </c:numRef>
          </c:val>
          <c:extLst>
            <c:ext xmlns:c16="http://schemas.microsoft.com/office/drawing/2014/chart" uri="{C3380CC4-5D6E-409C-BE32-E72D297353CC}">
              <c16:uniqueId val="{0000000C-31B7-4EAF-A0AF-AA1596D4102B}"/>
            </c:ext>
          </c:extLst>
        </c:ser>
        <c:ser>
          <c:idx val="13"/>
          <c:order val="13"/>
          <c:tx>
            <c:strRef>
              <c:f>'Total Year to Year Sales'!$A$34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Sales'!$B$34:$N$34</c15:sqref>
                  </c15:fullRef>
                </c:ext>
              </c:extLst>
              <c:f>'Total Year to Year Sales'!$B$34:$M$34</c:f>
            </c:numRef>
          </c:val>
          <c:extLst>
            <c:ext xmlns:c16="http://schemas.microsoft.com/office/drawing/2014/chart" uri="{C3380CC4-5D6E-409C-BE32-E72D297353CC}">
              <c16:uniqueId val="{0000000D-31B7-4EAF-A0AF-AA1596D4102B}"/>
            </c:ext>
          </c:extLst>
        </c:ser>
        <c:ser>
          <c:idx val="14"/>
          <c:order val="14"/>
          <c:tx>
            <c:strRef>
              <c:f>'Total Year to Year Sales'!$A$35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Sales'!$B$35:$N$35</c15:sqref>
                  </c15:fullRef>
                </c:ext>
              </c:extLst>
              <c:f>'Total Year to Year Sales'!$B$35:$M$35</c:f>
            </c:numRef>
          </c:val>
          <c:extLst>
            <c:ext xmlns:c16="http://schemas.microsoft.com/office/drawing/2014/chart" uri="{C3380CC4-5D6E-409C-BE32-E72D297353CC}">
              <c16:uniqueId val="{0000000E-31B7-4EAF-A0AF-AA1596D4102B}"/>
            </c:ext>
          </c:extLst>
        </c:ser>
        <c:ser>
          <c:idx val="15"/>
          <c:order val="15"/>
          <c:tx>
            <c:strRef>
              <c:f>'Total Year to Year Sales'!$A$36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Sales'!$B$36:$N$36</c15:sqref>
                  </c15:fullRef>
                </c:ext>
              </c:extLst>
              <c:f>'Total Year to Year Sales'!$B$36:$M$36</c:f>
            </c:numRef>
          </c:val>
          <c:extLst>
            <c:ext xmlns:c16="http://schemas.microsoft.com/office/drawing/2014/chart" uri="{C3380CC4-5D6E-409C-BE32-E72D297353CC}">
              <c16:uniqueId val="{0000000F-31B7-4EAF-A0AF-AA1596D4102B}"/>
            </c:ext>
          </c:extLst>
        </c:ser>
        <c:ser>
          <c:idx val="16"/>
          <c:order val="16"/>
          <c:tx>
            <c:strRef>
              <c:f>'Total Year to Year Sales'!$A$37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Sales'!$B$37:$N$37</c15:sqref>
                  </c15:fullRef>
                </c:ext>
              </c:extLst>
              <c:f>'Total Year to Year Sales'!$B$37:$M$37</c:f>
            </c:numRef>
          </c:val>
          <c:extLst>
            <c:ext xmlns:c16="http://schemas.microsoft.com/office/drawing/2014/chart" uri="{C3380CC4-5D6E-409C-BE32-E72D297353CC}">
              <c16:uniqueId val="{00000010-31B7-4EAF-A0AF-AA1596D4102B}"/>
            </c:ext>
          </c:extLst>
        </c:ser>
        <c:ser>
          <c:idx val="17"/>
          <c:order val="17"/>
          <c:tx>
            <c:strRef>
              <c:f>'Total Year to Year Sales'!$A$38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Sales'!$B$38:$N$38</c15:sqref>
                  </c15:fullRef>
                </c:ext>
              </c:extLst>
              <c:f>'Total Year to Year Sales'!$B$38:$M$38</c:f>
              <c:numCache>
                <c:formatCode>General</c:formatCode>
                <c:ptCount val="12"/>
                <c:pt idx="0">
                  <c:v>285</c:v>
                </c:pt>
                <c:pt idx="1">
                  <c:v>248</c:v>
                </c:pt>
                <c:pt idx="2">
                  <c:v>387</c:v>
                </c:pt>
                <c:pt idx="3">
                  <c:v>344</c:v>
                </c:pt>
                <c:pt idx="4">
                  <c:v>331</c:v>
                </c:pt>
                <c:pt idx="5">
                  <c:v>290</c:v>
                </c:pt>
                <c:pt idx="6">
                  <c:v>233</c:v>
                </c:pt>
                <c:pt idx="7">
                  <c:v>265</c:v>
                </c:pt>
                <c:pt idx="8">
                  <c:v>231</c:v>
                </c:pt>
                <c:pt idx="9">
                  <c:v>207</c:v>
                </c:pt>
                <c:pt idx="10">
                  <c:v>195</c:v>
                </c:pt>
                <c:pt idx="11">
                  <c:v>168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31B7-4EAF-A0AF-AA1596D4102B}"/>
            </c:ext>
          </c:extLst>
        </c:ser>
        <c:ser>
          <c:idx val="18"/>
          <c:order val="18"/>
          <c:tx>
            <c:strRef>
              <c:f>'Total Year to Year Sales'!$A$39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Sales'!$B$39:$N$39</c15:sqref>
                  </c15:fullRef>
                </c:ext>
              </c:extLst>
              <c:f>'Total Year to Year Sales'!$B$39:$M$39</c:f>
              <c:numCache>
                <c:formatCode>General</c:formatCode>
                <c:ptCount val="12"/>
                <c:pt idx="0">
                  <c:v>141</c:v>
                </c:pt>
                <c:pt idx="1">
                  <c:v>174</c:v>
                </c:pt>
                <c:pt idx="2">
                  <c:v>242</c:v>
                </c:pt>
                <c:pt idx="3">
                  <c:v>215</c:v>
                </c:pt>
                <c:pt idx="4">
                  <c:v>228</c:v>
                </c:pt>
                <c:pt idx="5">
                  <c:v>245</c:v>
                </c:pt>
                <c:pt idx="6">
                  <c:v>172</c:v>
                </c:pt>
                <c:pt idx="7">
                  <c:v>191</c:v>
                </c:pt>
                <c:pt idx="8">
                  <c:v>216</c:v>
                </c:pt>
                <c:pt idx="9">
                  <c:v>177</c:v>
                </c:pt>
                <c:pt idx="10">
                  <c:v>183</c:v>
                </c:pt>
                <c:pt idx="11">
                  <c:v>146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31B7-4EAF-A0AF-AA1596D4102B}"/>
            </c:ext>
          </c:extLst>
        </c:ser>
        <c:ser>
          <c:idx val="19"/>
          <c:order val="19"/>
          <c:tx>
            <c:strRef>
              <c:f>'Total Year to Year Sales'!$A$40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Sales'!$B$40:$N$40</c15:sqref>
                  </c15:fullRef>
                </c:ext>
              </c:extLst>
              <c:f>'Total Year to Year Sales'!$B$40:$M$40</c:f>
              <c:numCache>
                <c:formatCode>General</c:formatCode>
                <c:ptCount val="12"/>
                <c:pt idx="0">
                  <c:v>141</c:v>
                </c:pt>
                <c:pt idx="1">
                  <c:v>137</c:v>
                </c:pt>
                <c:pt idx="2">
                  <c:v>208</c:v>
                </c:pt>
                <c:pt idx="3">
                  <c:v>218</c:v>
                </c:pt>
                <c:pt idx="4">
                  <c:v>209</c:v>
                </c:pt>
                <c:pt idx="5">
                  <c:v>181</c:v>
                </c:pt>
                <c:pt idx="6">
                  <c:v>209</c:v>
                </c:pt>
                <c:pt idx="7">
                  <c:v>187</c:v>
                </c:pt>
                <c:pt idx="8">
                  <c:v>172</c:v>
                </c:pt>
                <c:pt idx="9">
                  <c:v>190</c:v>
                </c:pt>
                <c:pt idx="10">
                  <c:v>154</c:v>
                </c:pt>
                <c:pt idx="11">
                  <c:v>169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31B7-4EAF-A0AF-AA1596D4102B}"/>
            </c:ext>
          </c:extLst>
        </c:ser>
        <c:ser>
          <c:idx val="20"/>
          <c:order val="20"/>
          <c:tx>
            <c:strRef>
              <c:f>'Total Year to Year Sales'!$A$41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Sales'!$B$41:$N$41</c15:sqref>
                  </c15:fullRef>
                </c:ext>
              </c:extLst>
              <c:f>'Total Year to Year Sales'!$B$41:$M$41</c:f>
              <c:numCache>
                <c:formatCode>General</c:formatCode>
                <c:ptCount val="12"/>
                <c:pt idx="0">
                  <c:v>166</c:v>
                </c:pt>
                <c:pt idx="1">
                  <c:v>125</c:v>
                </c:pt>
                <c:pt idx="2">
                  <c:v>176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79B-446B-B24D-BE2ED4CA94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0338799"/>
        <c:axId val="143459471"/>
        <c:axId val="0"/>
      </c:bar3DChart>
      <c:catAx>
        <c:axId val="340338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459471"/>
        <c:crosses val="autoZero"/>
        <c:auto val="1"/>
        <c:lblAlgn val="ctr"/>
        <c:lblOffset val="100"/>
        <c:noMultiLvlLbl val="0"/>
      </c:catAx>
      <c:valAx>
        <c:axId val="1434594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0338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Total Sales</a:t>
            </a:r>
            <a:r>
              <a:rPr lang="en-US" baseline="0">
                <a:latin typeface="Arial Black" panose="020B0A04020102020204" pitchFamily="34" charset="0"/>
              </a:rPr>
              <a:t> by Quarter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'Total Year to Year Sales'!$A$56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Sales'!$B$56:$E$56</c:f>
            </c:numRef>
          </c:val>
          <c:extLst>
            <c:ext xmlns:c16="http://schemas.microsoft.com/office/drawing/2014/chart" uri="{C3380CC4-5D6E-409C-BE32-E72D297353CC}">
              <c16:uniqueId val="{00000000-619C-431B-865F-29E4575D36CA}"/>
            </c:ext>
          </c:extLst>
        </c:ser>
        <c:ser>
          <c:idx val="1"/>
          <c:order val="1"/>
          <c:tx>
            <c:strRef>
              <c:f>'Total Year to Year Sales'!$A$57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Sales'!$B$57:$E$57</c:f>
              <c:numCache>
                <c:formatCode>General</c:formatCode>
                <c:ptCount val="4"/>
                <c:pt idx="0">
                  <c:v>920</c:v>
                </c:pt>
                <c:pt idx="1">
                  <c:v>965</c:v>
                </c:pt>
                <c:pt idx="2">
                  <c:v>729</c:v>
                </c:pt>
                <c:pt idx="3">
                  <c:v>570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19C-431B-865F-29E4575D36CA}"/>
            </c:ext>
          </c:extLst>
        </c:ser>
        <c:ser>
          <c:idx val="2"/>
          <c:order val="2"/>
          <c:tx>
            <c:strRef>
              <c:f>'Total Year to Year Sales'!$A$58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Sales'!$B$58:$E$58</c:f>
              <c:numCache>
                <c:formatCode>General</c:formatCode>
                <c:ptCount val="4"/>
                <c:pt idx="0">
                  <c:v>557</c:v>
                </c:pt>
                <c:pt idx="1">
                  <c:v>688</c:v>
                </c:pt>
                <c:pt idx="2">
                  <c:v>579</c:v>
                </c:pt>
                <c:pt idx="3">
                  <c:v>506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19C-431B-865F-29E4575D36CA}"/>
            </c:ext>
          </c:extLst>
        </c:ser>
        <c:ser>
          <c:idx val="3"/>
          <c:order val="3"/>
          <c:tx>
            <c:strRef>
              <c:f>'Total Year to Year Sales'!$A$59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Sales'!$B$59:$E$59</c:f>
              <c:numCache>
                <c:formatCode>General</c:formatCode>
                <c:ptCount val="4"/>
                <c:pt idx="0">
                  <c:v>486</c:v>
                </c:pt>
                <c:pt idx="1">
                  <c:v>608</c:v>
                </c:pt>
                <c:pt idx="2">
                  <c:v>568</c:v>
                </c:pt>
                <c:pt idx="3">
                  <c:v>513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19C-431B-865F-29E4575D36CA}"/>
            </c:ext>
          </c:extLst>
        </c:ser>
        <c:ser>
          <c:idx val="4"/>
          <c:order val="4"/>
          <c:tx>
            <c:strRef>
              <c:f>'Total Year to Year Sales'!$A$60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Sales'!$B$60:$E$60</c:f>
              <c:numCache>
                <c:formatCode>General</c:formatCode>
                <c:ptCount val="4"/>
                <c:pt idx="0">
                  <c:v>467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9A-47B6-9ED5-F4E1ECE1F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8654527"/>
        <c:axId val="1288655007"/>
      </c:barChart>
      <c:catAx>
        <c:axId val="12886545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8655007"/>
        <c:crosses val="autoZero"/>
        <c:auto val="1"/>
        <c:lblAlgn val="ctr"/>
        <c:lblOffset val="100"/>
        <c:noMultiLvlLbl val="0"/>
      </c:catAx>
      <c:valAx>
        <c:axId val="12886550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86545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solidFill>
                  <a:sysClr val="windowText" lastClr="000000"/>
                </a:solidFill>
                <a:latin typeface="Arial Black" panose="020B0A04020102020204" pitchFamily="34" charset="0"/>
                <a:cs typeface="Arial" panose="020B0604020202020204" pitchFamily="34" charset="0"/>
              </a:rPr>
              <a:t>3 Year Snapshot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'3 Yr Snapshot'!$A$2</c:f>
              <c:strCache>
                <c:ptCount val="1"/>
                <c:pt idx="0">
                  <c:v>Sold 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'3 Yr Snapshot'!$B$1:$HU$1</c:f>
              <c:numCache>
                <c:formatCode>[$-409]mmm\-yy</c:formatCode>
                <c:ptCount val="31"/>
                <c:pt idx="0">
                  <c:v>44213</c:v>
                </c:pt>
                <c:pt idx="1">
                  <c:v>44244</c:v>
                </c:pt>
                <c:pt idx="2">
                  <c:v>44272</c:v>
                </c:pt>
                <c:pt idx="3">
                  <c:v>44303</c:v>
                </c:pt>
                <c:pt idx="4">
                  <c:v>44333</c:v>
                </c:pt>
                <c:pt idx="5">
                  <c:v>44364</c:v>
                </c:pt>
                <c:pt idx="6">
                  <c:v>44394</c:v>
                </c:pt>
                <c:pt idx="7">
                  <c:v>44425</c:v>
                </c:pt>
                <c:pt idx="8">
                  <c:v>44456</c:v>
                </c:pt>
                <c:pt idx="9">
                  <c:v>44486</c:v>
                </c:pt>
                <c:pt idx="10">
                  <c:v>44517</c:v>
                </c:pt>
                <c:pt idx="11">
                  <c:v>44547</c:v>
                </c:pt>
                <c:pt idx="12">
                  <c:v>44578</c:v>
                </c:pt>
                <c:pt idx="13">
                  <c:v>44609</c:v>
                </c:pt>
                <c:pt idx="14">
                  <c:v>44637</c:v>
                </c:pt>
                <c:pt idx="15">
                  <c:v>44668</c:v>
                </c:pt>
                <c:pt idx="16">
                  <c:v>44698</c:v>
                </c:pt>
                <c:pt idx="17">
                  <c:v>44729</c:v>
                </c:pt>
                <c:pt idx="18">
                  <c:v>44759</c:v>
                </c:pt>
                <c:pt idx="19">
                  <c:v>44790</c:v>
                </c:pt>
                <c:pt idx="20">
                  <c:v>44974</c:v>
                </c:pt>
                <c:pt idx="21">
                  <c:v>45002</c:v>
                </c:pt>
                <c:pt idx="22">
                  <c:v>45033</c:v>
                </c:pt>
                <c:pt idx="23">
                  <c:v>45063</c:v>
                </c:pt>
                <c:pt idx="24">
                  <c:v>45094</c:v>
                </c:pt>
                <c:pt idx="25">
                  <c:v>45124</c:v>
                </c:pt>
                <c:pt idx="26">
                  <c:v>45155</c:v>
                </c:pt>
                <c:pt idx="27">
                  <c:v>45186</c:v>
                </c:pt>
                <c:pt idx="28">
                  <c:v>45216</c:v>
                </c:pt>
                <c:pt idx="29">
                  <c:v>45247</c:v>
                </c:pt>
                <c:pt idx="30">
                  <c:v>45277</c:v>
                </c:pt>
              </c:numCache>
            </c:numRef>
          </c:cat>
          <c:val>
            <c:numRef>
              <c:f>'3 Yr Snapshot'!$B$2:$HU$2</c:f>
              <c:numCache>
                <c:formatCode>General</c:formatCode>
                <c:ptCount val="31"/>
                <c:pt idx="0">
                  <c:v>263</c:v>
                </c:pt>
                <c:pt idx="1">
                  <c:v>237</c:v>
                </c:pt>
                <c:pt idx="2">
                  <c:v>377</c:v>
                </c:pt>
                <c:pt idx="3">
                  <c:v>349</c:v>
                </c:pt>
                <c:pt idx="4">
                  <c:v>337</c:v>
                </c:pt>
                <c:pt idx="5">
                  <c:v>326</c:v>
                </c:pt>
                <c:pt idx="6">
                  <c:v>263</c:v>
                </c:pt>
                <c:pt idx="7">
                  <c:v>234</c:v>
                </c:pt>
                <c:pt idx="8">
                  <c:v>230</c:v>
                </c:pt>
                <c:pt idx="9">
                  <c:v>253</c:v>
                </c:pt>
                <c:pt idx="10">
                  <c:v>267</c:v>
                </c:pt>
                <c:pt idx="11">
                  <c:v>240</c:v>
                </c:pt>
                <c:pt idx="12">
                  <c:v>225</c:v>
                </c:pt>
                <c:pt idx="13">
                  <c:v>182</c:v>
                </c:pt>
                <c:pt idx="14">
                  <c:v>300</c:v>
                </c:pt>
                <c:pt idx="15">
                  <c:v>265</c:v>
                </c:pt>
                <c:pt idx="16">
                  <c:v>247</c:v>
                </c:pt>
                <c:pt idx="17">
                  <c:v>235</c:v>
                </c:pt>
                <c:pt idx="18">
                  <c:v>171</c:v>
                </c:pt>
                <c:pt idx="19">
                  <c:v>201</c:v>
                </c:pt>
                <c:pt idx="20">
                  <c:v>137</c:v>
                </c:pt>
                <c:pt idx="21">
                  <c:v>193</c:v>
                </c:pt>
                <c:pt idx="22">
                  <c:v>166</c:v>
                </c:pt>
                <c:pt idx="23">
                  <c:v>184</c:v>
                </c:pt>
                <c:pt idx="24">
                  <c:v>189</c:v>
                </c:pt>
                <c:pt idx="25">
                  <c:v>129</c:v>
                </c:pt>
                <c:pt idx="26">
                  <c:v>143</c:v>
                </c:pt>
                <c:pt idx="27">
                  <c:v>167</c:v>
                </c:pt>
                <c:pt idx="28">
                  <c:v>129</c:v>
                </c:pt>
                <c:pt idx="29">
                  <c:v>137</c:v>
                </c:pt>
                <c:pt idx="30">
                  <c:v>116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8A-4EA7-AAA9-831CCAB8C404}"/>
            </c:ext>
          </c:extLst>
        </c:ser>
        <c:ser>
          <c:idx val="1"/>
          <c:order val="1"/>
          <c:tx>
            <c:strRef>
              <c:f>'3 Yr Snapshot'!$A$3</c:f>
              <c:strCache>
                <c:ptCount val="1"/>
                <c:pt idx="0">
                  <c:v>Sold Land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 Yr Snapshot'!$B$1:$HU$1</c:f>
              <c:numCache>
                <c:formatCode>[$-409]mmm\-yy</c:formatCode>
                <c:ptCount val="31"/>
                <c:pt idx="0">
                  <c:v>44213</c:v>
                </c:pt>
                <c:pt idx="1">
                  <c:v>44244</c:v>
                </c:pt>
                <c:pt idx="2">
                  <c:v>44272</c:v>
                </c:pt>
                <c:pt idx="3">
                  <c:v>44303</c:v>
                </c:pt>
                <c:pt idx="4">
                  <c:v>44333</c:v>
                </c:pt>
                <c:pt idx="5">
                  <c:v>44364</c:v>
                </c:pt>
                <c:pt idx="6">
                  <c:v>44394</c:v>
                </c:pt>
                <c:pt idx="7">
                  <c:v>44425</c:v>
                </c:pt>
                <c:pt idx="8">
                  <c:v>44456</c:v>
                </c:pt>
                <c:pt idx="9">
                  <c:v>44486</c:v>
                </c:pt>
                <c:pt idx="10">
                  <c:v>44517</c:v>
                </c:pt>
                <c:pt idx="11">
                  <c:v>44547</c:v>
                </c:pt>
                <c:pt idx="12">
                  <c:v>44578</c:v>
                </c:pt>
                <c:pt idx="13">
                  <c:v>44609</c:v>
                </c:pt>
                <c:pt idx="14">
                  <c:v>44637</c:v>
                </c:pt>
                <c:pt idx="15">
                  <c:v>44668</c:v>
                </c:pt>
                <c:pt idx="16">
                  <c:v>44698</c:v>
                </c:pt>
                <c:pt idx="17">
                  <c:v>44729</c:v>
                </c:pt>
                <c:pt idx="18">
                  <c:v>44759</c:v>
                </c:pt>
                <c:pt idx="19">
                  <c:v>44790</c:v>
                </c:pt>
                <c:pt idx="20">
                  <c:v>44974</c:v>
                </c:pt>
                <c:pt idx="21">
                  <c:v>45002</c:v>
                </c:pt>
                <c:pt idx="22">
                  <c:v>45033</c:v>
                </c:pt>
                <c:pt idx="23">
                  <c:v>45063</c:v>
                </c:pt>
                <c:pt idx="24">
                  <c:v>45094</c:v>
                </c:pt>
                <c:pt idx="25">
                  <c:v>45124</c:v>
                </c:pt>
                <c:pt idx="26">
                  <c:v>45155</c:v>
                </c:pt>
                <c:pt idx="27">
                  <c:v>45186</c:v>
                </c:pt>
                <c:pt idx="28">
                  <c:v>45216</c:v>
                </c:pt>
                <c:pt idx="29">
                  <c:v>45247</c:v>
                </c:pt>
                <c:pt idx="30">
                  <c:v>45277</c:v>
                </c:pt>
              </c:numCache>
            </c:numRef>
          </c:cat>
          <c:val>
            <c:numRef>
              <c:f>'3 Yr Snapshot'!$B$3:$HU$3</c:f>
              <c:numCache>
                <c:formatCode>General</c:formatCode>
                <c:ptCount val="31"/>
                <c:pt idx="0">
                  <c:v>68</c:v>
                </c:pt>
                <c:pt idx="1">
                  <c:v>57</c:v>
                </c:pt>
                <c:pt idx="2">
                  <c:v>67</c:v>
                </c:pt>
                <c:pt idx="3">
                  <c:v>93</c:v>
                </c:pt>
                <c:pt idx="4">
                  <c:v>99</c:v>
                </c:pt>
                <c:pt idx="5">
                  <c:v>103</c:v>
                </c:pt>
                <c:pt idx="6">
                  <c:v>97</c:v>
                </c:pt>
                <c:pt idx="7">
                  <c:v>89</c:v>
                </c:pt>
                <c:pt idx="8">
                  <c:v>81</c:v>
                </c:pt>
                <c:pt idx="9">
                  <c:v>75</c:v>
                </c:pt>
                <c:pt idx="10">
                  <c:v>70</c:v>
                </c:pt>
                <c:pt idx="11">
                  <c:v>76</c:v>
                </c:pt>
                <c:pt idx="12">
                  <c:v>56</c:v>
                </c:pt>
                <c:pt idx="13">
                  <c:v>61</c:v>
                </c:pt>
                <c:pt idx="14">
                  <c:v>80</c:v>
                </c:pt>
                <c:pt idx="15">
                  <c:v>75</c:v>
                </c:pt>
                <c:pt idx="16">
                  <c:v>81</c:v>
                </c:pt>
                <c:pt idx="17">
                  <c:v>51</c:v>
                </c:pt>
                <c:pt idx="18">
                  <c:v>56</c:v>
                </c:pt>
                <c:pt idx="19">
                  <c:v>62</c:v>
                </c:pt>
                <c:pt idx="20">
                  <c:v>36</c:v>
                </c:pt>
                <c:pt idx="21">
                  <c:v>43</c:v>
                </c:pt>
                <c:pt idx="22">
                  <c:v>48</c:v>
                </c:pt>
                <c:pt idx="23">
                  <c:v>41</c:v>
                </c:pt>
                <c:pt idx="24">
                  <c:v>55</c:v>
                </c:pt>
                <c:pt idx="25">
                  <c:v>43</c:v>
                </c:pt>
                <c:pt idx="26">
                  <c:v>47</c:v>
                </c:pt>
                <c:pt idx="27">
                  <c:v>47</c:v>
                </c:pt>
                <c:pt idx="28">
                  <c:v>46</c:v>
                </c:pt>
                <c:pt idx="29">
                  <c:v>42</c:v>
                </c:pt>
                <c:pt idx="30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8A-4EA7-AAA9-831CCAB8C404}"/>
            </c:ext>
          </c:extLst>
        </c:ser>
        <c:ser>
          <c:idx val="2"/>
          <c:order val="2"/>
          <c:tx>
            <c:strRef>
              <c:f>'3 Yr Snapshot'!$A$4</c:f>
              <c:strCache>
                <c:ptCount val="1"/>
                <c:pt idx="0">
                  <c:v>Sold Commercial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'3 Yr Snapshot'!$B$1:$HU$1</c:f>
              <c:numCache>
                <c:formatCode>[$-409]mmm\-yy</c:formatCode>
                <c:ptCount val="31"/>
                <c:pt idx="0">
                  <c:v>44213</c:v>
                </c:pt>
                <c:pt idx="1">
                  <c:v>44244</c:v>
                </c:pt>
                <c:pt idx="2">
                  <c:v>44272</c:v>
                </c:pt>
                <c:pt idx="3">
                  <c:v>44303</c:v>
                </c:pt>
                <c:pt idx="4">
                  <c:v>44333</c:v>
                </c:pt>
                <c:pt idx="5">
                  <c:v>44364</c:v>
                </c:pt>
                <c:pt idx="6">
                  <c:v>44394</c:v>
                </c:pt>
                <c:pt idx="7">
                  <c:v>44425</c:v>
                </c:pt>
                <c:pt idx="8">
                  <c:v>44456</c:v>
                </c:pt>
                <c:pt idx="9">
                  <c:v>44486</c:v>
                </c:pt>
                <c:pt idx="10">
                  <c:v>44517</c:v>
                </c:pt>
                <c:pt idx="11">
                  <c:v>44547</c:v>
                </c:pt>
                <c:pt idx="12">
                  <c:v>44578</c:v>
                </c:pt>
                <c:pt idx="13">
                  <c:v>44609</c:v>
                </c:pt>
                <c:pt idx="14">
                  <c:v>44637</c:v>
                </c:pt>
                <c:pt idx="15">
                  <c:v>44668</c:v>
                </c:pt>
                <c:pt idx="16">
                  <c:v>44698</c:v>
                </c:pt>
                <c:pt idx="17">
                  <c:v>44729</c:v>
                </c:pt>
                <c:pt idx="18">
                  <c:v>44759</c:v>
                </c:pt>
                <c:pt idx="19">
                  <c:v>44790</c:v>
                </c:pt>
                <c:pt idx="20">
                  <c:v>44974</c:v>
                </c:pt>
                <c:pt idx="21">
                  <c:v>45002</c:v>
                </c:pt>
                <c:pt idx="22">
                  <c:v>45033</c:v>
                </c:pt>
                <c:pt idx="23">
                  <c:v>45063</c:v>
                </c:pt>
                <c:pt idx="24">
                  <c:v>45094</c:v>
                </c:pt>
                <c:pt idx="25">
                  <c:v>45124</c:v>
                </c:pt>
                <c:pt idx="26">
                  <c:v>45155</c:v>
                </c:pt>
                <c:pt idx="27">
                  <c:v>45186</c:v>
                </c:pt>
                <c:pt idx="28">
                  <c:v>45216</c:v>
                </c:pt>
                <c:pt idx="29">
                  <c:v>45247</c:v>
                </c:pt>
                <c:pt idx="30">
                  <c:v>45277</c:v>
                </c:pt>
              </c:numCache>
            </c:numRef>
          </c:cat>
          <c:val>
            <c:numRef>
              <c:f>'3 Yr Snapshot'!$B$4:$HU$4</c:f>
              <c:numCache>
                <c:formatCode>General</c:formatCode>
                <c:ptCount val="31"/>
                <c:pt idx="0">
                  <c:v>4</c:v>
                </c:pt>
                <c:pt idx="1">
                  <c:v>4</c:v>
                </c:pt>
                <c:pt idx="2">
                  <c:v>3</c:v>
                </c:pt>
                <c:pt idx="3">
                  <c:v>3</c:v>
                </c:pt>
                <c:pt idx="4">
                  <c:v>4</c:v>
                </c:pt>
                <c:pt idx="5">
                  <c:v>3</c:v>
                </c:pt>
                <c:pt idx="6">
                  <c:v>9</c:v>
                </c:pt>
                <c:pt idx="7">
                  <c:v>6</c:v>
                </c:pt>
                <c:pt idx="8">
                  <c:v>2</c:v>
                </c:pt>
                <c:pt idx="9">
                  <c:v>5</c:v>
                </c:pt>
                <c:pt idx="10">
                  <c:v>3</c:v>
                </c:pt>
                <c:pt idx="11">
                  <c:v>3</c:v>
                </c:pt>
                <c:pt idx="12">
                  <c:v>4</c:v>
                </c:pt>
                <c:pt idx="13">
                  <c:v>5</c:v>
                </c:pt>
                <c:pt idx="14">
                  <c:v>7</c:v>
                </c:pt>
                <c:pt idx="15">
                  <c:v>4</c:v>
                </c:pt>
                <c:pt idx="16">
                  <c:v>3</c:v>
                </c:pt>
                <c:pt idx="17">
                  <c:v>4</c:v>
                </c:pt>
                <c:pt idx="18">
                  <c:v>6</c:v>
                </c:pt>
                <c:pt idx="19">
                  <c:v>2</c:v>
                </c:pt>
                <c:pt idx="20">
                  <c:v>1</c:v>
                </c:pt>
                <c:pt idx="21">
                  <c:v>6</c:v>
                </c:pt>
                <c:pt idx="22">
                  <c:v>1</c:v>
                </c:pt>
                <c:pt idx="23">
                  <c:v>3</c:v>
                </c:pt>
                <c:pt idx="24">
                  <c:v>1</c:v>
                </c:pt>
                <c:pt idx="25">
                  <c:v>0</c:v>
                </c:pt>
                <c:pt idx="26">
                  <c:v>1</c:v>
                </c:pt>
                <c:pt idx="27">
                  <c:v>2</c:v>
                </c:pt>
                <c:pt idx="28">
                  <c:v>2</c:v>
                </c:pt>
                <c:pt idx="29">
                  <c:v>4</c:v>
                </c:pt>
                <c:pt idx="3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58A-4EA7-AAA9-831CCAB8C4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5413008"/>
        <c:axId val="565413664"/>
      </c:lineChart>
      <c:dateAx>
        <c:axId val="565413008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5413664"/>
        <c:crosses val="autoZero"/>
        <c:auto val="1"/>
        <c:lblOffset val="100"/>
        <c:baseTimeUnit val="months"/>
      </c:dateAx>
      <c:valAx>
        <c:axId val="565413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5413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latin typeface="Arial Black" panose="020B0A04020102020204" pitchFamily="34" charset="0"/>
                <a:cs typeface="Arial" panose="020B0604020202020204" pitchFamily="34" charset="0"/>
              </a:rPr>
              <a:t>One Year Snapshot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 YR Snapshot'!$A$2</c:f>
              <c:strCache>
                <c:ptCount val="1"/>
                <c:pt idx="0">
                  <c:v>Sold 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 YR Snapshot'!$B$1:$HU$1</c:f>
              <c:numCache>
                <c:formatCode>[$-409]mmm\-yy</c:formatCode>
                <c:ptCount val="13"/>
                <c:pt idx="0">
                  <c:v>44901</c:v>
                </c:pt>
                <c:pt idx="1">
                  <c:v>44932</c:v>
                </c:pt>
                <c:pt idx="2">
                  <c:v>44980</c:v>
                </c:pt>
                <c:pt idx="3">
                  <c:v>45008</c:v>
                </c:pt>
                <c:pt idx="4">
                  <c:v>45039</c:v>
                </c:pt>
                <c:pt idx="5">
                  <c:v>45069</c:v>
                </c:pt>
                <c:pt idx="6">
                  <c:v>45100</c:v>
                </c:pt>
                <c:pt idx="7">
                  <c:v>45130</c:v>
                </c:pt>
                <c:pt idx="8">
                  <c:v>45161</c:v>
                </c:pt>
                <c:pt idx="9">
                  <c:v>45192</c:v>
                </c:pt>
                <c:pt idx="10">
                  <c:v>45222</c:v>
                </c:pt>
                <c:pt idx="11">
                  <c:v>45253</c:v>
                </c:pt>
                <c:pt idx="12">
                  <c:v>45283</c:v>
                </c:pt>
              </c:numCache>
            </c:numRef>
          </c:cat>
          <c:val>
            <c:numRef>
              <c:f>'1 YR Snapshot'!$B$2:$HU$2</c:f>
              <c:numCache>
                <c:formatCode>General</c:formatCode>
                <c:ptCount val="13"/>
                <c:pt idx="0">
                  <c:v>131</c:v>
                </c:pt>
                <c:pt idx="1">
                  <c:v>101</c:v>
                </c:pt>
                <c:pt idx="2">
                  <c:v>137</c:v>
                </c:pt>
                <c:pt idx="3">
                  <c:v>193</c:v>
                </c:pt>
                <c:pt idx="4">
                  <c:v>166</c:v>
                </c:pt>
                <c:pt idx="5">
                  <c:v>184</c:v>
                </c:pt>
                <c:pt idx="6">
                  <c:v>189</c:v>
                </c:pt>
                <c:pt idx="7">
                  <c:v>129</c:v>
                </c:pt>
                <c:pt idx="8">
                  <c:v>143</c:v>
                </c:pt>
                <c:pt idx="9">
                  <c:v>167</c:v>
                </c:pt>
                <c:pt idx="10">
                  <c:v>129</c:v>
                </c:pt>
                <c:pt idx="11">
                  <c:v>137</c:v>
                </c:pt>
                <c:pt idx="12">
                  <c:v>116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503-4EF7-A62B-098D3A277A89}"/>
            </c:ext>
          </c:extLst>
        </c:ser>
        <c:ser>
          <c:idx val="1"/>
          <c:order val="1"/>
          <c:tx>
            <c:strRef>
              <c:f>'1 YR Snapshot'!$A$3</c:f>
              <c:strCache>
                <c:ptCount val="1"/>
                <c:pt idx="0">
                  <c:v>Sold Land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'1 YR Snapshot'!$B$1:$HU$1</c:f>
              <c:numCache>
                <c:formatCode>[$-409]mmm\-yy</c:formatCode>
                <c:ptCount val="13"/>
                <c:pt idx="0">
                  <c:v>44901</c:v>
                </c:pt>
                <c:pt idx="1">
                  <c:v>44932</c:v>
                </c:pt>
                <c:pt idx="2">
                  <c:v>44980</c:v>
                </c:pt>
                <c:pt idx="3">
                  <c:v>45008</c:v>
                </c:pt>
                <c:pt idx="4">
                  <c:v>45039</c:v>
                </c:pt>
                <c:pt idx="5">
                  <c:v>45069</c:v>
                </c:pt>
                <c:pt idx="6">
                  <c:v>45100</c:v>
                </c:pt>
                <c:pt idx="7">
                  <c:v>45130</c:v>
                </c:pt>
                <c:pt idx="8">
                  <c:v>45161</c:v>
                </c:pt>
                <c:pt idx="9">
                  <c:v>45192</c:v>
                </c:pt>
                <c:pt idx="10">
                  <c:v>45222</c:v>
                </c:pt>
                <c:pt idx="11">
                  <c:v>45253</c:v>
                </c:pt>
                <c:pt idx="12">
                  <c:v>45283</c:v>
                </c:pt>
              </c:numCache>
            </c:numRef>
          </c:cat>
          <c:val>
            <c:numRef>
              <c:f>'1 YR Snapshot'!$B$3:$HU$3</c:f>
              <c:numCache>
                <c:formatCode>General</c:formatCode>
                <c:ptCount val="13"/>
                <c:pt idx="0">
                  <c:v>36</c:v>
                </c:pt>
                <c:pt idx="1">
                  <c:v>38</c:v>
                </c:pt>
                <c:pt idx="2">
                  <c:v>36</c:v>
                </c:pt>
                <c:pt idx="3">
                  <c:v>43</c:v>
                </c:pt>
                <c:pt idx="4">
                  <c:v>48</c:v>
                </c:pt>
                <c:pt idx="5">
                  <c:v>41</c:v>
                </c:pt>
                <c:pt idx="6">
                  <c:v>55</c:v>
                </c:pt>
                <c:pt idx="7">
                  <c:v>43</c:v>
                </c:pt>
                <c:pt idx="8">
                  <c:v>47</c:v>
                </c:pt>
                <c:pt idx="9">
                  <c:v>47</c:v>
                </c:pt>
                <c:pt idx="10">
                  <c:v>46</c:v>
                </c:pt>
                <c:pt idx="11">
                  <c:v>42</c:v>
                </c:pt>
                <c:pt idx="12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503-4EF7-A62B-098D3A277A89}"/>
            </c:ext>
          </c:extLst>
        </c:ser>
        <c:ser>
          <c:idx val="2"/>
          <c:order val="2"/>
          <c:tx>
            <c:strRef>
              <c:f>'1 YR Snapshot'!$A$4</c:f>
              <c:strCache>
                <c:ptCount val="1"/>
                <c:pt idx="0">
                  <c:v>Sold Commercial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'1 YR Snapshot'!$B$1:$HU$1</c:f>
              <c:numCache>
                <c:formatCode>[$-409]mmm\-yy</c:formatCode>
                <c:ptCount val="13"/>
                <c:pt idx="0">
                  <c:v>44901</c:v>
                </c:pt>
                <c:pt idx="1">
                  <c:v>44932</c:v>
                </c:pt>
                <c:pt idx="2">
                  <c:v>44980</c:v>
                </c:pt>
                <c:pt idx="3">
                  <c:v>45008</c:v>
                </c:pt>
                <c:pt idx="4">
                  <c:v>45039</c:v>
                </c:pt>
                <c:pt idx="5">
                  <c:v>45069</c:v>
                </c:pt>
                <c:pt idx="6">
                  <c:v>45100</c:v>
                </c:pt>
                <c:pt idx="7">
                  <c:v>45130</c:v>
                </c:pt>
                <c:pt idx="8">
                  <c:v>45161</c:v>
                </c:pt>
                <c:pt idx="9">
                  <c:v>45192</c:v>
                </c:pt>
                <c:pt idx="10">
                  <c:v>45222</c:v>
                </c:pt>
                <c:pt idx="11">
                  <c:v>45253</c:v>
                </c:pt>
                <c:pt idx="12">
                  <c:v>45283</c:v>
                </c:pt>
              </c:numCache>
            </c:numRef>
          </c:cat>
          <c:val>
            <c:numRef>
              <c:f>'1 YR Snapshot'!$B$4:$HU$4</c:f>
              <c:numCache>
                <c:formatCode>General</c:formatCode>
                <c:ptCount val="13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6</c:v>
                </c:pt>
                <c:pt idx="4">
                  <c:v>1</c:v>
                </c:pt>
                <c:pt idx="5">
                  <c:v>3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2</c:v>
                </c:pt>
                <c:pt idx="10">
                  <c:v>2</c:v>
                </c:pt>
                <c:pt idx="11">
                  <c:v>4</c:v>
                </c:pt>
                <c:pt idx="1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503-4EF7-A62B-098D3A277A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9996344"/>
        <c:axId val="559995360"/>
      </c:lineChart>
      <c:dateAx>
        <c:axId val="559996344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995360"/>
        <c:crosses val="autoZero"/>
        <c:auto val="1"/>
        <c:lblOffset val="100"/>
        <c:baseTimeUnit val="months"/>
      </c:dateAx>
      <c:valAx>
        <c:axId val="559995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9963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Distressed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2"/>
          <c:order val="1"/>
          <c:tx>
            <c:strRef>
              <c:f>'Distressed Data'!$GA$46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Data'!$GB$43:$GM$43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Data'!$GB$46:$GM$46</c:f>
              <c:numCache>
                <c:formatCode>General</c:formatCode>
                <c:ptCount val="12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1</c:v>
                </c:pt>
                <c:pt idx="5">
                  <c:v>3</c:v>
                </c:pt>
                <c:pt idx="6">
                  <c:v>1</c:v>
                </c:pt>
                <c:pt idx="7">
                  <c:v>2</c:v>
                </c:pt>
                <c:pt idx="8">
                  <c:v>1</c:v>
                </c:pt>
                <c:pt idx="9">
                  <c:v>0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C92-45DD-BBFD-E14ABAC45B34}"/>
            </c:ext>
          </c:extLst>
        </c:ser>
        <c:ser>
          <c:idx val="3"/>
          <c:order val="2"/>
          <c:tx>
            <c:strRef>
              <c:f>'Distressed Data'!$GA$47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Data'!$GB$43:$GM$43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Data'!$GB$47:$GM$47</c:f>
              <c:numCache>
                <c:formatCode>General</c:formatCode>
                <c:ptCount val="12"/>
                <c:pt idx="0">
                  <c:v>3</c:v>
                </c:pt>
                <c:pt idx="1">
                  <c:v>1</c:v>
                </c:pt>
                <c:pt idx="2">
                  <c:v>3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1</c:v>
                </c:pt>
                <c:pt idx="8">
                  <c:v>0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C92-45DD-BBFD-E14ABAC45B34}"/>
            </c:ext>
          </c:extLst>
        </c:ser>
        <c:ser>
          <c:idx val="1"/>
          <c:order val="3"/>
          <c:tx>
            <c:strRef>
              <c:f>'Distressed Data'!$GA$45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Data'!$GB$43:$GM$43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Data'!$GB$45:$GM$45</c:f>
              <c:numCache>
                <c:formatCode>General</c:formatCode>
                <c:ptCount val="12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2</c:v>
                </c:pt>
                <c:pt idx="7">
                  <c:v>2</c:v>
                </c:pt>
                <c:pt idx="8">
                  <c:v>0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92-45DD-BBFD-E14ABAC45B34}"/>
            </c:ext>
          </c:extLst>
        </c:ser>
        <c:ser>
          <c:idx val="0"/>
          <c:order val="4"/>
          <c:tx>
            <c:strRef>
              <c:f>'Distressed Data'!$GA$44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Data'!$GB$43:$GM$43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Data'!$GB$44:$GM$44</c:f>
              <c:numCache>
                <c:formatCode>General</c:formatCode>
                <c:ptCount val="12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92-45DD-BBFD-E14ABAC45B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26811136"/>
        <c:axId val="1126816416"/>
        <c:axId val="0"/>
        <c:extLst>
          <c:ext xmlns:c15="http://schemas.microsoft.com/office/drawing/2012/chart" uri="{02D57815-91ED-43cb-92C2-25804820EDAC}">
            <c15:filteredBarSeries>
              <c15:ser>
                <c:idx val="4"/>
                <c:order val="0"/>
                <c:tx>
                  <c:strRef>
                    <c:extLst>
                      <c:ext uri="{02D57815-91ED-43cb-92C2-25804820EDAC}">
                        <c15:formulaRef>
                          <c15:sqref>'Distressed Data'!$GA$48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'Distressed Data'!$GB$43:$GM$43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'Distressed Data'!$GB$48:$GM$48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4</c:v>
                      </c:pt>
                      <c:pt idx="1">
                        <c:v>1</c:v>
                      </c:pt>
                      <c:pt idx="2">
                        <c:v>4</c:v>
                      </c:pt>
                      <c:pt idx="3">
                        <c:v>2</c:v>
                      </c:pt>
                      <c:pt idx="4">
                        <c:v>1</c:v>
                      </c:pt>
                      <c:pt idx="5">
                        <c:v>3</c:v>
                      </c:pt>
                      <c:pt idx="6">
                        <c:v>2</c:v>
                      </c:pt>
                      <c:pt idx="7">
                        <c:v>5</c:v>
                      </c:pt>
                      <c:pt idx="8">
                        <c:v>0</c:v>
                      </c:pt>
                      <c:pt idx="9">
                        <c:v>1</c:v>
                      </c:pt>
                      <c:pt idx="10">
                        <c:v>2</c:v>
                      </c:pt>
                      <c:pt idx="11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BC92-45DD-BBFD-E14ABAC45B34}"/>
                  </c:ext>
                </c:extLst>
              </c15:ser>
            </c15:filteredBarSeries>
          </c:ext>
        </c:extLst>
      </c:bar3DChart>
      <c:catAx>
        <c:axId val="1126811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6816416"/>
        <c:crosses val="autoZero"/>
        <c:auto val="1"/>
        <c:lblAlgn val="ctr"/>
        <c:lblOffset val="100"/>
        <c:noMultiLvlLbl val="0"/>
      </c:catAx>
      <c:valAx>
        <c:axId val="1126816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6811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Distressed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3"/>
          <c:order val="1"/>
          <c:tx>
            <c:strRef>
              <c:f>'Distressed Data'!$GA$32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Data'!$GB$32:$GM$32</c:f>
              <c:numCache>
                <c:formatCode>General</c:formatCode>
                <c:ptCount val="12"/>
                <c:pt idx="0">
                  <c:v>6</c:v>
                </c:pt>
                <c:pt idx="1">
                  <c:v>3</c:v>
                </c:pt>
                <c:pt idx="2">
                  <c:v>1</c:v>
                </c:pt>
                <c:pt idx="3">
                  <c:v>0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0</c:v>
                </c:pt>
                <c:pt idx="9">
                  <c:v>2</c:v>
                </c:pt>
                <c:pt idx="10">
                  <c:v>1</c:v>
                </c:pt>
                <c:pt idx="1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999-43B1-ACC9-B14C569F41B4}"/>
            </c:ext>
          </c:extLst>
        </c:ser>
        <c:ser>
          <c:idx val="2"/>
          <c:order val="2"/>
          <c:tx>
            <c:strRef>
              <c:f>'Distressed Data'!$GA$31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Data'!$GB$31:$GM$31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4</c:v>
                </c:pt>
                <c:pt idx="4">
                  <c:v>0</c:v>
                </c:pt>
                <c:pt idx="5">
                  <c:v>3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2</c:v>
                </c:pt>
                <c:pt idx="10">
                  <c:v>2</c:v>
                </c:pt>
                <c:pt idx="1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999-43B1-ACC9-B14C569F41B4}"/>
            </c:ext>
          </c:extLst>
        </c:ser>
        <c:ser>
          <c:idx val="1"/>
          <c:order val="3"/>
          <c:tx>
            <c:strRef>
              <c:f>'Distressed Data'!$GA$30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Data'!$GB$30:$GM$30</c:f>
              <c:numCache>
                <c:formatCode>General</c:formatCode>
                <c:ptCount val="12"/>
                <c:pt idx="0">
                  <c:v>2</c:v>
                </c:pt>
                <c:pt idx="1">
                  <c:v>2</c:v>
                </c:pt>
                <c:pt idx="2">
                  <c:v>3</c:v>
                </c:pt>
                <c:pt idx="3">
                  <c:v>0</c:v>
                </c:pt>
                <c:pt idx="4">
                  <c:v>2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999-43B1-ACC9-B14C569F41B4}"/>
            </c:ext>
          </c:extLst>
        </c:ser>
        <c:ser>
          <c:idx val="0"/>
          <c:order val="4"/>
          <c:tx>
            <c:strRef>
              <c:f>'Distressed Data'!$GA$29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Data'!$GB$29:$GM$29</c:f>
              <c:numCache>
                <c:formatCode>General</c:formatCode>
                <c:ptCount val="12"/>
                <c:pt idx="0">
                  <c:v>1</c:v>
                </c:pt>
                <c:pt idx="1">
                  <c:v>3</c:v>
                </c:pt>
                <c:pt idx="2">
                  <c:v>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99-43B1-ACC9-B14C569F41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4128800"/>
        <c:axId val="164129760"/>
        <c:axId val="0"/>
        <c:extLst>
          <c:ext xmlns:c15="http://schemas.microsoft.com/office/drawing/2012/chart" uri="{02D57815-91ED-43cb-92C2-25804820EDAC}">
            <c15:filteredBarSeries>
              <c15:ser>
                <c:idx val="4"/>
                <c:order val="0"/>
                <c:tx>
                  <c:strRef>
                    <c:extLst>
                      <c:ext uri="{02D57815-91ED-43cb-92C2-25804820EDAC}">
                        <c15:formulaRef>
                          <c15:sqref>'Distressed Data'!$GA$33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'Distressed Data'!$GB$28:$GM$28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'Distressed Data'!$GB$33:$GM$33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5</c:v>
                      </c:pt>
                      <c:pt idx="1">
                        <c:v>6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4</c:v>
                      </c:pt>
                      <c:pt idx="7">
                        <c:v>1</c:v>
                      </c:pt>
                      <c:pt idx="8">
                        <c:v>4</c:v>
                      </c:pt>
                      <c:pt idx="9">
                        <c:v>4</c:v>
                      </c:pt>
                      <c:pt idx="10">
                        <c:v>0</c:v>
                      </c:pt>
                      <c:pt idx="11">
                        <c:v>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5999-43B1-ACC9-B14C569F41B4}"/>
                  </c:ext>
                </c:extLst>
              </c15:ser>
            </c15:filteredBarSeries>
          </c:ext>
        </c:extLst>
      </c:bar3DChart>
      <c:catAx>
        <c:axId val="164128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129760"/>
        <c:crosses val="autoZero"/>
        <c:auto val="1"/>
        <c:lblAlgn val="ctr"/>
        <c:lblOffset val="100"/>
        <c:noMultiLvlLbl val="0"/>
      </c:catAx>
      <c:valAx>
        <c:axId val="164129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128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3"/>
          <c:order val="0"/>
          <c:tx>
            <c:strRef>
              <c:f>'Distressed Data'!$GA$32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Data'!$GB$32:$GM$32</c:f>
              <c:numCache>
                <c:formatCode>General</c:formatCode>
                <c:ptCount val="12"/>
                <c:pt idx="0">
                  <c:v>6</c:v>
                </c:pt>
                <c:pt idx="1">
                  <c:v>3</c:v>
                </c:pt>
                <c:pt idx="2">
                  <c:v>1</c:v>
                </c:pt>
                <c:pt idx="3">
                  <c:v>0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0</c:v>
                </c:pt>
                <c:pt idx="9">
                  <c:v>2</c:v>
                </c:pt>
                <c:pt idx="10">
                  <c:v>1</c:v>
                </c:pt>
                <c:pt idx="1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FD-4426-BA0F-8E96CDB4FABE}"/>
            </c:ext>
          </c:extLst>
        </c:ser>
        <c:ser>
          <c:idx val="2"/>
          <c:order val="1"/>
          <c:tx>
            <c:strRef>
              <c:f>'Distressed Data'!$GA$31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Data'!$GB$31:$GM$31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4</c:v>
                </c:pt>
                <c:pt idx="4">
                  <c:v>0</c:v>
                </c:pt>
                <c:pt idx="5">
                  <c:v>3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2</c:v>
                </c:pt>
                <c:pt idx="10">
                  <c:v>2</c:v>
                </c:pt>
                <c:pt idx="1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FD-4426-BA0F-8E96CDB4FABE}"/>
            </c:ext>
          </c:extLst>
        </c:ser>
        <c:ser>
          <c:idx val="1"/>
          <c:order val="2"/>
          <c:tx>
            <c:strRef>
              <c:f>'Distressed Data'!$GA$30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Data'!$GB$30:$GM$30</c:f>
              <c:numCache>
                <c:formatCode>General</c:formatCode>
                <c:ptCount val="12"/>
                <c:pt idx="0">
                  <c:v>2</c:v>
                </c:pt>
                <c:pt idx="1">
                  <c:v>2</c:v>
                </c:pt>
                <c:pt idx="2">
                  <c:v>3</c:v>
                </c:pt>
                <c:pt idx="3">
                  <c:v>0</c:v>
                </c:pt>
                <c:pt idx="4">
                  <c:v>2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FD-4426-BA0F-8E96CDB4FABE}"/>
            </c:ext>
          </c:extLst>
        </c:ser>
        <c:ser>
          <c:idx val="0"/>
          <c:order val="3"/>
          <c:tx>
            <c:strRef>
              <c:f>'Distressed Data'!$GA$29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Data'!$GB$29:$GM$29</c:f>
              <c:numCache>
                <c:formatCode>General</c:formatCode>
                <c:ptCount val="12"/>
                <c:pt idx="0">
                  <c:v>1</c:v>
                </c:pt>
                <c:pt idx="1">
                  <c:v>3</c:v>
                </c:pt>
                <c:pt idx="2">
                  <c:v>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FD-4426-BA0F-8E96CDB4FA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680959664"/>
        <c:axId val="680931824"/>
        <c:axId val="0"/>
      </c:bar3DChart>
      <c:catAx>
        <c:axId val="680959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0931824"/>
        <c:crosses val="autoZero"/>
        <c:auto val="1"/>
        <c:lblAlgn val="ctr"/>
        <c:lblOffset val="100"/>
        <c:noMultiLvlLbl val="0"/>
      </c:catAx>
      <c:valAx>
        <c:axId val="680931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0959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Single Family Detached
 Median Sale Price vs Units Sold</a:t>
            </a:r>
          </a:p>
        </c:rich>
      </c:tx>
      <c:overlay val="0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v>Median Price SFD</c:v>
          </c:tx>
          <c:spPr>
            <a:ln w="28575" cmpd="sng"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Residential!$AS$13:$FN$13</c:f>
              <c:numCache>
                <c:formatCode>[$-409]mmm\-yy</c:formatCode>
                <c:ptCount val="126"/>
                <c:pt idx="0">
                  <c:v>39510</c:v>
                </c:pt>
                <c:pt idx="1">
                  <c:v>39539</c:v>
                </c:pt>
                <c:pt idx="2">
                  <c:v>39569</c:v>
                </c:pt>
                <c:pt idx="3">
                  <c:v>39600</c:v>
                </c:pt>
                <c:pt idx="4">
                  <c:v>39630</c:v>
                </c:pt>
                <c:pt idx="5">
                  <c:v>39661</c:v>
                </c:pt>
                <c:pt idx="6">
                  <c:v>39692</c:v>
                </c:pt>
                <c:pt idx="7">
                  <c:v>39729</c:v>
                </c:pt>
                <c:pt idx="8">
                  <c:v>39766</c:v>
                </c:pt>
                <c:pt idx="9">
                  <c:v>39803</c:v>
                </c:pt>
                <c:pt idx="10">
                  <c:v>39840</c:v>
                </c:pt>
                <c:pt idx="11">
                  <c:v>39853</c:v>
                </c:pt>
                <c:pt idx="12">
                  <c:v>39881</c:v>
                </c:pt>
                <c:pt idx="13">
                  <c:v>39912</c:v>
                </c:pt>
                <c:pt idx="14">
                  <c:v>39942</c:v>
                </c:pt>
                <c:pt idx="15">
                  <c:v>39973</c:v>
                </c:pt>
                <c:pt idx="16">
                  <c:v>40003</c:v>
                </c:pt>
                <c:pt idx="17">
                  <c:v>40034</c:v>
                </c:pt>
                <c:pt idx="18">
                  <c:v>40065</c:v>
                </c:pt>
                <c:pt idx="19">
                  <c:v>40095</c:v>
                </c:pt>
                <c:pt idx="20">
                  <c:v>40126</c:v>
                </c:pt>
                <c:pt idx="21">
                  <c:v>40156</c:v>
                </c:pt>
                <c:pt idx="22">
                  <c:v>40187</c:v>
                </c:pt>
                <c:pt idx="23">
                  <c:v>40218</c:v>
                </c:pt>
                <c:pt idx="24">
                  <c:v>40246</c:v>
                </c:pt>
                <c:pt idx="25">
                  <c:v>40277</c:v>
                </c:pt>
                <c:pt idx="26">
                  <c:v>40307</c:v>
                </c:pt>
                <c:pt idx="27">
                  <c:v>40338</c:v>
                </c:pt>
                <c:pt idx="28">
                  <c:v>40368</c:v>
                </c:pt>
                <c:pt idx="29">
                  <c:v>40399</c:v>
                </c:pt>
                <c:pt idx="30">
                  <c:v>40430</c:v>
                </c:pt>
                <c:pt idx="31">
                  <c:v>40460</c:v>
                </c:pt>
                <c:pt idx="32">
                  <c:v>40491</c:v>
                </c:pt>
                <c:pt idx="33">
                  <c:v>40521</c:v>
                </c:pt>
                <c:pt idx="34">
                  <c:v>40552</c:v>
                </c:pt>
                <c:pt idx="35">
                  <c:v>40583</c:v>
                </c:pt>
                <c:pt idx="36">
                  <c:v>40611</c:v>
                </c:pt>
                <c:pt idx="37">
                  <c:v>40642</c:v>
                </c:pt>
                <c:pt idx="38">
                  <c:v>40672</c:v>
                </c:pt>
                <c:pt idx="39">
                  <c:v>40703</c:v>
                </c:pt>
                <c:pt idx="40">
                  <c:v>40733</c:v>
                </c:pt>
                <c:pt idx="41">
                  <c:v>40764</c:v>
                </c:pt>
                <c:pt idx="42">
                  <c:v>40795</c:v>
                </c:pt>
                <c:pt idx="43">
                  <c:v>40825</c:v>
                </c:pt>
                <c:pt idx="44">
                  <c:v>40856</c:v>
                </c:pt>
                <c:pt idx="45">
                  <c:v>40886</c:v>
                </c:pt>
                <c:pt idx="46">
                  <c:v>40917</c:v>
                </c:pt>
                <c:pt idx="47">
                  <c:v>40948</c:v>
                </c:pt>
                <c:pt idx="48">
                  <c:v>40977</c:v>
                </c:pt>
                <c:pt idx="49">
                  <c:v>41008</c:v>
                </c:pt>
                <c:pt idx="50">
                  <c:v>41038</c:v>
                </c:pt>
                <c:pt idx="51">
                  <c:v>41069</c:v>
                </c:pt>
                <c:pt idx="52">
                  <c:v>41099</c:v>
                </c:pt>
                <c:pt idx="53">
                  <c:v>41130</c:v>
                </c:pt>
                <c:pt idx="54">
                  <c:v>41161</c:v>
                </c:pt>
                <c:pt idx="55">
                  <c:v>41191</c:v>
                </c:pt>
                <c:pt idx="56">
                  <c:v>41222</c:v>
                </c:pt>
                <c:pt idx="57">
                  <c:v>41252</c:v>
                </c:pt>
                <c:pt idx="58">
                  <c:v>41283</c:v>
                </c:pt>
                <c:pt idx="59">
                  <c:v>41314</c:v>
                </c:pt>
                <c:pt idx="60">
                  <c:v>41342</c:v>
                </c:pt>
                <c:pt idx="61">
                  <c:v>41373</c:v>
                </c:pt>
                <c:pt idx="62">
                  <c:v>41403</c:v>
                </c:pt>
                <c:pt idx="63">
                  <c:v>41434</c:v>
                </c:pt>
                <c:pt idx="64">
                  <c:v>41464</c:v>
                </c:pt>
                <c:pt idx="65">
                  <c:v>41495</c:v>
                </c:pt>
                <c:pt idx="66">
                  <c:v>41526</c:v>
                </c:pt>
                <c:pt idx="67">
                  <c:v>41556</c:v>
                </c:pt>
                <c:pt idx="68">
                  <c:v>41587</c:v>
                </c:pt>
                <c:pt idx="69">
                  <c:v>41617</c:v>
                </c:pt>
                <c:pt idx="70">
                  <c:v>41648</c:v>
                </c:pt>
                <c:pt idx="71">
                  <c:v>41679</c:v>
                </c:pt>
                <c:pt idx="72">
                  <c:v>41707</c:v>
                </c:pt>
                <c:pt idx="73">
                  <c:v>41738</c:v>
                </c:pt>
                <c:pt idx="74">
                  <c:v>41768</c:v>
                </c:pt>
                <c:pt idx="75">
                  <c:v>41799</c:v>
                </c:pt>
                <c:pt idx="76">
                  <c:v>41829</c:v>
                </c:pt>
                <c:pt idx="77">
                  <c:v>41860</c:v>
                </c:pt>
                <c:pt idx="78">
                  <c:v>41891</c:v>
                </c:pt>
                <c:pt idx="79">
                  <c:v>41921</c:v>
                </c:pt>
                <c:pt idx="80">
                  <c:v>41952</c:v>
                </c:pt>
                <c:pt idx="81">
                  <c:v>41982</c:v>
                </c:pt>
                <c:pt idx="82">
                  <c:v>42013</c:v>
                </c:pt>
                <c:pt idx="83">
                  <c:v>42044</c:v>
                </c:pt>
                <c:pt idx="84">
                  <c:v>42072</c:v>
                </c:pt>
                <c:pt idx="85">
                  <c:v>42103</c:v>
                </c:pt>
                <c:pt idx="86">
                  <c:v>42133</c:v>
                </c:pt>
                <c:pt idx="87">
                  <c:v>42164</c:v>
                </c:pt>
                <c:pt idx="88">
                  <c:v>42194</c:v>
                </c:pt>
                <c:pt idx="89">
                  <c:v>42225</c:v>
                </c:pt>
                <c:pt idx="90">
                  <c:v>42256</c:v>
                </c:pt>
                <c:pt idx="91">
                  <c:v>42286</c:v>
                </c:pt>
                <c:pt idx="92">
                  <c:v>42317</c:v>
                </c:pt>
                <c:pt idx="93">
                  <c:v>42347</c:v>
                </c:pt>
                <c:pt idx="94">
                  <c:v>42378</c:v>
                </c:pt>
                <c:pt idx="95">
                  <c:v>42409</c:v>
                </c:pt>
                <c:pt idx="96">
                  <c:v>42438</c:v>
                </c:pt>
                <c:pt idx="97">
                  <c:v>42469</c:v>
                </c:pt>
                <c:pt idx="98">
                  <c:v>42499</c:v>
                </c:pt>
                <c:pt idx="99">
                  <c:v>42530</c:v>
                </c:pt>
                <c:pt idx="100">
                  <c:v>42560</c:v>
                </c:pt>
                <c:pt idx="101">
                  <c:v>42591</c:v>
                </c:pt>
                <c:pt idx="102">
                  <c:v>42622</c:v>
                </c:pt>
                <c:pt idx="103">
                  <c:v>42652</c:v>
                </c:pt>
                <c:pt idx="104">
                  <c:v>42683</c:v>
                </c:pt>
                <c:pt idx="105">
                  <c:v>42713</c:v>
                </c:pt>
                <c:pt idx="106">
                  <c:v>42744</c:v>
                </c:pt>
                <c:pt idx="107">
                  <c:v>42775</c:v>
                </c:pt>
                <c:pt idx="108">
                  <c:v>42803</c:v>
                </c:pt>
                <c:pt idx="109">
                  <c:v>42834</c:v>
                </c:pt>
                <c:pt idx="110">
                  <c:v>42864</c:v>
                </c:pt>
                <c:pt idx="111">
                  <c:v>42895</c:v>
                </c:pt>
                <c:pt idx="112">
                  <c:v>42925</c:v>
                </c:pt>
                <c:pt idx="113">
                  <c:v>42956</c:v>
                </c:pt>
                <c:pt idx="114">
                  <c:v>42987</c:v>
                </c:pt>
                <c:pt idx="115">
                  <c:v>43017</c:v>
                </c:pt>
                <c:pt idx="116">
                  <c:v>43048</c:v>
                </c:pt>
                <c:pt idx="117">
                  <c:v>43078</c:v>
                </c:pt>
                <c:pt idx="118">
                  <c:v>43109</c:v>
                </c:pt>
                <c:pt idx="119">
                  <c:v>43140</c:v>
                </c:pt>
                <c:pt idx="120">
                  <c:v>43168</c:v>
                </c:pt>
                <c:pt idx="121">
                  <c:v>43199</c:v>
                </c:pt>
                <c:pt idx="122">
                  <c:v>43229</c:v>
                </c:pt>
                <c:pt idx="123">
                  <c:v>43260</c:v>
                </c:pt>
                <c:pt idx="124">
                  <c:v>43290</c:v>
                </c:pt>
                <c:pt idx="125">
                  <c:v>43321</c:v>
                </c:pt>
              </c:numCache>
            </c:numRef>
          </c:cat>
          <c:val>
            <c:numRef>
              <c:f>Residential!$AS$14:$FL$14</c:f>
              <c:numCache>
                <c:formatCode>"$"#,##0</c:formatCode>
                <c:ptCount val="124"/>
                <c:pt idx="0">
                  <c:v>345000</c:v>
                </c:pt>
                <c:pt idx="1">
                  <c:v>360000</c:v>
                </c:pt>
                <c:pt idx="2">
                  <c:v>375000</c:v>
                </c:pt>
                <c:pt idx="3">
                  <c:v>362500</c:v>
                </c:pt>
                <c:pt idx="4">
                  <c:v>359000</c:v>
                </c:pt>
                <c:pt idx="5">
                  <c:v>300000</c:v>
                </c:pt>
                <c:pt idx="6">
                  <c:v>375000</c:v>
                </c:pt>
                <c:pt idx="7">
                  <c:v>325000</c:v>
                </c:pt>
                <c:pt idx="8">
                  <c:v>334575</c:v>
                </c:pt>
                <c:pt idx="9">
                  <c:v>394000</c:v>
                </c:pt>
                <c:pt idx="10">
                  <c:v>290000</c:v>
                </c:pt>
                <c:pt idx="11">
                  <c:v>292000</c:v>
                </c:pt>
                <c:pt idx="12">
                  <c:v>362500</c:v>
                </c:pt>
                <c:pt idx="13">
                  <c:v>375000</c:v>
                </c:pt>
                <c:pt idx="14">
                  <c:v>292500</c:v>
                </c:pt>
                <c:pt idx="15">
                  <c:v>325000</c:v>
                </c:pt>
                <c:pt idx="16">
                  <c:v>265000</c:v>
                </c:pt>
                <c:pt idx="17">
                  <c:v>297500</c:v>
                </c:pt>
                <c:pt idx="18">
                  <c:v>322500</c:v>
                </c:pt>
                <c:pt idx="19">
                  <c:v>335000</c:v>
                </c:pt>
                <c:pt idx="20">
                  <c:v>310000</c:v>
                </c:pt>
                <c:pt idx="21">
                  <c:v>367000</c:v>
                </c:pt>
                <c:pt idx="22">
                  <c:v>399000</c:v>
                </c:pt>
                <c:pt idx="23">
                  <c:v>336000</c:v>
                </c:pt>
                <c:pt idx="24">
                  <c:v>322500</c:v>
                </c:pt>
                <c:pt idx="25">
                  <c:v>317500</c:v>
                </c:pt>
                <c:pt idx="26">
                  <c:v>314475</c:v>
                </c:pt>
                <c:pt idx="27">
                  <c:v>322000</c:v>
                </c:pt>
                <c:pt idx="28">
                  <c:v>301500</c:v>
                </c:pt>
                <c:pt idx="29">
                  <c:v>300000</c:v>
                </c:pt>
                <c:pt idx="30">
                  <c:v>317250</c:v>
                </c:pt>
                <c:pt idx="31">
                  <c:v>368952</c:v>
                </c:pt>
                <c:pt idx="32">
                  <c:v>318750</c:v>
                </c:pt>
                <c:pt idx="33">
                  <c:v>341500</c:v>
                </c:pt>
                <c:pt idx="34">
                  <c:v>408300</c:v>
                </c:pt>
                <c:pt idx="35">
                  <c:v>347450</c:v>
                </c:pt>
                <c:pt idx="36">
                  <c:v>308500</c:v>
                </c:pt>
                <c:pt idx="37">
                  <c:v>360000</c:v>
                </c:pt>
                <c:pt idx="38">
                  <c:v>360000</c:v>
                </c:pt>
                <c:pt idx="39">
                  <c:v>300000</c:v>
                </c:pt>
                <c:pt idx="40">
                  <c:v>295000</c:v>
                </c:pt>
                <c:pt idx="41">
                  <c:v>274900</c:v>
                </c:pt>
                <c:pt idx="42">
                  <c:v>315000</c:v>
                </c:pt>
                <c:pt idx="43">
                  <c:v>247000</c:v>
                </c:pt>
                <c:pt idx="44">
                  <c:v>269000</c:v>
                </c:pt>
                <c:pt idx="45">
                  <c:v>265900</c:v>
                </c:pt>
                <c:pt idx="46">
                  <c:v>307500</c:v>
                </c:pt>
                <c:pt idx="47">
                  <c:v>295000</c:v>
                </c:pt>
                <c:pt idx="48">
                  <c:v>310000</c:v>
                </c:pt>
                <c:pt idx="49">
                  <c:v>298000</c:v>
                </c:pt>
                <c:pt idx="50">
                  <c:v>294500</c:v>
                </c:pt>
                <c:pt idx="51">
                  <c:v>304400</c:v>
                </c:pt>
                <c:pt idx="52">
                  <c:v>317500</c:v>
                </c:pt>
                <c:pt idx="53">
                  <c:v>292500</c:v>
                </c:pt>
                <c:pt idx="54">
                  <c:v>277000</c:v>
                </c:pt>
                <c:pt idx="55">
                  <c:v>295000</c:v>
                </c:pt>
                <c:pt idx="56">
                  <c:v>346500</c:v>
                </c:pt>
                <c:pt idx="57">
                  <c:v>330000</c:v>
                </c:pt>
                <c:pt idx="58">
                  <c:v>260000</c:v>
                </c:pt>
                <c:pt idx="59">
                  <c:v>300000</c:v>
                </c:pt>
                <c:pt idx="60">
                  <c:v>305000</c:v>
                </c:pt>
                <c:pt idx="61">
                  <c:v>284250</c:v>
                </c:pt>
                <c:pt idx="62">
                  <c:v>323000</c:v>
                </c:pt>
                <c:pt idx="63">
                  <c:v>303000</c:v>
                </c:pt>
                <c:pt idx="64">
                  <c:v>277000</c:v>
                </c:pt>
                <c:pt idx="65">
                  <c:v>270000</c:v>
                </c:pt>
                <c:pt idx="66">
                  <c:v>263000</c:v>
                </c:pt>
                <c:pt idx="67">
                  <c:v>338000</c:v>
                </c:pt>
                <c:pt idx="68">
                  <c:v>290000</c:v>
                </c:pt>
                <c:pt idx="69">
                  <c:v>300000</c:v>
                </c:pt>
                <c:pt idx="70">
                  <c:v>295425</c:v>
                </c:pt>
                <c:pt idx="71">
                  <c:v>275000</c:v>
                </c:pt>
                <c:pt idx="72">
                  <c:v>289200</c:v>
                </c:pt>
                <c:pt idx="73">
                  <c:v>294750</c:v>
                </c:pt>
                <c:pt idx="74">
                  <c:v>320000</c:v>
                </c:pt>
                <c:pt idx="75">
                  <c:v>299900</c:v>
                </c:pt>
                <c:pt idx="76">
                  <c:v>285000</c:v>
                </c:pt>
                <c:pt idx="77">
                  <c:v>292500</c:v>
                </c:pt>
                <c:pt idx="78">
                  <c:v>288500</c:v>
                </c:pt>
                <c:pt idx="79">
                  <c:v>299000</c:v>
                </c:pt>
                <c:pt idx="80">
                  <c:v>285500</c:v>
                </c:pt>
                <c:pt idx="81">
                  <c:v>318000</c:v>
                </c:pt>
                <c:pt idx="82">
                  <c:v>335000</c:v>
                </c:pt>
                <c:pt idx="83">
                  <c:v>317500</c:v>
                </c:pt>
                <c:pt idx="84">
                  <c:v>283880</c:v>
                </c:pt>
                <c:pt idx="85">
                  <c:v>300750</c:v>
                </c:pt>
                <c:pt idx="86">
                  <c:v>280000</c:v>
                </c:pt>
                <c:pt idx="87">
                  <c:v>300000</c:v>
                </c:pt>
                <c:pt idx="88">
                  <c:v>279000</c:v>
                </c:pt>
                <c:pt idx="89">
                  <c:v>325000</c:v>
                </c:pt>
                <c:pt idx="90">
                  <c:v>288500</c:v>
                </c:pt>
                <c:pt idx="91">
                  <c:v>284500</c:v>
                </c:pt>
                <c:pt idx="92">
                  <c:v>328500</c:v>
                </c:pt>
                <c:pt idx="93">
                  <c:v>286000</c:v>
                </c:pt>
                <c:pt idx="94">
                  <c:v>325000</c:v>
                </c:pt>
                <c:pt idx="95">
                  <c:v>288000</c:v>
                </c:pt>
                <c:pt idx="96">
                  <c:v>325000</c:v>
                </c:pt>
                <c:pt idx="97">
                  <c:v>340000</c:v>
                </c:pt>
                <c:pt idx="98">
                  <c:v>325000</c:v>
                </c:pt>
                <c:pt idx="99">
                  <c:v>330000</c:v>
                </c:pt>
                <c:pt idx="100">
                  <c:v>309000</c:v>
                </c:pt>
                <c:pt idx="101">
                  <c:v>310000</c:v>
                </c:pt>
                <c:pt idx="102">
                  <c:v>294450</c:v>
                </c:pt>
                <c:pt idx="103">
                  <c:v>290000</c:v>
                </c:pt>
                <c:pt idx="104">
                  <c:v>310500</c:v>
                </c:pt>
                <c:pt idx="105">
                  <c:v>335000</c:v>
                </c:pt>
                <c:pt idx="106">
                  <c:v>309000</c:v>
                </c:pt>
                <c:pt idx="107">
                  <c:v>311500</c:v>
                </c:pt>
                <c:pt idx="108">
                  <c:v>329000</c:v>
                </c:pt>
                <c:pt idx="109">
                  <c:v>339000</c:v>
                </c:pt>
                <c:pt idx="110">
                  <c:v>326000</c:v>
                </c:pt>
                <c:pt idx="111">
                  <c:v>325000</c:v>
                </c:pt>
                <c:pt idx="112">
                  <c:v>330000</c:v>
                </c:pt>
                <c:pt idx="113">
                  <c:v>324000</c:v>
                </c:pt>
                <c:pt idx="114">
                  <c:v>324950</c:v>
                </c:pt>
                <c:pt idx="115">
                  <c:v>327000</c:v>
                </c:pt>
                <c:pt idx="116">
                  <c:v>325000</c:v>
                </c:pt>
                <c:pt idx="117">
                  <c:v>350000</c:v>
                </c:pt>
                <c:pt idx="118">
                  <c:v>321500</c:v>
                </c:pt>
                <c:pt idx="119">
                  <c:v>325000</c:v>
                </c:pt>
                <c:pt idx="120">
                  <c:v>340000</c:v>
                </c:pt>
                <c:pt idx="121">
                  <c:v>335000</c:v>
                </c:pt>
                <c:pt idx="122">
                  <c:v>370000</c:v>
                </c:pt>
                <c:pt idx="123">
                  <c:v>330000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58A-4072-A07D-C736B6FADE14}"/>
            </c:ext>
          </c:extLst>
        </c:ser>
        <c:ser>
          <c:idx val="1"/>
          <c:order val="1"/>
          <c:tx>
            <c:v>Units Sold</c:v>
          </c:tx>
          <c:spPr>
            <a:ln w="28575" cmpd="sng"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Residential!$AS$13:$FN$13</c:f>
              <c:numCache>
                <c:formatCode>[$-409]mmm\-yy</c:formatCode>
                <c:ptCount val="126"/>
                <c:pt idx="0">
                  <c:v>39510</c:v>
                </c:pt>
                <c:pt idx="1">
                  <c:v>39539</c:v>
                </c:pt>
                <c:pt idx="2">
                  <c:v>39569</c:v>
                </c:pt>
                <c:pt idx="3">
                  <c:v>39600</c:v>
                </c:pt>
                <c:pt idx="4">
                  <c:v>39630</c:v>
                </c:pt>
                <c:pt idx="5">
                  <c:v>39661</c:v>
                </c:pt>
                <c:pt idx="6">
                  <c:v>39692</c:v>
                </c:pt>
                <c:pt idx="7">
                  <c:v>39729</c:v>
                </c:pt>
                <c:pt idx="8">
                  <c:v>39766</c:v>
                </c:pt>
                <c:pt idx="9">
                  <c:v>39803</c:v>
                </c:pt>
                <c:pt idx="10">
                  <c:v>39840</c:v>
                </c:pt>
                <c:pt idx="11">
                  <c:v>39853</c:v>
                </c:pt>
                <c:pt idx="12">
                  <c:v>39881</c:v>
                </c:pt>
                <c:pt idx="13">
                  <c:v>39912</c:v>
                </c:pt>
                <c:pt idx="14">
                  <c:v>39942</c:v>
                </c:pt>
                <c:pt idx="15">
                  <c:v>39973</c:v>
                </c:pt>
                <c:pt idx="16">
                  <c:v>40003</c:v>
                </c:pt>
                <c:pt idx="17">
                  <c:v>40034</c:v>
                </c:pt>
                <c:pt idx="18">
                  <c:v>40065</c:v>
                </c:pt>
                <c:pt idx="19">
                  <c:v>40095</c:v>
                </c:pt>
                <c:pt idx="20">
                  <c:v>40126</c:v>
                </c:pt>
                <c:pt idx="21">
                  <c:v>40156</c:v>
                </c:pt>
                <c:pt idx="22">
                  <c:v>40187</c:v>
                </c:pt>
                <c:pt idx="23">
                  <c:v>40218</c:v>
                </c:pt>
                <c:pt idx="24">
                  <c:v>40246</c:v>
                </c:pt>
                <c:pt idx="25">
                  <c:v>40277</c:v>
                </c:pt>
                <c:pt idx="26">
                  <c:v>40307</c:v>
                </c:pt>
                <c:pt idx="27">
                  <c:v>40338</c:v>
                </c:pt>
                <c:pt idx="28">
                  <c:v>40368</c:v>
                </c:pt>
                <c:pt idx="29">
                  <c:v>40399</c:v>
                </c:pt>
                <c:pt idx="30">
                  <c:v>40430</c:v>
                </c:pt>
                <c:pt idx="31">
                  <c:v>40460</c:v>
                </c:pt>
                <c:pt idx="32">
                  <c:v>40491</c:v>
                </c:pt>
                <c:pt idx="33">
                  <c:v>40521</c:v>
                </c:pt>
                <c:pt idx="34">
                  <c:v>40552</c:v>
                </c:pt>
                <c:pt idx="35">
                  <c:v>40583</c:v>
                </c:pt>
                <c:pt idx="36">
                  <c:v>40611</c:v>
                </c:pt>
                <c:pt idx="37">
                  <c:v>40642</c:v>
                </c:pt>
                <c:pt idx="38">
                  <c:v>40672</c:v>
                </c:pt>
                <c:pt idx="39">
                  <c:v>40703</c:v>
                </c:pt>
                <c:pt idx="40">
                  <c:v>40733</c:v>
                </c:pt>
                <c:pt idx="41">
                  <c:v>40764</c:v>
                </c:pt>
                <c:pt idx="42">
                  <c:v>40795</c:v>
                </c:pt>
                <c:pt idx="43">
                  <c:v>40825</c:v>
                </c:pt>
                <c:pt idx="44">
                  <c:v>40856</c:v>
                </c:pt>
                <c:pt idx="45">
                  <c:v>40886</c:v>
                </c:pt>
                <c:pt idx="46">
                  <c:v>40917</c:v>
                </c:pt>
                <c:pt idx="47">
                  <c:v>40948</c:v>
                </c:pt>
                <c:pt idx="48">
                  <c:v>40977</c:v>
                </c:pt>
                <c:pt idx="49">
                  <c:v>41008</c:v>
                </c:pt>
                <c:pt idx="50">
                  <c:v>41038</c:v>
                </c:pt>
                <c:pt idx="51">
                  <c:v>41069</c:v>
                </c:pt>
                <c:pt idx="52">
                  <c:v>41099</c:v>
                </c:pt>
                <c:pt idx="53">
                  <c:v>41130</c:v>
                </c:pt>
                <c:pt idx="54">
                  <c:v>41161</c:v>
                </c:pt>
                <c:pt idx="55">
                  <c:v>41191</c:v>
                </c:pt>
                <c:pt idx="56">
                  <c:v>41222</c:v>
                </c:pt>
                <c:pt idx="57">
                  <c:v>41252</c:v>
                </c:pt>
                <c:pt idx="58">
                  <c:v>41283</c:v>
                </c:pt>
                <c:pt idx="59">
                  <c:v>41314</c:v>
                </c:pt>
                <c:pt idx="60">
                  <c:v>41342</c:v>
                </c:pt>
                <c:pt idx="61">
                  <c:v>41373</c:v>
                </c:pt>
                <c:pt idx="62">
                  <c:v>41403</c:v>
                </c:pt>
                <c:pt idx="63">
                  <c:v>41434</c:v>
                </c:pt>
                <c:pt idx="64">
                  <c:v>41464</c:v>
                </c:pt>
                <c:pt idx="65">
                  <c:v>41495</c:v>
                </c:pt>
                <c:pt idx="66">
                  <c:v>41526</c:v>
                </c:pt>
                <c:pt idx="67">
                  <c:v>41556</c:v>
                </c:pt>
                <c:pt idx="68">
                  <c:v>41587</c:v>
                </c:pt>
                <c:pt idx="69">
                  <c:v>41617</c:v>
                </c:pt>
                <c:pt idx="70">
                  <c:v>41648</c:v>
                </c:pt>
                <c:pt idx="71">
                  <c:v>41679</c:v>
                </c:pt>
                <c:pt idx="72">
                  <c:v>41707</c:v>
                </c:pt>
                <c:pt idx="73">
                  <c:v>41738</c:v>
                </c:pt>
                <c:pt idx="74">
                  <c:v>41768</c:v>
                </c:pt>
                <c:pt idx="75">
                  <c:v>41799</c:v>
                </c:pt>
                <c:pt idx="76">
                  <c:v>41829</c:v>
                </c:pt>
                <c:pt idx="77">
                  <c:v>41860</c:v>
                </c:pt>
                <c:pt idx="78">
                  <c:v>41891</c:v>
                </c:pt>
                <c:pt idx="79">
                  <c:v>41921</c:v>
                </c:pt>
                <c:pt idx="80">
                  <c:v>41952</c:v>
                </c:pt>
                <c:pt idx="81">
                  <c:v>41982</c:v>
                </c:pt>
                <c:pt idx="82">
                  <c:v>42013</c:v>
                </c:pt>
                <c:pt idx="83">
                  <c:v>42044</c:v>
                </c:pt>
                <c:pt idx="84">
                  <c:v>42072</c:v>
                </c:pt>
                <c:pt idx="85">
                  <c:v>42103</c:v>
                </c:pt>
                <c:pt idx="86">
                  <c:v>42133</c:v>
                </c:pt>
                <c:pt idx="87">
                  <c:v>42164</c:v>
                </c:pt>
                <c:pt idx="88">
                  <c:v>42194</c:v>
                </c:pt>
                <c:pt idx="89">
                  <c:v>42225</c:v>
                </c:pt>
                <c:pt idx="90">
                  <c:v>42256</c:v>
                </c:pt>
                <c:pt idx="91">
                  <c:v>42286</c:v>
                </c:pt>
                <c:pt idx="92">
                  <c:v>42317</c:v>
                </c:pt>
                <c:pt idx="93">
                  <c:v>42347</c:v>
                </c:pt>
                <c:pt idx="94">
                  <c:v>42378</c:v>
                </c:pt>
                <c:pt idx="95">
                  <c:v>42409</c:v>
                </c:pt>
                <c:pt idx="96">
                  <c:v>42438</c:v>
                </c:pt>
                <c:pt idx="97">
                  <c:v>42469</c:v>
                </c:pt>
                <c:pt idx="98">
                  <c:v>42499</c:v>
                </c:pt>
                <c:pt idx="99">
                  <c:v>42530</c:v>
                </c:pt>
                <c:pt idx="100">
                  <c:v>42560</c:v>
                </c:pt>
                <c:pt idx="101">
                  <c:v>42591</c:v>
                </c:pt>
                <c:pt idx="102">
                  <c:v>42622</c:v>
                </c:pt>
                <c:pt idx="103">
                  <c:v>42652</c:v>
                </c:pt>
                <c:pt idx="104">
                  <c:v>42683</c:v>
                </c:pt>
                <c:pt idx="105">
                  <c:v>42713</c:v>
                </c:pt>
                <c:pt idx="106">
                  <c:v>42744</c:v>
                </c:pt>
                <c:pt idx="107">
                  <c:v>42775</c:v>
                </c:pt>
                <c:pt idx="108">
                  <c:v>42803</c:v>
                </c:pt>
                <c:pt idx="109">
                  <c:v>42834</c:v>
                </c:pt>
                <c:pt idx="110">
                  <c:v>42864</c:v>
                </c:pt>
                <c:pt idx="111">
                  <c:v>42895</c:v>
                </c:pt>
                <c:pt idx="112">
                  <c:v>42925</c:v>
                </c:pt>
                <c:pt idx="113">
                  <c:v>42956</c:v>
                </c:pt>
                <c:pt idx="114">
                  <c:v>42987</c:v>
                </c:pt>
                <c:pt idx="115">
                  <c:v>43017</c:v>
                </c:pt>
                <c:pt idx="116">
                  <c:v>43048</c:v>
                </c:pt>
                <c:pt idx="117">
                  <c:v>43078</c:v>
                </c:pt>
                <c:pt idx="118">
                  <c:v>43109</c:v>
                </c:pt>
                <c:pt idx="119">
                  <c:v>43140</c:v>
                </c:pt>
                <c:pt idx="120">
                  <c:v>43168</c:v>
                </c:pt>
                <c:pt idx="121">
                  <c:v>43199</c:v>
                </c:pt>
                <c:pt idx="122">
                  <c:v>43229</c:v>
                </c:pt>
                <c:pt idx="123">
                  <c:v>43260</c:v>
                </c:pt>
                <c:pt idx="124">
                  <c:v>43290</c:v>
                </c:pt>
                <c:pt idx="125">
                  <c:v>43321</c:v>
                </c:pt>
              </c:numCache>
            </c:numRef>
          </c:cat>
          <c:val>
            <c:numRef>
              <c:f>Residential!$AS$15:$FL$15</c:f>
              <c:numCache>
                <c:formatCode>General</c:formatCode>
                <c:ptCount val="124"/>
                <c:pt idx="0">
                  <c:v>83</c:v>
                </c:pt>
                <c:pt idx="1">
                  <c:v>77</c:v>
                </c:pt>
                <c:pt idx="2">
                  <c:v>97</c:v>
                </c:pt>
                <c:pt idx="3">
                  <c:v>94</c:v>
                </c:pt>
                <c:pt idx="4">
                  <c:v>77</c:v>
                </c:pt>
                <c:pt idx="5">
                  <c:v>83</c:v>
                </c:pt>
                <c:pt idx="6">
                  <c:v>77</c:v>
                </c:pt>
                <c:pt idx="7">
                  <c:v>77</c:v>
                </c:pt>
                <c:pt idx="8">
                  <c:v>52</c:v>
                </c:pt>
                <c:pt idx="9">
                  <c:v>65</c:v>
                </c:pt>
                <c:pt idx="10">
                  <c:v>39</c:v>
                </c:pt>
                <c:pt idx="11">
                  <c:v>60</c:v>
                </c:pt>
                <c:pt idx="12">
                  <c:v>80</c:v>
                </c:pt>
                <c:pt idx="13">
                  <c:v>75</c:v>
                </c:pt>
                <c:pt idx="14">
                  <c:v>96</c:v>
                </c:pt>
                <c:pt idx="15">
                  <c:v>101</c:v>
                </c:pt>
                <c:pt idx="16">
                  <c:v>91</c:v>
                </c:pt>
                <c:pt idx="17">
                  <c:v>88</c:v>
                </c:pt>
                <c:pt idx="18">
                  <c:v>86</c:v>
                </c:pt>
                <c:pt idx="19">
                  <c:v>84</c:v>
                </c:pt>
                <c:pt idx="20">
                  <c:v>90</c:v>
                </c:pt>
                <c:pt idx="21">
                  <c:v>86</c:v>
                </c:pt>
                <c:pt idx="22">
                  <c:v>85</c:v>
                </c:pt>
                <c:pt idx="23">
                  <c:v>66</c:v>
                </c:pt>
                <c:pt idx="24">
                  <c:v>102</c:v>
                </c:pt>
                <c:pt idx="25">
                  <c:v>105</c:v>
                </c:pt>
                <c:pt idx="26">
                  <c:v>122</c:v>
                </c:pt>
                <c:pt idx="27">
                  <c:v>121</c:v>
                </c:pt>
                <c:pt idx="28">
                  <c:v>98</c:v>
                </c:pt>
                <c:pt idx="29">
                  <c:v>91</c:v>
                </c:pt>
                <c:pt idx="30">
                  <c:v>94</c:v>
                </c:pt>
                <c:pt idx="31">
                  <c:v>100</c:v>
                </c:pt>
                <c:pt idx="32">
                  <c:v>90</c:v>
                </c:pt>
                <c:pt idx="33">
                  <c:v>112</c:v>
                </c:pt>
                <c:pt idx="34">
                  <c:v>72</c:v>
                </c:pt>
                <c:pt idx="35">
                  <c:v>78</c:v>
                </c:pt>
                <c:pt idx="36">
                  <c:v>112</c:v>
                </c:pt>
                <c:pt idx="37">
                  <c:v>123</c:v>
                </c:pt>
                <c:pt idx="38">
                  <c:v>111</c:v>
                </c:pt>
                <c:pt idx="39">
                  <c:v>127</c:v>
                </c:pt>
                <c:pt idx="40">
                  <c:v>101</c:v>
                </c:pt>
                <c:pt idx="41">
                  <c:v>93</c:v>
                </c:pt>
                <c:pt idx="42">
                  <c:v>99</c:v>
                </c:pt>
                <c:pt idx="43">
                  <c:v>93</c:v>
                </c:pt>
                <c:pt idx="44">
                  <c:v>61</c:v>
                </c:pt>
                <c:pt idx="45">
                  <c:v>89</c:v>
                </c:pt>
                <c:pt idx="46">
                  <c:v>81</c:v>
                </c:pt>
                <c:pt idx="47">
                  <c:v>97</c:v>
                </c:pt>
                <c:pt idx="48">
                  <c:v>149</c:v>
                </c:pt>
                <c:pt idx="49">
                  <c:v>118</c:v>
                </c:pt>
                <c:pt idx="50">
                  <c:v>140</c:v>
                </c:pt>
                <c:pt idx="51">
                  <c:v>123</c:v>
                </c:pt>
                <c:pt idx="52">
                  <c:v>102</c:v>
                </c:pt>
                <c:pt idx="53">
                  <c:v>114</c:v>
                </c:pt>
                <c:pt idx="54">
                  <c:v>125</c:v>
                </c:pt>
                <c:pt idx="55">
                  <c:v>117</c:v>
                </c:pt>
                <c:pt idx="56">
                  <c:v>109</c:v>
                </c:pt>
                <c:pt idx="57">
                  <c:v>93</c:v>
                </c:pt>
                <c:pt idx="58">
                  <c:v>77</c:v>
                </c:pt>
                <c:pt idx="59">
                  <c:v>79</c:v>
                </c:pt>
                <c:pt idx="60">
                  <c:v>121</c:v>
                </c:pt>
                <c:pt idx="61">
                  <c:v>155</c:v>
                </c:pt>
                <c:pt idx="62">
                  <c:v>140</c:v>
                </c:pt>
                <c:pt idx="63">
                  <c:v>135</c:v>
                </c:pt>
                <c:pt idx="64">
                  <c:v>143</c:v>
                </c:pt>
                <c:pt idx="65">
                  <c:v>114</c:v>
                </c:pt>
                <c:pt idx="66">
                  <c:v>105</c:v>
                </c:pt>
                <c:pt idx="67">
                  <c:v>99</c:v>
                </c:pt>
                <c:pt idx="68">
                  <c:v>95</c:v>
                </c:pt>
                <c:pt idx="69">
                  <c:v>114</c:v>
                </c:pt>
                <c:pt idx="70">
                  <c:v>89</c:v>
                </c:pt>
                <c:pt idx="71">
                  <c:v>75</c:v>
                </c:pt>
                <c:pt idx="72">
                  <c:v>92</c:v>
                </c:pt>
                <c:pt idx="73">
                  <c:v>120</c:v>
                </c:pt>
                <c:pt idx="74">
                  <c:v>167</c:v>
                </c:pt>
                <c:pt idx="75">
                  <c:v>133</c:v>
                </c:pt>
                <c:pt idx="76">
                  <c:v>102</c:v>
                </c:pt>
                <c:pt idx="77">
                  <c:v>88</c:v>
                </c:pt>
                <c:pt idx="78">
                  <c:v>132</c:v>
                </c:pt>
                <c:pt idx="79">
                  <c:v>128</c:v>
                </c:pt>
                <c:pt idx="80">
                  <c:v>100</c:v>
                </c:pt>
                <c:pt idx="81">
                  <c:v>144</c:v>
                </c:pt>
                <c:pt idx="82">
                  <c:v>86</c:v>
                </c:pt>
                <c:pt idx="83">
                  <c:v>94</c:v>
                </c:pt>
                <c:pt idx="84">
                  <c:v>110</c:v>
                </c:pt>
                <c:pt idx="85">
                  <c:v>140</c:v>
                </c:pt>
                <c:pt idx="86">
                  <c:v>177</c:v>
                </c:pt>
                <c:pt idx="87">
                  <c:v>155</c:v>
                </c:pt>
                <c:pt idx="88">
                  <c:v>152</c:v>
                </c:pt>
                <c:pt idx="89">
                  <c:v>122</c:v>
                </c:pt>
                <c:pt idx="90">
                  <c:v>120</c:v>
                </c:pt>
                <c:pt idx="91">
                  <c:v>128</c:v>
                </c:pt>
                <c:pt idx="92">
                  <c:v>124</c:v>
                </c:pt>
                <c:pt idx="93">
                  <c:v>131</c:v>
                </c:pt>
                <c:pt idx="94">
                  <c:v>97</c:v>
                </c:pt>
                <c:pt idx="95">
                  <c:v>77</c:v>
                </c:pt>
                <c:pt idx="96">
                  <c:v>115</c:v>
                </c:pt>
                <c:pt idx="97">
                  <c:v>138</c:v>
                </c:pt>
                <c:pt idx="98">
                  <c:v>153</c:v>
                </c:pt>
                <c:pt idx="99">
                  <c:v>155</c:v>
                </c:pt>
                <c:pt idx="100">
                  <c:v>135</c:v>
                </c:pt>
                <c:pt idx="101">
                  <c:v>127</c:v>
                </c:pt>
                <c:pt idx="102">
                  <c:v>134</c:v>
                </c:pt>
                <c:pt idx="103">
                  <c:v>125</c:v>
                </c:pt>
                <c:pt idx="104">
                  <c:v>119</c:v>
                </c:pt>
                <c:pt idx="105">
                  <c:v>157</c:v>
                </c:pt>
                <c:pt idx="106">
                  <c:v>99</c:v>
                </c:pt>
                <c:pt idx="107">
                  <c:v>114</c:v>
                </c:pt>
                <c:pt idx="108">
                  <c:v>159</c:v>
                </c:pt>
                <c:pt idx="109">
                  <c:v>155</c:v>
                </c:pt>
                <c:pt idx="110">
                  <c:v>170</c:v>
                </c:pt>
                <c:pt idx="111">
                  <c:v>189</c:v>
                </c:pt>
                <c:pt idx="112">
                  <c:v>113</c:v>
                </c:pt>
                <c:pt idx="113">
                  <c:v>134</c:v>
                </c:pt>
                <c:pt idx="114">
                  <c:v>146</c:v>
                </c:pt>
                <c:pt idx="115">
                  <c:v>142</c:v>
                </c:pt>
                <c:pt idx="116">
                  <c:v>141</c:v>
                </c:pt>
                <c:pt idx="117">
                  <c:v>146</c:v>
                </c:pt>
                <c:pt idx="118">
                  <c:v>100</c:v>
                </c:pt>
                <c:pt idx="119">
                  <c:v>79</c:v>
                </c:pt>
                <c:pt idx="120">
                  <c:v>159</c:v>
                </c:pt>
                <c:pt idx="121">
                  <c:v>154</c:v>
                </c:pt>
                <c:pt idx="122">
                  <c:v>189</c:v>
                </c:pt>
                <c:pt idx="123">
                  <c:v>161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58A-4072-A07D-C736B6FADE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7280674"/>
        <c:axId val="931159750"/>
      </c:lineChart>
      <c:dateAx>
        <c:axId val="110728067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[$-409]mmm\-yy" sourceLinked="1"/>
        <c:majorTickMark val="out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31159750"/>
        <c:crosses val="autoZero"/>
        <c:auto val="1"/>
        <c:lblOffset val="100"/>
        <c:baseTimeUnit val="days"/>
      </c:dateAx>
      <c:valAx>
        <c:axId val="931159750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107280674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December  Median Sale Price vs Units Sold</a:t>
            </a:r>
          </a:p>
        </c:rich>
      </c:tx>
      <c:overlay val="0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v>Median Sale</c:v>
          </c:tx>
          <c:spPr>
            <a:ln w="28575" cmpd="sng">
              <a:solidFill>
                <a:schemeClr val="accent2"/>
              </a:solidFill>
            </a:ln>
          </c:spPr>
          <c:marker>
            <c:symbol val="none"/>
          </c:marker>
          <c:val>
            <c:numRef>
              <c:f>'Raw Data'!#REF!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'Raw Data'!#REF!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B9C4-45E7-A6B1-4A8092941110}"/>
            </c:ext>
          </c:extLst>
        </c:ser>
        <c:ser>
          <c:idx val="1"/>
          <c:order val="1"/>
          <c:tx>
            <c:v>Listings Sold</c:v>
          </c:tx>
          <c:spPr>
            <a:ln w="28575" cmpd="sng">
              <a:solidFill>
                <a:schemeClr val="accent1"/>
              </a:solidFill>
            </a:ln>
          </c:spPr>
          <c:marker>
            <c:symbol val="none"/>
          </c:marker>
          <c:val>
            <c:numRef>
              <c:f>'Raw Data'!#REF!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'Raw Data'!#REF!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B9C4-45E7-A6B1-4A80929411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85990397"/>
        <c:axId val="678700883"/>
      </c:lineChart>
      <c:catAx>
        <c:axId val="168599039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678700883"/>
        <c:crosses val="autoZero"/>
        <c:auto val="1"/>
        <c:lblAlgn val="ctr"/>
        <c:lblOffset val="100"/>
        <c:noMultiLvlLbl val="1"/>
      </c:catAx>
      <c:valAx>
        <c:axId val="678700883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685990397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Y-O-Y Residential Sales Comparison</a:t>
            </a:r>
          </a:p>
        </c:rich>
      </c:tx>
      <c:overlay val="0"/>
    </c:title>
    <c:autoTitleDeleted val="0"/>
    <c:plotArea>
      <c:layout/>
      <c:lineChart>
        <c:grouping val="standar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1469627"/>
        <c:axId val="1681447208"/>
      </c:lineChart>
      <c:catAx>
        <c:axId val="144146962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 rot="-960000"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681447208"/>
        <c:crosses val="autoZero"/>
        <c:auto val="1"/>
        <c:lblAlgn val="ctr"/>
        <c:lblOffset val="100"/>
        <c:noMultiLvlLbl val="1"/>
      </c:catAx>
      <c:valAx>
        <c:axId val="1681447208"/>
        <c:scaling>
          <c:orientation val="minMax"/>
        </c:scaling>
        <c:delete val="0"/>
        <c:axPos val="l"/>
        <c:majorTickMark val="cross"/>
        <c:minorTickMark val="cross"/>
        <c:tickLblPos val="nextTo"/>
        <c:spPr>
          <a:ln>
            <a:noFill/>
          </a:ln>
        </c:spPr>
        <c:crossAx val="1441469627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Residential</a:t>
            </a:r>
            <a:r>
              <a:rPr lang="en-US" baseline="0"/>
              <a:t> Sales 2025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rgbClr val="00B0F0"/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Residential!$GX$94</c:f>
              <c:strCache>
                <c:ptCount val="1"/>
                <c:pt idx="0">
                  <c:v>Residential Propert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Residential!$GY$94:$HJ$94</c:f>
            </c:numRef>
          </c:val>
          <c:extLst>
            <c:ext xmlns:c16="http://schemas.microsoft.com/office/drawing/2014/chart" uri="{C3380CC4-5D6E-409C-BE32-E72D297353CC}">
              <c16:uniqueId val="{00000000-45C2-44CE-910F-A3754F60BCAE}"/>
            </c:ext>
          </c:extLst>
        </c:ser>
        <c:ser>
          <c:idx val="1"/>
          <c:order val="1"/>
          <c:tx>
            <c:strRef>
              <c:f>Residential!$GX$95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Residential!$GY$95:$HJ$95</c:f>
            </c:numRef>
          </c:val>
          <c:extLst>
            <c:ext xmlns:c16="http://schemas.microsoft.com/office/drawing/2014/chart" uri="{C3380CC4-5D6E-409C-BE32-E72D297353CC}">
              <c16:uniqueId val="{00000001-45C2-44CE-910F-A3754F60BCAE}"/>
            </c:ext>
          </c:extLst>
        </c:ser>
        <c:ser>
          <c:idx val="2"/>
          <c:order val="2"/>
          <c:tx>
            <c:strRef>
              <c:f>Residential!$GX$96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Residential!$GY$96:$HJ$96</c:f>
            </c:numRef>
          </c:val>
          <c:extLst>
            <c:ext xmlns:c16="http://schemas.microsoft.com/office/drawing/2014/chart" uri="{C3380CC4-5D6E-409C-BE32-E72D297353CC}">
              <c16:uniqueId val="{00000002-45C2-44CE-910F-A3754F60BCAE}"/>
            </c:ext>
          </c:extLst>
        </c:ser>
        <c:ser>
          <c:idx val="3"/>
          <c:order val="3"/>
          <c:tx>
            <c:strRef>
              <c:f>Residential!$GX$97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Residential!$GY$97:$HJ$97</c:f>
            </c:numRef>
          </c:val>
          <c:extLst>
            <c:ext xmlns:c16="http://schemas.microsoft.com/office/drawing/2014/chart" uri="{C3380CC4-5D6E-409C-BE32-E72D297353CC}">
              <c16:uniqueId val="{00000003-45C2-44CE-910F-A3754F60BCAE}"/>
            </c:ext>
          </c:extLst>
        </c:ser>
        <c:ser>
          <c:idx val="4"/>
          <c:order val="4"/>
          <c:tx>
            <c:strRef>
              <c:f>Residential!$GX$98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Residential!$GY$98:$HJ$98</c:f>
            </c:numRef>
          </c:val>
          <c:extLst>
            <c:ext xmlns:c16="http://schemas.microsoft.com/office/drawing/2014/chart" uri="{C3380CC4-5D6E-409C-BE32-E72D297353CC}">
              <c16:uniqueId val="{00000004-45C2-44CE-910F-A3754F60BCAE}"/>
            </c:ext>
          </c:extLst>
        </c:ser>
        <c:ser>
          <c:idx val="5"/>
          <c:order val="5"/>
          <c:tx>
            <c:strRef>
              <c:f>Residential!$GX$99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Residential!$GY$99:$HJ$99</c:f>
            </c:numRef>
          </c:val>
          <c:extLst>
            <c:ext xmlns:c16="http://schemas.microsoft.com/office/drawing/2014/chart" uri="{C3380CC4-5D6E-409C-BE32-E72D297353CC}">
              <c16:uniqueId val="{00000005-45C2-44CE-910F-A3754F60BCAE}"/>
            </c:ext>
          </c:extLst>
        </c:ser>
        <c:ser>
          <c:idx val="6"/>
          <c:order val="6"/>
          <c:tx>
            <c:strRef>
              <c:f>Residential!$GX$100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Residential!$GY$100:$HJ$100</c:f>
            </c:numRef>
          </c:val>
          <c:extLst>
            <c:ext xmlns:c16="http://schemas.microsoft.com/office/drawing/2014/chart" uri="{C3380CC4-5D6E-409C-BE32-E72D297353CC}">
              <c16:uniqueId val="{00000006-45C2-44CE-910F-A3754F60BCAE}"/>
            </c:ext>
          </c:extLst>
        </c:ser>
        <c:ser>
          <c:idx val="7"/>
          <c:order val="7"/>
          <c:tx>
            <c:strRef>
              <c:f>Residential!$GX$101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Residential!$GY$101:$HJ$101</c:f>
            </c:numRef>
          </c:val>
          <c:extLst>
            <c:ext xmlns:c16="http://schemas.microsoft.com/office/drawing/2014/chart" uri="{C3380CC4-5D6E-409C-BE32-E72D297353CC}">
              <c16:uniqueId val="{00000007-45C2-44CE-910F-A3754F60BCAE}"/>
            </c:ext>
          </c:extLst>
        </c:ser>
        <c:ser>
          <c:idx val="8"/>
          <c:order val="8"/>
          <c:tx>
            <c:strRef>
              <c:f>Residential!$GX$102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Residential!$GY$102:$HJ$102</c:f>
              <c:numCache>
                <c:formatCode>General</c:formatCode>
                <c:ptCount val="12"/>
                <c:pt idx="0">
                  <c:v>225</c:v>
                </c:pt>
                <c:pt idx="1">
                  <c:v>182</c:v>
                </c:pt>
                <c:pt idx="2">
                  <c:v>300</c:v>
                </c:pt>
                <c:pt idx="3">
                  <c:v>265</c:v>
                </c:pt>
                <c:pt idx="4">
                  <c:v>247</c:v>
                </c:pt>
                <c:pt idx="5">
                  <c:v>235</c:v>
                </c:pt>
                <c:pt idx="6">
                  <c:v>171</c:v>
                </c:pt>
                <c:pt idx="7">
                  <c:v>201</c:v>
                </c:pt>
                <c:pt idx="8">
                  <c:v>179</c:v>
                </c:pt>
                <c:pt idx="9">
                  <c:v>161</c:v>
                </c:pt>
                <c:pt idx="10">
                  <c:v>161</c:v>
                </c:pt>
                <c:pt idx="11">
                  <c:v>131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5C2-44CE-910F-A3754F60BCAE}"/>
            </c:ext>
          </c:extLst>
        </c:ser>
        <c:ser>
          <c:idx val="9"/>
          <c:order val="9"/>
          <c:tx>
            <c:strRef>
              <c:f>Residential!$GX$103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Residential!$GY$103:$HJ$103</c:f>
              <c:numCache>
                <c:formatCode>General</c:formatCode>
                <c:ptCount val="12"/>
                <c:pt idx="0">
                  <c:v>101</c:v>
                </c:pt>
                <c:pt idx="1">
                  <c:v>137</c:v>
                </c:pt>
                <c:pt idx="2">
                  <c:v>193</c:v>
                </c:pt>
                <c:pt idx="3">
                  <c:v>166</c:v>
                </c:pt>
                <c:pt idx="4">
                  <c:v>184</c:v>
                </c:pt>
                <c:pt idx="5">
                  <c:v>189</c:v>
                </c:pt>
                <c:pt idx="6">
                  <c:v>129</c:v>
                </c:pt>
                <c:pt idx="7">
                  <c:v>143</c:v>
                </c:pt>
                <c:pt idx="8">
                  <c:v>167</c:v>
                </c:pt>
                <c:pt idx="9">
                  <c:v>129</c:v>
                </c:pt>
                <c:pt idx="10">
                  <c:v>137</c:v>
                </c:pt>
                <c:pt idx="11">
                  <c:v>116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5C2-44CE-910F-A3754F60BCAE}"/>
            </c:ext>
          </c:extLst>
        </c:ser>
        <c:ser>
          <c:idx val="10"/>
          <c:order val="10"/>
          <c:tx>
            <c:strRef>
              <c:f>Residential!$GX$104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Residential!$GY$104:$HJ$104</c:f>
              <c:numCache>
                <c:formatCode>General</c:formatCode>
                <c:ptCount val="12"/>
                <c:pt idx="0">
                  <c:v>101</c:v>
                </c:pt>
                <c:pt idx="1">
                  <c:v>113</c:v>
                </c:pt>
                <c:pt idx="2">
                  <c:v>178</c:v>
                </c:pt>
                <c:pt idx="3">
                  <c:v>175</c:v>
                </c:pt>
                <c:pt idx="4">
                  <c:v>173</c:v>
                </c:pt>
                <c:pt idx="5">
                  <c:v>138</c:v>
                </c:pt>
                <c:pt idx="6">
                  <c:v>158</c:v>
                </c:pt>
                <c:pt idx="7">
                  <c:v>144</c:v>
                </c:pt>
                <c:pt idx="8">
                  <c:v>138</c:v>
                </c:pt>
                <c:pt idx="9">
                  <c:v>160</c:v>
                </c:pt>
                <c:pt idx="10">
                  <c:v>127</c:v>
                </c:pt>
                <c:pt idx="11">
                  <c:v>136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5C2-44CE-910F-A3754F60BCAE}"/>
            </c:ext>
          </c:extLst>
        </c:ser>
        <c:ser>
          <c:idx val="11"/>
          <c:order val="11"/>
          <c:tx>
            <c:strRef>
              <c:f>Residential!$GX$105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Residential!$GY$105:$HJ$105</c:f>
              <c:numCache>
                <c:formatCode>General</c:formatCode>
                <c:ptCount val="12"/>
                <c:pt idx="0">
                  <c:v>129</c:v>
                </c:pt>
                <c:pt idx="1">
                  <c:v>99</c:v>
                </c:pt>
                <c:pt idx="2">
                  <c:v>151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5C2-44CE-910F-A3754F60BC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91624767"/>
        <c:axId val="491625247"/>
        <c:axId val="0"/>
      </c:bar3DChart>
      <c:catAx>
        <c:axId val="4916247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1625247"/>
        <c:crosses val="autoZero"/>
        <c:auto val="1"/>
        <c:lblAlgn val="ctr"/>
        <c:lblOffset val="100"/>
        <c:noMultiLvlLbl val="0"/>
      </c:catAx>
      <c:valAx>
        <c:axId val="4916252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16247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Residential Median Sale Price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Residential!$GX$41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Residential!$GY$41:$HJ$41</c:f>
            </c:numRef>
          </c:val>
          <c:extLst>
            <c:ext xmlns:c16="http://schemas.microsoft.com/office/drawing/2014/chart" uri="{C3380CC4-5D6E-409C-BE32-E72D297353CC}">
              <c16:uniqueId val="{00000000-C034-4DA0-9FD8-64E3BD2C0B01}"/>
            </c:ext>
          </c:extLst>
        </c:ser>
        <c:ser>
          <c:idx val="1"/>
          <c:order val="1"/>
          <c:tx>
            <c:strRef>
              <c:f>Residential!$GX$42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Residential!$GY$42:$HJ$42</c:f>
            </c:numRef>
          </c:val>
          <c:extLst>
            <c:ext xmlns:c16="http://schemas.microsoft.com/office/drawing/2014/chart" uri="{C3380CC4-5D6E-409C-BE32-E72D297353CC}">
              <c16:uniqueId val="{00000001-C034-4DA0-9FD8-64E3BD2C0B01}"/>
            </c:ext>
          </c:extLst>
        </c:ser>
        <c:ser>
          <c:idx val="2"/>
          <c:order val="2"/>
          <c:tx>
            <c:strRef>
              <c:f>Residential!$GX$43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Residential!$GY$43:$HJ$43</c:f>
            </c:numRef>
          </c:val>
          <c:extLst>
            <c:ext xmlns:c16="http://schemas.microsoft.com/office/drawing/2014/chart" uri="{C3380CC4-5D6E-409C-BE32-E72D297353CC}">
              <c16:uniqueId val="{00000002-C034-4DA0-9FD8-64E3BD2C0B01}"/>
            </c:ext>
          </c:extLst>
        </c:ser>
        <c:ser>
          <c:idx val="3"/>
          <c:order val="3"/>
          <c:tx>
            <c:strRef>
              <c:f>Residential!$GX$44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Residential!$GY$44:$HJ$44</c:f>
            </c:numRef>
          </c:val>
          <c:extLst>
            <c:ext xmlns:c16="http://schemas.microsoft.com/office/drawing/2014/chart" uri="{C3380CC4-5D6E-409C-BE32-E72D297353CC}">
              <c16:uniqueId val="{00000003-C034-4DA0-9FD8-64E3BD2C0B01}"/>
            </c:ext>
          </c:extLst>
        </c:ser>
        <c:ser>
          <c:idx val="4"/>
          <c:order val="4"/>
          <c:tx>
            <c:strRef>
              <c:f>Residential!$GX$45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Residential!$GY$45:$HJ$45</c:f>
            </c:numRef>
          </c:val>
          <c:extLst>
            <c:ext xmlns:c16="http://schemas.microsoft.com/office/drawing/2014/chart" uri="{C3380CC4-5D6E-409C-BE32-E72D297353CC}">
              <c16:uniqueId val="{00000004-C034-4DA0-9FD8-64E3BD2C0B01}"/>
            </c:ext>
          </c:extLst>
        </c:ser>
        <c:ser>
          <c:idx val="5"/>
          <c:order val="5"/>
          <c:tx>
            <c:strRef>
              <c:f>Residential!$GX$46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Residential!$GY$46:$HJ$46</c:f>
            </c:numRef>
          </c:val>
          <c:extLst>
            <c:ext xmlns:c16="http://schemas.microsoft.com/office/drawing/2014/chart" uri="{C3380CC4-5D6E-409C-BE32-E72D297353CC}">
              <c16:uniqueId val="{00000005-C034-4DA0-9FD8-64E3BD2C0B01}"/>
            </c:ext>
          </c:extLst>
        </c:ser>
        <c:ser>
          <c:idx val="6"/>
          <c:order val="6"/>
          <c:tx>
            <c:strRef>
              <c:f>Residential!$GX$47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Residential!$GY$47:$HJ$47</c:f>
            </c:numRef>
          </c:val>
          <c:extLst>
            <c:ext xmlns:c16="http://schemas.microsoft.com/office/drawing/2014/chart" uri="{C3380CC4-5D6E-409C-BE32-E72D297353CC}">
              <c16:uniqueId val="{00000006-C034-4DA0-9FD8-64E3BD2C0B01}"/>
            </c:ext>
          </c:extLst>
        </c:ser>
        <c:ser>
          <c:idx val="7"/>
          <c:order val="7"/>
          <c:tx>
            <c:strRef>
              <c:f>Residential!$GX$48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Residential!$GY$48:$HJ$48</c:f>
              <c:numCache>
                <c:formatCode>"$"#,##0</c:formatCode>
                <c:ptCount val="12"/>
                <c:pt idx="0">
                  <c:v>573910</c:v>
                </c:pt>
                <c:pt idx="1">
                  <c:v>570000</c:v>
                </c:pt>
                <c:pt idx="2">
                  <c:v>577250</c:v>
                </c:pt>
                <c:pt idx="3">
                  <c:v>560000</c:v>
                </c:pt>
                <c:pt idx="4">
                  <c:v>595000</c:v>
                </c:pt>
                <c:pt idx="5">
                  <c:v>545000</c:v>
                </c:pt>
                <c:pt idx="6">
                  <c:v>550000</c:v>
                </c:pt>
                <c:pt idx="7">
                  <c:v>507000</c:v>
                </c:pt>
                <c:pt idx="8">
                  <c:v>595000</c:v>
                </c:pt>
                <c:pt idx="9">
                  <c:v>600000</c:v>
                </c:pt>
                <c:pt idx="10">
                  <c:v>519654</c:v>
                </c:pt>
                <c:pt idx="11">
                  <c:v>515000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034-4DA0-9FD8-64E3BD2C0B01}"/>
            </c:ext>
          </c:extLst>
        </c:ser>
        <c:ser>
          <c:idx val="8"/>
          <c:order val="8"/>
          <c:tx>
            <c:strRef>
              <c:f>Residential!$GX$49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Residential!$GY$49:$HJ$49</c:f>
              <c:numCache>
                <c:formatCode>"$"#,##0</c:formatCode>
                <c:ptCount val="12"/>
                <c:pt idx="0">
                  <c:v>582500</c:v>
                </c:pt>
                <c:pt idx="1">
                  <c:v>470000</c:v>
                </c:pt>
                <c:pt idx="2">
                  <c:v>550000</c:v>
                </c:pt>
                <c:pt idx="3">
                  <c:v>544950</c:v>
                </c:pt>
                <c:pt idx="4">
                  <c:v>539000</c:v>
                </c:pt>
                <c:pt idx="5">
                  <c:v>599000</c:v>
                </c:pt>
                <c:pt idx="6">
                  <c:v>559499</c:v>
                </c:pt>
                <c:pt idx="7">
                  <c:v>515000</c:v>
                </c:pt>
                <c:pt idx="8">
                  <c:v>525000</c:v>
                </c:pt>
                <c:pt idx="9">
                  <c:v>602500</c:v>
                </c:pt>
                <c:pt idx="10">
                  <c:v>567750</c:v>
                </c:pt>
                <c:pt idx="11">
                  <c:v>682250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034-4DA0-9FD8-64E3BD2C0B01}"/>
            </c:ext>
          </c:extLst>
        </c:ser>
        <c:ser>
          <c:idx val="9"/>
          <c:order val="9"/>
          <c:tx>
            <c:strRef>
              <c:f>Residential!$GX$50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Residential!$GY$50:$HJ$50</c:f>
              <c:numCache>
                <c:formatCode>"$"#,##0</c:formatCode>
                <c:ptCount val="12"/>
                <c:pt idx="0">
                  <c:v>545000</c:v>
                </c:pt>
                <c:pt idx="1">
                  <c:v>540000</c:v>
                </c:pt>
                <c:pt idx="2">
                  <c:v>557375</c:v>
                </c:pt>
                <c:pt idx="3">
                  <c:v>585000</c:v>
                </c:pt>
                <c:pt idx="4">
                  <c:v>590000</c:v>
                </c:pt>
                <c:pt idx="5">
                  <c:v>588000</c:v>
                </c:pt>
                <c:pt idx="6">
                  <c:v>632375</c:v>
                </c:pt>
                <c:pt idx="7">
                  <c:v>602000</c:v>
                </c:pt>
                <c:pt idx="8">
                  <c:v>572500</c:v>
                </c:pt>
                <c:pt idx="9">
                  <c:v>575000</c:v>
                </c:pt>
                <c:pt idx="10">
                  <c:v>529000</c:v>
                </c:pt>
                <c:pt idx="11">
                  <c:v>573000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034-4DA0-9FD8-64E3BD2C0B01}"/>
            </c:ext>
          </c:extLst>
        </c:ser>
        <c:ser>
          <c:idx val="10"/>
          <c:order val="10"/>
          <c:tx>
            <c:strRef>
              <c:f>Residential!$GX$51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Residential!$GY$51:$HJ$51</c:f>
              <c:numCache>
                <c:formatCode>"$"#,##0</c:formatCode>
                <c:ptCount val="12"/>
                <c:pt idx="0">
                  <c:v>577500</c:v>
                </c:pt>
                <c:pt idx="1">
                  <c:v>641500</c:v>
                </c:pt>
                <c:pt idx="2">
                  <c:v>634000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6B-484B-B614-E996E3A0F2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91098000"/>
        <c:axId val="629851696"/>
        <c:axId val="0"/>
      </c:bar3DChart>
      <c:catAx>
        <c:axId val="591098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851696"/>
        <c:crosses val="autoZero"/>
        <c:auto val="1"/>
        <c:lblAlgn val="ctr"/>
        <c:lblOffset val="100"/>
        <c:noMultiLvlLbl val="0"/>
      </c:catAx>
      <c:valAx>
        <c:axId val="629851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1098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Single Family Detached Sales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Residential!$GX$126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Residential!$GY$126:$HJ$126</c:f>
            </c:numRef>
          </c:val>
          <c:extLst>
            <c:ext xmlns:c16="http://schemas.microsoft.com/office/drawing/2014/chart" uri="{C3380CC4-5D6E-409C-BE32-E72D297353CC}">
              <c16:uniqueId val="{00000000-33A1-4DBE-9CC5-E5171342F6BA}"/>
            </c:ext>
          </c:extLst>
        </c:ser>
        <c:ser>
          <c:idx val="1"/>
          <c:order val="1"/>
          <c:tx>
            <c:strRef>
              <c:f>Residential!$GX$127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Residential!$GY$127:$HJ$127</c:f>
            </c:numRef>
          </c:val>
          <c:extLst>
            <c:ext xmlns:c16="http://schemas.microsoft.com/office/drawing/2014/chart" uri="{C3380CC4-5D6E-409C-BE32-E72D297353CC}">
              <c16:uniqueId val="{00000001-33A1-4DBE-9CC5-E5171342F6BA}"/>
            </c:ext>
          </c:extLst>
        </c:ser>
        <c:ser>
          <c:idx val="2"/>
          <c:order val="2"/>
          <c:tx>
            <c:strRef>
              <c:f>Residential!$GX$128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Residential!$GY$128:$HJ$128</c:f>
              <c:numCache>
                <c:formatCode>General</c:formatCode>
                <c:ptCount val="12"/>
                <c:pt idx="0">
                  <c:v>197</c:v>
                </c:pt>
                <c:pt idx="1">
                  <c:v>150</c:v>
                </c:pt>
                <c:pt idx="2">
                  <c:v>255</c:v>
                </c:pt>
                <c:pt idx="3">
                  <c:v>226</c:v>
                </c:pt>
                <c:pt idx="4">
                  <c:v>217</c:v>
                </c:pt>
                <c:pt idx="5">
                  <c:v>203</c:v>
                </c:pt>
                <c:pt idx="6">
                  <c:v>145</c:v>
                </c:pt>
                <c:pt idx="7">
                  <c:v>164</c:v>
                </c:pt>
                <c:pt idx="8">
                  <c:v>143</c:v>
                </c:pt>
                <c:pt idx="9">
                  <c:v>143</c:v>
                </c:pt>
                <c:pt idx="10">
                  <c:v>137</c:v>
                </c:pt>
                <c:pt idx="11">
                  <c:v>102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3A1-4DBE-9CC5-E5171342F6BA}"/>
            </c:ext>
          </c:extLst>
        </c:ser>
        <c:ser>
          <c:idx val="3"/>
          <c:order val="3"/>
          <c:tx>
            <c:strRef>
              <c:f>Residential!$GX$129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Residential!$GY$129:$HJ$129</c:f>
              <c:numCache>
                <c:formatCode>General</c:formatCode>
                <c:ptCount val="12"/>
                <c:pt idx="0">
                  <c:v>79</c:v>
                </c:pt>
                <c:pt idx="1">
                  <c:v>106</c:v>
                </c:pt>
                <c:pt idx="2">
                  <c:v>162</c:v>
                </c:pt>
                <c:pt idx="3">
                  <c:v>133</c:v>
                </c:pt>
                <c:pt idx="4">
                  <c:v>149</c:v>
                </c:pt>
                <c:pt idx="5">
                  <c:v>162</c:v>
                </c:pt>
                <c:pt idx="6">
                  <c:v>102</c:v>
                </c:pt>
                <c:pt idx="7">
                  <c:v>111</c:v>
                </c:pt>
                <c:pt idx="8">
                  <c:v>140</c:v>
                </c:pt>
                <c:pt idx="9">
                  <c:v>105</c:v>
                </c:pt>
                <c:pt idx="10">
                  <c:v>104</c:v>
                </c:pt>
                <c:pt idx="11">
                  <c:v>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3A1-4DBE-9CC5-E5171342F6BA}"/>
            </c:ext>
          </c:extLst>
        </c:ser>
        <c:ser>
          <c:idx val="4"/>
          <c:order val="4"/>
          <c:tx>
            <c:strRef>
              <c:f>Residential!$GX$130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Residential!$GY$130:$HJ$130</c:f>
              <c:numCache>
                <c:formatCode>General</c:formatCode>
                <c:ptCount val="12"/>
                <c:pt idx="0">
                  <c:v>85</c:v>
                </c:pt>
                <c:pt idx="1">
                  <c:v>93</c:v>
                </c:pt>
                <c:pt idx="2">
                  <c:v>147</c:v>
                </c:pt>
                <c:pt idx="3">
                  <c:v>158</c:v>
                </c:pt>
                <c:pt idx="4">
                  <c:v>136</c:v>
                </c:pt>
                <c:pt idx="5">
                  <c:v>124</c:v>
                </c:pt>
                <c:pt idx="6">
                  <c:v>137</c:v>
                </c:pt>
                <c:pt idx="7">
                  <c:v>123</c:v>
                </c:pt>
                <c:pt idx="8">
                  <c:v>113</c:v>
                </c:pt>
                <c:pt idx="9">
                  <c:v>135</c:v>
                </c:pt>
                <c:pt idx="10">
                  <c:v>109</c:v>
                </c:pt>
                <c:pt idx="11">
                  <c:v>117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A1-4DBE-9CC5-E5171342F6BA}"/>
            </c:ext>
          </c:extLst>
        </c:ser>
        <c:ser>
          <c:idx val="5"/>
          <c:order val="5"/>
          <c:tx>
            <c:strRef>
              <c:f>Residential!$GX$131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Residential!$GY$131:$HJ$131</c:f>
              <c:numCache>
                <c:formatCode>General</c:formatCode>
                <c:ptCount val="12"/>
                <c:pt idx="0">
                  <c:v>108</c:v>
                </c:pt>
                <c:pt idx="1">
                  <c:v>91</c:v>
                </c:pt>
                <c:pt idx="2">
                  <c:v>120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3A1-4DBE-9CC5-E5171342F6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19469919"/>
        <c:axId val="264845647"/>
        <c:axId val="0"/>
      </c:bar3DChart>
      <c:catAx>
        <c:axId val="20194699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4845647"/>
        <c:crosses val="autoZero"/>
        <c:auto val="1"/>
        <c:lblAlgn val="ctr"/>
        <c:lblOffset val="100"/>
        <c:noMultiLvlLbl val="0"/>
      </c:catAx>
      <c:valAx>
        <c:axId val="2648456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94699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Single Family Detached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Residential!$GX$55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Residential!$GY$55:$HJ$55</c:f>
            </c:numRef>
          </c:val>
          <c:extLst>
            <c:ext xmlns:c16="http://schemas.microsoft.com/office/drawing/2014/chart" uri="{C3380CC4-5D6E-409C-BE32-E72D297353CC}">
              <c16:uniqueId val="{00000000-388D-49E3-9DE1-7E2814BAE04A}"/>
            </c:ext>
          </c:extLst>
        </c:ser>
        <c:ser>
          <c:idx val="1"/>
          <c:order val="1"/>
          <c:tx>
            <c:strRef>
              <c:f>Residential!$GX$56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Residential!$GY$56:$HJ$56</c:f>
            </c:numRef>
          </c:val>
          <c:extLst>
            <c:ext xmlns:c16="http://schemas.microsoft.com/office/drawing/2014/chart" uri="{C3380CC4-5D6E-409C-BE32-E72D297353CC}">
              <c16:uniqueId val="{00000001-388D-49E3-9DE1-7E2814BAE04A}"/>
            </c:ext>
          </c:extLst>
        </c:ser>
        <c:ser>
          <c:idx val="2"/>
          <c:order val="2"/>
          <c:tx>
            <c:strRef>
              <c:f>Residential!$GX$57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Residential!$GY$57:$HJ$57</c:f>
            </c:numRef>
          </c:val>
          <c:extLst>
            <c:ext xmlns:c16="http://schemas.microsoft.com/office/drawing/2014/chart" uri="{C3380CC4-5D6E-409C-BE32-E72D297353CC}">
              <c16:uniqueId val="{00000002-388D-49E3-9DE1-7E2814BAE04A}"/>
            </c:ext>
          </c:extLst>
        </c:ser>
        <c:ser>
          <c:idx val="3"/>
          <c:order val="3"/>
          <c:tx>
            <c:strRef>
              <c:f>Residential!$GX$58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Residential!$GY$58:$HJ$58</c:f>
            </c:numRef>
          </c:val>
          <c:extLst>
            <c:ext xmlns:c16="http://schemas.microsoft.com/office/drawing/2014/chart" uri="{C3380CC4-5D6E-409C-BE32-E72D297353CC}">
              <c16:uniqueId val="{00000003-388D-49E3-9DE1-7E2814BAE04A}"/>
            </c:ext>
          </c:extLst>
        </c:ser>
        <c:ser>
          <c:idx val="4"/>
          <c:order val="4"/>
          <c:tx>
            <c:strRef>
              <c:f>Residential!$GX$59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Residential!$GY$59:$HJ$59</c:f>
            </c:numRef>
          </c:val>
          <c:extLst>
            <c:ext xmlns:c16="http://schemas.microsoft.com/office/drawing/2014/chart" uri="{C3380CC4-5D6E-409C-BE32-E72D297353CC}">
              <c16:uniqueId val="{00000004-388D-49E3-9DE1-7E2814BAE04A}"/>
            </c:ext>
          </c:extLst>
        </c:ser>
        <c:ser>
          <c:idx val="5"/>
          <c:order val="5"/>
          <c:tx>
            <c:strRef>
              <c:f>Residential!$GX$60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Residential!$GY$60:$HJ$60</c:f>
            </c:numRef>
          </c:val>
          <c:extLst>
            <c:ext xmlns:c16="http://schemas.microsoft.com/office/drawing/2014/chart" uri="{C3380CC4-5D6E-409C-BE32-E72D297353CC}">
              <c16:uniqueId val="{00000005-388D-49E3-9DE1-7E2814BAE04A}"/>
            </c:ext>
          </c:extLst>
        </c:ser>
        <c:ser>
          <c:idx val="6"/>
          <c:order val="6"/>
          <c:tx>
            <c:strRef>
              <c:f>Residential!$GX$61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Residential!$GY$61:$HJ$61</c:f>
            </c:numRef>
          </c:val>
          <c:extLst>
            <c:ext xmlns:c16="http://schemas.microsoft.com/office/drawing/2014/chart" uri="{C3380CC4-5D6E-409C-BE32-E72D297353CC}">
              <c16:uniqueId val="{00000006-388D-49E3-9DE1-7E2814BAE04A}"/>
            </c:ext>
          </c:extLst>
        </c:ser>
        <c:ser>
          <c:idx val="7"/>
          <c:order val="7"/>
          <c:tx>
            <c:strRef>
              <c:f>Residential!$GX$62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Residential!$GY$62:$HJ$62</c:f>
              <c:numCache>
                <c:formatCode>"$"#,##0</c:formatCode>
                <c:ptCount val="12"/>
                <c:pt idx="0">
                  <c:v>660000</c:v>
                </c:pt>
                <c:pt idx="1">
                  <c:v>637000</c:v>
                </c:pt>
                <c:pt idx="2">
                  <c:v>635000</c:v>
                </c:pt>
                <c:pt idx="3">
                  <c:v>620000</c:v>
                </c:pt>
                <c:pt idx="4">
                  <c:v>650000</c:v>
                </c:pt>
                <c:pt idx="5">
                  <c:v>581000</c:v>
                </c:pt>
                <c:pt idx="6">
                  <c:v>608000</c:v>
                </c:pt>
                <c:pt idx="7">
                  <c:v>549450</c:v>
                </c:pt>
                <c:pt idx="8">
                  <c:v>635000</c:v>
                </c:pt>
                <c:pt idx="9">
                  <c:v>650000</c:v>
                </c:pt>
                <c:pt idx="10">
                  <c:v>560000</c:v>
                </c:pt>
                <c:pt idx="11">
                  <c:v>565000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88D-49E3-9DE1-7E2814BAE04A}"/>
            </c:ext>
          </c:extLst>
        </c:ser>
        <c:ser>
          <c:idx val="8"/>
          <c:order val="8"/>
          <c:tx>
            <c:strRef>
              <c:f>Residential!$GX$63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Residential!$GY$63:$HJ$63</c:f>
              <c:numCache>
                <c:formatCode>"$"#,##0</c:formatCode>
                <c:ptCount val="12"/>
                <c:pt idx="0">
                  <c:v>629900</c:v>
                </c:pt>
                <c:pt idx="1">
                  <c:v>500000</c:v>
                </c:pt>
                <c:pt idx="2">
                  <c:v>573750</c:v>
                </c:pt>
                <c:pt idx="3">
                  <c:v>585000</c:v>
                </c:pt>
                <c:pt idx="4">
                  <c:v>590000</c:v>
                </c:pt>
                <c:pt idx="5">
                  <c:v>627500</c:v>
                </c:pt>
                <c:pt idx="6">
                  <c:v>602450</c:v>
                </c:pt>
                <c:pt idx="7">
                  <c:v>525000</c:v>
                </c:pt>
                <c:pt idx="8">
                  <c:v>588000</c:v>
                </c:pt>
                <c:pt idx="9">
                  <c:v>672500</c:v>
                </c:pt>
                <c:pt idx="10">
                  <c:v>642500</c:v>
                </c:pt>
                <c:pt idx="11">
                  <c:v>720199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88D-49E3-9DE1-7E2814BAE04A}"/>
            </c:ext>
          </c:extLst>
        </c:ser>
        <c:ser>
          <c:idx val="9"/>
          <c:order val="9"/>
          <c:tx>
            <c:strRef>
              <c:f>Residential!$GX$64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Residential!$GY$64:$HJ$64</c:f>
              <c:numCache>
                <c:formatCode>"$"#,##0</c:formatCode>
                <c:ptCount val="12"/>
                <c:pt idx="0">
                  <c:v>589000</c:v>
                </c:pt>
                <c:pt idx="1">
                  <c:v>585000</c:v>
                </c:pt>
                <c:pt idx="2">
                  <c:v>615000</c:v>
                </c:pt>
                <c:pt idx="3">
                  <c:v>621000</c:v>
                </c:pt>
                <c:pt idx="4">
                  <c:v>675000</c:v>
                </c:pt>
                <c:pt idx="5">
                  <c:v>615000</c:v>
                </c:pt>
                <c:pt idx="6">
                  <c:v>686000</c:v>
                </c:pt>
                <c:pt idx="7">
                  <c:v>670000</c:v>
                </c:pt>
                <c:pt idx="8">
                  <c:v>620000</c:v>
                </c:pt>
                <c:pt idx="9">
                  <c:v>624000</c:v>
                </c:pt>
                <c:pt idx="10">
                  <c:v>550000</c:v>
                </c:pt>
                <c:pt idx="11">
                  <c:v>629000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88D-49E3-9DE1-7E2814BAE04A}"/>
            </c:ext>
          </c:extLst>
        </c:ser>
        <c:ser>
          <c:idx val="10"/>
          <c:order val="10"/>
          <c:tx>
            <c:strRef>
              <c:f>Residential!$GX$65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Residential!$GY$65:$HJ$65</c:f>
              <c:numCache>
                <c:formatCode>"$"#,##0</c:formatCode>
                <c:ptCount val="12"/>
                <c:pt idx="0">
                  <c:v>622500</c:v>
                </c:pt>
                <c:pt idx="1">
                  <c:v>641500</c:v>
                </c:pt>
                <c:pt idx="2">
                  <c:v>634000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72-414D-BB1B-B8C067408F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51623504"/>
        <c:axId val="629684320"/>
        <c:axId val="0"/>
      </c:bar3DChart>
      <c:catAx>
        <c:axId val="1251623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684320"/>
        <c:crosses val="autoZero"/>
        <c:auto val="1"/>
        <c:lblAlgn val="ctr"/>
        <c:lblOffset val="100"/>
        <c:noMultiLvlLbl val="0"/>
      </c:catAx>
      <c:valAx>
        <c:axId val="629684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1623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Condo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Residential!$GX$69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Residential!$GY$69:$HJ$69</c:f>
            </c:numRef>
          </c:val>
          <c:extLst>
            <c:ext xmlns:c16="http://schemas.microsoft.com/office/drawing/2014/chart" uri="{C3380CC4-5D6E-409C-BE32-E72D297353CC}">
              <c16:uniqueId val="{00000000-8EFD-4EA2-84EE-E1D01D0008B3}"/>
            </c:ext>
          </c:extLst>
        </c:ser>
        <c:ser>
          <c:idx val="1"/>
          <c:order val="1"/>
          <c:tx>
            <c:strRef>
              <c:f>Residential!$GX$70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Residential!$GY$70:$HJ$70</c:f>
            </c:numRef>
          </c:val>
          <c:extLst>
            <c:ext xmlns:c16="http://schemas.microsoft.com/office/drawing/2014/chart" uri="{C3380CC4-5D6E-409C-BE32-E72D297353CC}">
              <c16:uniqueId val="{00000001-8EFD-4EA2-84EE-E1D01D0008B3}"/>
            </c:ext>
          </c:extLst>
        </c:ser>
        <c:ser>
          <c:idx val="2"/>
          <c:order val="2"/>
          <c:tx>
            <c:strRef>
              <c:f>Residential!$GX$71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Residential!$GY$71:$HJ$71</c:f>
            </c:numRef>
          </c:val>
          <c:extLst>
            <c:ext xmlns:c16="http://schemas.microsoft.com/office/drawing/2014/chart" uri="{C3380CC4-5D6E-409C-BE32-E72D297353CC}">
              <c16:uniqueId val="{00000002-8EFD-4EA2-84EE-E1D01D0008B3}"/>
            </c:ext>
          </c:extLst>
        </c:ser>
        <c:ser>
          <c:idx val="3"/>
          <c:order val="3"/>
          <c:tx>
            <c:strRef>
              <c:f>Residential!$GX$72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Residential!$GY$72:$HJ$72</c:f>
            </c:numRef>
          </c:val>
          <c:extLst>
            <c:ext xmlns:c16="http://schemas.microsoft.com/office/drawing/2014/chart" uri="{C3380CC4-5D6E-409C-BE32-E72D297353CC}">
              <c16:uniqueId val="{00000003-8EFD-4EA2-84EE-E1D01D0008B3}"/>
            </c:ext>
          </c:extLst>
        </c:ser>
        <c:ser>
          <c:idx val="4"/>
          <c:order val="4"/>
          <c:tx>
            <c:strRef>
              <c:f>Residential!$GX$73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Residential!$GY$73:$HJ$73</c:f>
            </c:numRef>
          </c:val>
          <c:extLst>
            <c:ext xmlns:c16="http://schemas.microsoft.com/office/drawing/2014/chart" uri="{C3380CC4-5D6E-409C-BE32-E72D297353CC}">
              <c16:uniqueId val="{00000004-8EFD-4EA2-84EE-E1D01D0008B3}"/>
            </c:ext>
          </c:extLst>
        </c:ser>
        <c:ser>
          <c:idx val="5"/>
          <c:order val="5"/>
          <c:tx>
            <c:strRef>
              <c:f>Residential!$GX$74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Residential!$GY$74:$HJ$74</c:f>
            </c:numRef>
          </c:val>
          <c:extLst>
            <c:ext xmlns:c16="http://schemas.microsoft.com/office/drawing/2014/chart" uri="{C3380CC4-5D6E-409C-BE32-E72D297353CC}">
              <c16:uniqueId val="{00000005-8EFD-4EA2-84EE-E1D01D0008B3}"/>
            </c:ext>
          </c:extLst>
        </c:ser>
        <c:ser>
          <c:idx val="6"/>
          <c:order val="6"/>
          <c:tx>
            <c:strRef>
              <c:f>Residential!$GX$75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Residential!$GY$75:$HJ$75</c:f>
            </c:numRef>
          </c:val>
          <c:extLst>
            <c:ext xmlns:c16="http://schemas.microsoft.com/office/drawing/2014/chart" uri="{C3380CC4-5D6E-409C-BE32-E72D297353CC}">
              <c16:uniqueId val="{00000006-8EFD-4EA2-84EE-E1D01D0008B3}"/>
            </c:ext>
          </c:extLst>
        </c:ser>
        <c:ser>
          <c:idx val="7"/>
          <c:order val="7"/>
          <c:tx>
            <c:strRef>
              <c:f>Residential!$GX$76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Residential!$GY$76:$HJ$76</c:f>
              <c:numCache>
                <c:formatCode>"$"#,##0</c:formatCode>
                <c:ptCount val="12"/>
                <c:pt idx="0">
                  <c:v>365000</c:v>
                </c:pt>
                <c:pt idx="1">
                  <c:v>392500</c:v>
                </c:pt>
                <c:pt idx="2">
                  <c:v>340850</c:v>
                </c:pt>
                <c:pt idx="3">
                  <c:v>455000</c:v>
                </c:pt>
                <c:pt idx="4">
                  <c:v>381500</c:v>
                </c:pt>
                <c:pt idx="5">
                  <c:v>431750</c:v>
                </c:pt>
                <c:pt idx="6">
                  <c:v>363000</c:v>
                </c:pt>
                <c:pt idx="7">
                  <c:v>385000</c:v>
                </c:pt>
                <c:pt idx="8">
                  <c:v>433500</c:v>
                </c:pt>
                <c:pt idx="9">
                  <c:v>387250</c:v>
                </c:pt>
                <c:pt idx="10">
                  <c:v>390000</c:v>
                </c:pt>
                <c:pt idx="11">
                  <c:v>347000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EFD-4EA2-84EE-E1D01D0008B3}"/>
            </c:ext>
          </c:extLst>
        </c:ser>
        <c:ser>
          <c:idx val="8"/>
          <c:order val="8"/>
          <c:tx>
            <c:strRef>
              <c:f>Residential!$GX$77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Residential!$GY$77:$HJ$77</c:f>
              <c:numCache>
                <c:formatCode>"$"#,##0</c:formatCode>
                <c:ptCount val="12"/>
                <c:pt idx="0">
                  <c:v>462500</c:v>
                </c:pt>
                <c:pt idx="1">
                  <c:v>410000</c:v>
                </c:pt>
                <c:pt idx="2">
                  <c:v>399000</c:v>
                </c:pt>
                <c:pt idx="3">
                  <c:v>425500</c:v>
                </c:pt>
                <c:pt idx="4">
                  <c:v>395000</c:v>
                </c:pt>
                <c:pt idx="5">
                  <c:v>480500</c:v>
                </c:pt>
                <c:pt idx="6">
                  <c:v>417500</c:v>
                </c:pt>
                <c:pt idx="7">
                  <c:v>515000</c:v>
                </c:pt>
                <c:pt idx="8">
                  <c:v>472500</c:v>
                </c:pt>
                <c:pt idx="9">
                  <c:v>460000</c:v>
                </c:pt>
                <c:pt idx="10">
                  <c:v>434500</c:v>
                </c:pt>
                <c:pt idx="11">
                  <c:v>482000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EFD-4EA2-84EE-E1D01D0008B3}"/>
            </c:ext>
          </c:extLst>
        </c:ser>
        <c:ser>
          <c:idx val="9"/>
          <c:order val="9"/>
          <c:tx>
            <c:strRef>
              <c:f>Residential!$GX$78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Residential!$GY$78:$HJ$78</c:f>
              <c:numCache>
                <c:formatCode>"$"#,##0</c:formatCode>
                <c:ptCount val="12"/>
                <c:pt idx="0">
                  <c:v>483000</c:v>
                </c:pt>
                <c:pt idx="1">
                  <c:v>465000</c:v>
                </c:pt>
                <c:pt idx="2">
                  <c:v>478500</c:v>
                </c:pt>
                <c:pt idx="3">
                  <c:v>470000</c:v>
                </c:pt>
                <c:pt idx="4">
                  <c:v>410000</c:v>
                </c:pt>
                <c:pt idx="5">
                  <c:v>375000</c:v>
                </c:pt>
                <c:pt idx="6">
                  <c:v>505250</c:v>
                </c:pt>
                <c:pt idx="7">
                  <c:v>413000</c:v>
                </c:pt>
                <c:pt idx="8">
                  <c:v>425000</c:v>
                </c:pt>
                <c:pt idx="9">
                  <c:v>488500</c:v>
                </c:pt>
                <c:pt idx="10">
                  <c:v>370000</c:v>
                </c:pt>
                <c:pt idx="11">
                  <c:v>413500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EFD-4EA2-84EE-E1D01D0008B3}"/>
            </c:ext>
          </c:extLst>
        </c:ser>
        <c:ser>
          <c:idx val="10"/>
          <c:order val="10"/>
          <c:tx>
            <c:strRef>
              <c:f>Residential!$GX$79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Residential!$GY$79:$HJ$79</c:f>
              <c:numCache>
                <c:formatCode>"$"#,##0</c:formatCode>
                <c:ptCount val="12"/>
                <c:pt idx="0">
                  <c:v>489150</c:v>
                </c:pt>
                <c:pt idx="1">
                  <c:v>305000</c:v>
                </c:pt>
                <c:pt idx="2">
                  <c:v>445000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B2-4EEE-87B1-CFFF2FE12B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42557888"/>
        <c:axId val="591703920"/>
        <c:axId val="0"/>
      </c:bar3DChart>
      <c:catAx>
        <c:axId val="842557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1703920"/>
        <c:crosses val="autoZero"/>
        <c:auto val="1"/>
        <c:lblAlgn val="ctr"/>
        <c:lblOffset val="100"/>
        <c:noMultiLvlLbl val="0"/>
      </c:catAx>
      <c:valAx>
        <c:axId val="591703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2557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0">
                <a:latin typeface="Arial Black" panose="020B0A04020102020204" pitchFamily="34" charset="0"/>
              </a:rPr>
              <a:t>Condo Sales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Residential!$GX$161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Residential!$GY$161:$HJ$161</c:f>
            </c:numRef>
          </c:val>
          <c:extLst>
            <c:ext xmlns:c16="http://schemas.microsoft.com/office/drawing/2014/chart" uri="{C3380CC4-5D6E-409C-BE32-E72D297353CC}">
              <c16:uniqueId val="{00000000-4BBF-4101-BBE5-697A954CCA8F}"/>
            </c:ext>
          </c:extLst>
        </c:ser>
        <c:ser>
          <c:idx val="1"/>
          <c:order val="1"/>
          <c:tx>
            <c:strRef>
              <c:f>Residential!$GX$162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Residential!$GY$162:$HJ$162</c:f>
            </c:numRef>
          </c:val>
          <c:extLst>
            <c:ext xmlns:c16="http://schemas.microsoft.com/office/drawing/2014/chart" uri="{C3380CC4-5D6E-409C-BE32-E72D297353CC}">
              <c16:uniqueId val="{00000001-4BBF-4101-BBE5-697A954CCA8F}"/>
            </c:ext>
          </c:extLst>
        </c:ser>
        <c:ser>
          <c:idx val="2"/>
          <c:order val="2"/>
          <c:tx>
            <c:strRef>
              <c:f>Residential!$GX$163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rgbClr val="FFFF00"/>
              </a:solidFill>
            </a:ln>
            <a:effectLst/>
            <a:sp3d>
              <a:contourClr>
                <a:srgbClr val="FFFF00"/>
              </a:contourClr>
            </a:sp3d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Residential!$GY$163:$HJ$163</c:f>
              <c:numCache>
                <c:formatCode>#,##0</c:formatCode>
                <c:ptCount val="12"/>
                <c:pt idx="0">
                  <c:v>21</c:v>
                </c:pt>
                <c:pt idx="1">
                  <c:v>22</c:v>
                </c:pt>
                <c:pt idx="2">
                  <c:v>25</c:v>
                </c:pt>
                <c:pt idx="3">
                  <c:v>31</c:v>
                </c:pt>
                <c:pt idx="4">
                  <c:v>20</c:v>
                </c:pt>
                <c:pt idx="5">
                  <c:v>22</c:v>
                </c:pt>
                <c:pt idx="6">
                  <c:v>20</c:v>
                </c:pt>
                <c:pt idx="7">
                  <c:v>21</c:v>
                </c:pt>
                <c:pt idx="8">
                  <c:v>12</c:v>
                </c:pt>
                <c:pt idx="9">
                  <c:v>12</c:v>
                </c:pt>
                <c:pt idx="10">
                  <c:v>17</c:v>
                </c:pt>
                <c:pt idx="11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BBF-4101-BBE5-697A954CCA8F}"/>
            </c:ext>
          </c:extLst>
        </c:ser>
        <c:ser>
          <c:idx val="3"/>
          <c:order val="3"/>
          <c:tx>
            <c:strRef>
              <c:f>Residential!$GX$164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Residential!$GY$164:$HJ$164</c:f>
              <c:numCache>
                <c:formatCode>#,##0</c:formatCode>
                <c:ptCount val="12"/>
                <c:pt idx="0">
                  <c:v>12</c:v>
                </c:pt>
                <c:pt idx="1">
                  <c:v>19</c:v>
                </c:pt>
                <c:pt idx="2">
                  <c:v>25</c:v>
                </c:pt>
                <c:pt idx="3">
                  <c:v>22</c:v>
                </c:pt>
                <c:pt idx="4">
                  <c:v>26</c:v>
                </c:pt>
                <c:pt idx="5">
                  <c:v>18</c:v>
                </c:pt>
                <c:pt idx="6">
                  <c:v>17</c:v>
                </c:pt>
                <c:pt idx="7">
                  <c:v>15</c:v>
                </c:pt>
                <c:pt idx="8">
                  <c:v>16</c:v>
                </c:pt>
                <c:pt idx="9">
                  <c:v>17</c:v>
                </c:pt>
                <c:pt idx="10">
                  <c:v>24</c:v>
                </c:pt>
                <c:pt idx="11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BBF-4101-BBE5-697A954CCA8F}"/>
            </c:ext>
          </c:extLst>
        </c:ser>
        <c:ser>
          <c:idx val="4"/>
          <c:order val="4"/>
          <c:tx>
            <c:strRef>
              <c:f>Residential!$GX$165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Residential!$GY$165:$HJ$165</c:f>
              <c:numCache>
                <c:formatCode>General</c:formatCode>
                <c:ptCount val="12"/>
                <c:pt idx="0">
                  <c:v>13</c:v>
                </c:pt>
                <c:pt idx="1">
                  <c:v>11</c:v>
                </c:pt>
                <c:pt idx="2">
                  <c:v>23</c:v>
                </c:pt>
                <c:pt idx="3">
                  <c:v>26</c:v>
                </c:pt>
                <c:pt idx="4">
                  <c:v>28</c:v>
                </c:pt>
                <c:pt idx="5">
                  <c:v>9</c:v>
                </c:pt>
                <c:pt idx="6">
                  <c:v>14</c:v>
                </c:pt>
                <c:pt idx="7">
                  <c:v>12</c:v>
                </c:pt>
                <c:pt idx="8">
                  <c:v>19</c:v>
                </c:pt>
                <c:pt idx="9">
                  <c:v>13</c:v>
                </c:pt>
                <c:pt idx="10">
                  <c:v>9</c:v>
                </c:pt>
                <c:pt idx="11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BBF-4101-BBE5-697A954CCA8F}"/>
            </c:ext>
          </c:extLst>
        </c:ser>
        <c:ser>
          <c:idx val="5"/>
          <c:order val="5"/>
          <c:tx>
            <c:strRef>
              <c:f>Residential!$GX$166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Residential!$GY$166:$HJ$166</c:f>
              <c:numCache>
                <c:formatCode>General</c:formatCode>
                <c:ptCount val="12"/>
                <c:pt idx="0">
                  <c:v>19</c:v>
                </c:pt>
                <c:pt idx="1">
                  <c:v>5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BBF-4101-BBE5-697A954CCA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84315199"/>
        <c:axId val="484301759"/>
        <c:axId val="0"/>
      </c:bar3DChart>
      <c:catAx>
        <c:axId val="4843151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301759"/>
        <c:crosses val="autoZero"/>
        <c:auto val="1"/>
        <c:lblAlgn val="ctr"/>
        <c:lblOffset val="100"/>
        <c:noMultiLvlLbl val="0"/>
      </c:catAx>
      <c:valAx>
        <c:axId val="484301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3151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Quarterly Residential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Residential!$HD$151:$HG$151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41-4463-87EF-E0ED3E15CFCF}"/>
            </c:ext>
          </c:extLst>
        </c:ser>
        <c:ser>
          <c:idx val="1"/>
          <c:order val="1"/>
          <c:tx>
            <c:strRef>
              <c:f>Residential!$HC$152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Residential!$HD$151:$HG$151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Residential!$HD$152:$HG$152</c:f>
              <c:numCache>
                <c:formatCode>"$"#,##0</c:formatCode>
                <c:ptCount val="4"/>
                <c:pt idx="0">
                  <c:v>575000</c:v>
                </c:pt>
                <c:pt idx="1">
                  <c:v>620000</c:v>
                </c:pt>
                <c:pt idx="2">
                  <c:v>599000</c:v>
                </c:pt>
                <c:pt idx="3">
                  <c:v>586296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241-4463-87EF-E0ED3E15CFCF}"/>
            </c:ext>
          </c:extLst>
        </c:ser>
        <c:ser>
          <c:idx val="2"/>
          <c:order val="2"/>
          <c:tx>
            <c:strRef>
              <c:f>Residential!$HC$153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Residential!$HD$151:$HG$151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Residential!$HD$153:$HG$153</c:f>
              <c:numCache>
                <c:formatCode>"$"#,##0</c:formatCode>
                <c:ptCount val="4"/>
                <c:pt idx="0">
                  <c:v>524900</c:v>
                </c:pt>
                <c:pt idx="1">
                  <c:v>600000</c:v>
                </c:pt>
                <c:pt idx="2">
                  <c:v>559499</c:v>
                </c:pt>
                <c:pt idx="3">
                  <c:v>679000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241-4463-87EF-E0ED3E15CFCF}"/>
            </c:ext>
          </c:extLst>
        </c:ser>
        <c:ser>
          <c:idx val="3"/>
          <c:order val="3"/>
          <c:tx>
            <c:strRef>
              <c:f>Residential!$HC$154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Residential!$HD$151:$HG$151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Residential!$HD$154:$HG$154</c:f>
              <c:numCache>
                <c:formatCode>"$"#,##0</c:formatCode>
                <c:ptCount val="4"/>
                <c:pt idx="0">
                  <c:v>550000</c:v>
                </c:pt>
                <c:pt idx="1">
                  <c:v>625000</c:v>
                </c:pt>
                <c:pt idx="2">
                  <c:v>665000</c:v>
                </c:pt>
                <c:pt idx="3">
                  <c:v>600000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241-4463-87EF-E0ED3E15CF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02444847"/>
        <c:axId val="702445327"/>
        <c:axId val="0"/>
      </c:bar3DChart>
      <c:catAx>
        <c:axId val="7024448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2445327"/>
        <c:crosses val="autoZero"/>
        <c:auto val="1"/>
        <c:lblAlgn val="ctr"/>
        <c:lblOffset val="100"/>
        <c:noMultiLvlLbl val="0"/>
      </c:catAx>
      <c:valAx>
        <c:axId val="702445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24448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Quarterly Condo Sales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Residential!$HG$171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Residential!$HH$171:$HK$171</c:f>
              <c:numCache>
                <c:formatCode>General</c:formatCode>
                <c:ptCount val="4"/>
                <c:pt idx="0">
                  <c:v>68</c:v>
                </c:pt>
                <c:pt idx="1">
                  <c:v>73</c:v>
                </c:pt>
                <c:pt idx="2">
                  <c:v>53</c:v>
                </c:pt>
                <c:pt idx="3" formatCode="#,##0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B3-42B7-98C3-0A9C368C18DC}"/>
            </c:ext>
          </c:extLst>
        </c:ser>
        <c:ser>
          <c:idx val="1"/>
          <c:order val="1"/>
          <c:tx>
            <c:strRef>
              <c:f>Residential!$HG$172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Residential!$HH$172:$HK$172</c:f>
              <c:numCache>
                <c:formatCode>General</c:formatCode>
                <c:ptCount val="4"/>
                <c:pt idx="0">
                  <c:v>56</c:v>
                </c:pt>
                <c:pt idx="1">
                  <c:v>66</c:v>
                </c:pt>
                <c:pt idx="2">
                  <c:v>48</c:v>
                </c:pt>
                <c:pt idx="3" formatCode="#,##0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4B3-42B7-98C3-0A9C368C18DC}"/>
            </c:ext>
          </c:extLst>
        </c:ser>
        <c:ser>
          <c:idx val="2"/>
          <c:order val="2"/>
          <c:tx>
            <c:strRef>
              <c:f>Residential!$HG$173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Residential!$HH$173:$HK$173</c:f>
              <c:numCache>
                <c:formatCode>General</c:formatCode>
                <c:ptCount val="4"/>
                <c:pt idx="0">
                  <c:v>47</c:v>
                </c:pt>
                <c:pt idx="1">
                  <c:v>63</c:v>
                </c:pt>
                <c:pt idx="2">
                  <c:v>45</c:v>
                </c:pt>
                <c:pt idx="3" formatCode="#,##0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4B3-42B7-98C3-0A9C368C18DC}"/>
            </c:ext>
          </c:extLst>
        </c:ser>
        <c:ser>
          <c:idx val="3"/>
          <c:order val="3"/>
          <c:tx>
            <c:strRef>
              <c:f>Residential!$HG$174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Residential!$HH$174:$HK$174</c:f>
              <c:numCache>
                <c:formatCode>General</c:formatCode>
                <c:ptCount val="4"/>
                <c:pt idx="0">
                  <c:v>44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4B3-42B7-98C3-0A9C368C18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83389584"/>
        <c:axId val="883403024"/>
        <c:axId val="0"/>
      </c:bar3DChart>
      <c:catAx>
        <c:axId val="883389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403024"/>
        <c:crosses val="autoZero"/>
        <c:auto val="1"/>
        <c:lblAlgn val="ctr"/>
        <c:lblOffset val="100"/>
        <c:noMultiLvlLbl val="0"/>
      </c:catAx>
      <c:valAx>
        <c:axId val="883403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389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Quarterly Residential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Residential!$HG$110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cat>
            <c:strRef>
              <c:f>Residential!$HH$109:$HK$109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Residential!$HH$110:$HK$110</c:f>
              <c:numCache>
                <c:formatCode>General</c:formatCode>
                <c:ptCount val="4"/>
                <c:pt idx="0">
                  <c:v>707</c:v>
                </c:pt>
                <c:pt idx="1">
                  <c:v>747</c:v>
                </c:pt>
                <c:pt idx="2">
                  <c:v>551</c:v>
                </c:pt>
                <c:pt idx="3">
                  <c:v>453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62-4DAB-9295-5C8507770C15}"/>
            </c:ext>
          </c:extLst>
        </c:ser>
        <c:ser>
          <c:idx val="1"/>
          <c:order val="1"/>
          <c:tx>
            <c:strRef>
              <c:f>Residential!$HG$111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Residential!$HH$109:$HK$109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Residential!$HH$111:$HK$111</c:f>
              <c:numCache>
                <c:formatCode>General</c:formatCode>
                <c:ptCount val="4"/>
                <c:pt idx="0">
                  <c:v>431</c:v>
                </c:pt>
                <c:pt idx="1">
                  <c:v>539</c:v>
                </c:pt>
                <c:pt idx="2">
                  <c:v>439</c:v>
                </c:pt>
                <c:pt idx="3">
                  <c:v>382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962-4DAB-9295-5C8507770C15}"/>
            </c:ext>
          </c:extLst>
        </c:ser>
        <c:ser>
          <c:idx val="2"/>
          <c:order val="2"/>
          <c:tx>
            <c:strRef>
              <c:f>Residential!$HG$112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Residential!$HH$109:$HK$109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Residential!$HH$112:$HK$112</c:f>
              <c:numCache>
                <c:formatCode>General</c:formatCode>
                <c:ptCount val="4"/>
                <c:pt idx="0">
                  <c:v>392</c:v>
                </c:pt>
                <c:pt idx="1">
                  <c:v>486</c:v>
                </c:pt>
                <c:pt idx="2">
                  <c:v>440</c:v>
                </c:pt>
                <c:pt idx="3">
                  <c:v>423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962-4DAB-9295-5C8507770C15}"/>
            </c:ext>
          </c:extLst>
        </c:ser>
        <c:ser>
          <c:idx val="3"/>
          <c:order val="3"/>
          <c:tx>
            <c:strRef>
              <c:f>Residential!$HG$113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Residential!$HH$109:$HK$109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Residential!$HH$113:$HK$113</c:f>
              <c:numCache>
                <c:formatCode>General</c:formatCode>
                <c:ptCount val="4"/>
                <c:pt idx="0">
                  <c:v>379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962-4DAB-9295-5C8507770C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91708511"/>
        <c:axId val="1391708991"/>
      </c:barChart>
      <c:catAx>
        <c:axId val="13917085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1708991"/>
        <c:crosses val="autoZero"/>
        <c:auto val="1"/>
        <c:lblAlgn val="ctr"/>
        <c:lblOffset val="100"/>
        <c:noMultiLvlLbl val="0"/>
      </c:catAx>
      <c:valAx>
        <c:axId val="13917089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17085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Quarterly SFD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Residential!$HO$137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Residential!$HP$136:$HS$136</c:f>
              <c:strCache>
                <c:ptCount val="4"/>
                <c:pt idx="0">
                  <c:v>4th qtr</c:v>
                </c:pt>
                <c:pt idx="1">
                  <c:v>4th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Residential!$HP$137:$HS$137</c:f>
              <c:numCache>
                <c:formatCode>General</c:formatCode>
                <c:ptCount val="4"/>
                <c:pt idx="0">
                  <c:v>602</c:v>
                </c:pt>
                <c:pt idx="1">
                  <c:v>646</c:v>
                </c:pt>
                <c:pt idx="2">
                  <c:v>452</c:v>
                </c:pt>
                <c:pt idx="3">
                  <c:v>382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26-454C-8840-B2774C13E756}"/>
            </c:ext>
          </c:extLst>
        </c:ser>
        <c:ser>
          <c:idx val="1"/>
          <c:order val="1"/>
          <c:tx>
            <c:strRef>
              <c:f>Residential!$HO$138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Residential!$HP$136:$HS$136</c:f>
              <c:strCache>
                <c:ptCount val="4"/>
                <c:pt idx="0">
                  <c:v>4th qtr</c:v>
                </c:pt>
                <c:pt idx="1">
                  <c:v>4th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Residential!$HP$138:$HS$138</c:f>
              <c:numCache>
                <c:formatCode>General</c:formatCode>
                <c:ptCount val="4"/>
                <c:pt idx="0">
                  <c:v>347</c:v>
                </c:pt>
                <c:pt idx="1">
                  <c:v>444</c:v>
                </c:pt>
                <c:pt idx="2">
                  <c:v>353</c:v>
                </c:pt>
                <c:pt idx="3">
                  <c:v>298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926-454C-8840-B2774C13E756}"/>
            </c:ext>
          </c:extLst>
        </c:ser>
        <c:ser>
          <c:idx val="2"/>
          <c:order val="2"/>
          <c:tx>
            <c:strRef>
              <c:f>Residential!$HO$139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Residential!$HP$136:$HS$136</c:f>
              <c:strCache>
                <c:ptCount val="4"/>
                <c:pt idx="0">
                  <c:v>4th qtr</c:v>
                </c:pt>
                <c:pt idx="1">
                  <c:v>4th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Residential!$HP$139:$HS$139</c:f>
              <c:numCache>
                <c:formatCode>General</c:formatCode>
                <c:ptCount val="4"/>
                <c:pt idx="0">
                  <c:v>325</c:v>
                </c:pt>
                <c:pt idx="1">
                  <c:v>418</c:v>
                </c:pt>
                <c:pt idx="2">
                  <c:v>373</c:v>
                </c:pt>
                <c:pt idx="3">
                  <c:v>361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926-454C-8840-B2774C13E756}"/>
            </c:ext>
          </c:extLst>
        </c:ser>
        <c:ser>
          <c:idx val="3"/>
          <c:order val="3"/>
          <c:tx>
            <c:strRef>
              <c:f>Residential!$HO$140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Residential!$HP$136:$HS$136</c:f>
              <c:strCache>
                <c:ptCount val="4"/>
                <c:pt idx="0">
                  <c:v>4th qtr</c:v>
                </c:pt>
                <c:pt idx="1">
                  <c:v>4th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Residential!$HP$140:$HS$140</c:f>
              <c:numCache>
                <c:formatCode>General</c:formatCode>
                <c:ptCount val="4"/>
                <c:pt idx="0">
                  <c:v>319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926-454C-8840-B2774C13E7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21112336"/>
        <c:axId val="1821115216"/>
        <c:axId val="0"/>
      </c:bar3DChart>
      <c:catAx>
        <c:axId val="1821112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1115216"/>
        <c:crosses val="autoZero"/>
        <c:auto val="1"/>
        <c:lblAlgn val="ctr"/>
        <c:lblOffset val="100"/>
        <c:noMultiLvlLbl val="0"/>
      </c:catAx>
      <c:valAx>
        <c:axId val="1821115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1112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lang="en-US" sz="1400" b="0" i="0">
                <a:solidFill>
                  <a:srgbClr val="757575"/>
                </a:solidFill>
                <a:latin typeface="+mn-lt"/>
              </a:rPr>
              <a:t>Sold Listing by Town
November 2020 to December 2020</a:t>
            </a:r>
          </a:p>
        </c:rich>
      </c:tx>
      <c:overlay val="0"/>
    </c:title>
    <c:autoTitleDeleted val="0"/>
    <c:plotArea>
      <c:layout/>
      <c:barChart>
        <c:barDir val="bar"/>
        <c:grouping val="stacked"/>
        <c:varyColors val="1"/>
        <c:ser>
          <c:idx val="0"/>
          <c:order val="0"/>
          <c:tx>
            <c:v>November</c:v>
          </c:tx>
          <c:spPr>
            <a:solidFill>
              <a:srgbClr val="4F81BD"/>
            </a:solidFill>
          </c:spPr>
          <c:invertIfNegative val="1"/>
          <c:cat>
            <c:strRef>
              <c:f>'Sold Residential by Town'!$A$2:$A$23</c:f>
              <c:strCache>
                <c:ptCount val="22"/>
                <c:pt idx="0">
                  <c:v>Ocracoke - 20</c:v>
                </c:pt>
                <c:pt idx="1">
                  <c:v>Ocracoke - 19</c:v>
                </c:pt>
                <c:pt idx="2">
                  <c:v>Currituck Mainland - 20</c:v>
                </c:pt>
                <c:pt idx="3">
                  <c:v>Currituck Mainland - 19</c:v>
                </c:pt>
                <c:pt idx="4">
                  <c:v>Roanoke Island - 20</c:v>
                </c:pt>
                <c:pt idx="5">
                  <c:v>Roanoke Island - 19</c:v>
                </c:pt>
                <c:pt idx="6">
                  <c:v>All Hatteras - 20</c:v>
                </c:pt>
                <c:pt idx="7">
                  <c:v>All Hatteras - 19</c:v>
                </c:pt>
                <c:pt idx="8">
                  <c:v>Nags Head - 20</c:v>
                </c:pt>
                <c:pt idx="9">
                  <c:v>Nags Head - 19</c:v>
                </c:pt>
                <c:pt idx="10">
                  <c:v>Colington - 20</c:v>
                </c:pt>
                <c:pt idx="11">
                  <c:v>Colington - 19</c:v>
                </c:pt>
                <c:pt idx="12">
                  <c:v>Kill Devil Hills - 20</c:v>
                </c:pt>
                <c:pt idx="13">
                  <c:v>Kill Devil Hills - 19</c:v>
                </c:pt>
                <c:pt idx="14">
                  <c:v>Kitty Hawk - 20</c:v>
                </c:pt>
                <c:pt idx="15">
                  <c:v>Kitty Hawk - 19</c:v>
                </c:pt>
                <c:pt idx="16">
                  <c:v>Southern Shores - 20</c:v>
                </c:pt>
                <c:pt idx="17">
                  <c:v>Southern Shores - 19</c:v>
                </c:pt>
                <c:pt idx="18">
                  <c:v>Duck - 20</c:v>
                </c:pt>
                <c:pt idx="19">
                  <c:v>Duck- 19</c:v>
                </c:pt>
                <c:pt idx="20">
                  <c:v>Corolla - 20</c:v>
                </c:pt>
                <c:pt idx="21">
                  <c:v>Corolla - 19</c:v>
                </c:pt>
              </c:strCache>
            </c:strRef>
          </c:cat>
          <c:val>
            <c:numRef>
              <c:f>'Sold Residential by Town'!$B$2:$B$22</c:f>
              <c:numCache>
                <c:formatCode>General</c:formatCode>
                <c:ptCount val="21"/>
                <c:pt idx="0">
                  <c:v>3</c:v>
                </c:pt>
                <c:pt idx="1">
                  <c:v>0</c:v>
                </c:pt>
                <c:pt idx="2">
                  <c:v>25</c:v>
                </c:pt>
                <c:pt idx="3">
                  <c:v>25</c:v>
                </c:pt>
                <c:pt idx="4">
                  <c:v>14</c:v>
                </c:pt>
                <c:pt idx="5">
                  <c:v>7</c:v>
                </c:pt>
                <c:pt idx="6">
                  <c:v>51</c:v>
                </c:pt>
                <c:pt idx="7">
                  <c:v>24</c:v>
                </c:pt>
                <c:pt idx="8">
                  <c:v>34</c:v>
                </c:pt>
                <c:pt idx="9">
                  <c:v>25</c:v>
                </c:pt>
                <c:pt idx="10">
                  <c:v>4</c:v>
                </c:pt>
                <c:pt idx="11">
                  <c:v>20</c:v>
                </c:pt>
                <c:pt idx="12">
                  <c:v>36</c:v>
                </c:pt>
                <c:pt idx="13">
                  <c:v>28</c:v>
                </c:pt>
                <c:pt idx="14">
                  <c:v>16</c:v>
                </c:pt>
                <c:pt idx="15">
                  <c:v>15</c:v>
                </c:pt>
                <c:pt idx="16">
                  <c:v>14</c:v>
                </c:pt>
                <c:pt idx="17">
                  <c:v>9</c:v>
                </c:pt>
                <c:pt idx="18">
                  <c:v>22</c:v>
                </c:pt>
                <c:pt idx="19">
                  <c:v>11</c:v>
                </c:pt>
                <c:pt idx="20">
                  <c:v>70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25B9-4C02-BF3F-06138DDF983C}"/>
            </c:ext>
          </c:extLst>
        </c:ser>
        <c:ser>
          <c:idx val="1"/>
          <c:order val="1"/>
          <c:tx>
            <c:v>December </c:v>
          </c:tx>
          <c:spPr>
            <a:solidFill>
              <a:srgbClr val="C0504D"/>
            </a:solidFill>
          </c:spPr>
          <c:invertIfNegative val="1"/>
          <c:cat>
            <c:strRef>
              <c:f>'Sold Residential by Town'!$A$2:$A$23</c:f>
              <c:strCache>
                <c:ptCount val="22"/>
                <c:pt idx="0">
                  <c:v>Ocracoke - 20</c:v>
                </c:pt>
                <c:pt idx="1">
                  <c:v>Ocracoke - 19</c:v>
                </c:pt>
                <c:pt idx="2">
                  <c:v>Currituck Mainland - 20</c:v>
                </c:pt>
                <c:pt idx="3">
                  <c:v>Currituck Mainland - 19</c:v>
                </c:pt>
                <c:pt idx="4">
                  <c:v>Roanoke Island - 20</c:v>
                </c:pt>
                <c:pt idx="5">
                  <c:v>Roanoke Island - 19</c:v>
                </c:pt>
                <c:pt idx="6">
                  <c:v>All Hatteras - 20</c:v>
                </c:pt>
                <c:pt idx="7">
                  <c:v>All Hatteras - 19</c:v>
                </c:pt>
                <c:pt idx="8">
                  <c:v>Nags Head - 20</c:v>
                </c:pt>
                <c:pt idx="9">
                  <c:v>Nags Head - 19</c:v>
                </c:pt>
                <c:pt idx="10">
                  <c:v>Colington - 20</c:v>
                </c:pt>
                <c:pt idx="11">
                  <c:v>Colington - 19</c:v>
                </c:pt>
                <c:pt idx="12">
                  <c:v>Kill Devil Hills - 20</c:v>
                </c:pt>
                <c:pt idx="13">
                  <c:v>Kill Devil Hills - 19</c:v>
                </c:pt>
                <c:pt idx="14">
                  <c:v>Kitty Hawk - 20</c:v>
                </c:pt>
                <c:pt idx="15">
                  <c:v>Kitty Hawk - 19</c:v>
                </c:pt>
                <c:pt idx="16">
                  <c:v>Southern Shores - 20</c:v>
                </c:pt>
                <c:pt idx="17">
                  <c:v>Southern Shores - 19</c:v>
                </c:pt>
                <c:pt idx="18">
                  <c:v>Duck - 20</c:v>
                </c:pt>
                <c:pt idx="19">
                  <c:v>Duck- 19</c:v>
                </c:pt>
                <c:pt idx="20">
                  <c:v>Corolla - 20</c:v>
                </c:pt>
                <c:pt idx="21">
                  <c:v>Corolla - 19</c:v>
                </c:pt>
              </c:strCache>
            </c:strRef>
          </c:cat>
          <c:val>
            <c:numRef>
              <c:f>'Sold Residential by Town'!$C$2:$C$22</c:f>
              <c:numCache>
                <c:formatCode>General</c:formatCode>
                <c:ptCount val="21"/>
                <c:pt idx="0">
                  <c:v>28</c:v>
                </c:pt>
                <c:pt idx="1">
                  <c:v>2</c:v>
                </c:pt>
                <c:pt idx="2">
                  <c:v>32</c:v>
                </c:pt>
                <c:pt idx="3">
                  <c:v>19</c:v>
                </c:pt>
                <c:pt idx="4">
                  <c:v>35</c:v>
                </c:pt>
                <c:pt idx="5">
                  <c:v>7</c:v>
                </c:pt>
                <c:pt idx="6">
                  <c:v>145</c:v>
                </c:pt>
                <c:pt idx="7">
                  <c:v>22</c:v>
                </c:pt>
                <c:pt idx="8">
                  <c:v>60</c:v>
                </c:pt>
                <c:pt idx="9">
                  <c:v>19</c:v>
                </c:pt>
                <c:pt idx="10">
                  <c:v>23</c:v>
                </c:pt>
                <c:pt idx="11">
                  <c:v>8</c:v>
                </c:pt>
                <c:pt idx="12">
                  <c:v>58</c:v>
                </c:pt>
                <c:pt idx="13">
                  <c:v>27</c:v>
                </c:pt>
                <c:pt idx="14">
                  <c:v>9</c:v>
                </c:pt>
                <c:pt idx="15">
                  <c:v>7</c:v>
                </c:pt>
                <c:pt idx="16">
                  <c:v>20</c:v>
                </c:pt>
                <c:pt idx="17">
                  <c:v>15</c:v>
                </c:pt>
                <c:pt idx="18">
                  <c:v>7</c:v>
                </c:pt>
                <c:pt idx="19">
                  <c:v>7</c:v>
                </c:pt>
                <c:pt idx="20">
                  <c:v>70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25B9-4C02-BF3F-06138DDF98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0647449"/>
        <c:axId val="1550419952"/>
      </c:barChart>
      <c:catAx>
        <c:axId val="90647449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550419952"/>
        <c:crosses val="autoZero"/>
        <c:auto val="1"/>
        <c:lblAlgn val="ctr"/>
        <c:lblOffset val="100"/>
        <c:noMultiLvlLbl val="1"/>
      </c:catAx>
      <c:valAx>
        <c:axId val="1550419952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0647449"/>
        <c:crosses val="max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latin typeface="Arial Black" panose="020B0A04020102020204" pitchFamily="34" charset="0"/>
                <a:cs typeface="Arial" panose="020B0604020202020204" pitchFamily="34" charset="0"/>
              </a:rPr>
              <a:t>Land by Type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'Land Data'!$A$8</c:f>
              <c:strCache>
                <c:ptCount val="1"/>
                <c:pt idx="0">
                  <c:v>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Data'!$B$7:$FP$7</c:f>
              <c:numCache>
                <c:formatCode>[$-409]mmm\-yy</c:formatCode>
                <c:ptCount val="171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  <c:pt idx="170">
                  <c:v>45727</c:v>
                </c:pt>
              </c:numCache>
            </c:numRef>
          </c:cat>
          <c:val>
            <c:numRef>
              <c:f>'Land Data'!$B$8:$FP$8</c:f>
              <c:numCache>
                <c:formatCode>General</c:formatCode>
                <c:ptCount val="171"/>
                <c:pt idx="0">
                  <c:v>14</c:v>
                </c:pt>
                <c:pt idx="1">
                  <c:v>16</c:v>
                </c:pt>
                <c:pt idx="2">
                  <c:v>36</c:v>
                </c:pt>
                <c:pt idx="3">
                  <c:v>24</c:v>
                </c:pt>
                <c:pt idx="4">
                  <c:v>30</c:v>
                </c:pt>
                <c:pt idx="5">
                  <c:v>32</c:v>
                </c:pt>
                <c:pt idx="6">
                  <c:v>16</c:v>
                </c:pt>
                <c:pt idx="7">
                  <c:v>25</c:v>
                </c:pt>
                <c:pt idx="8">
                  <c:v>21</c:v>
                </c:pt>
                <c:pt idx="9">
                  <c:v>18</c:v>
                </c:pt>
                <c:pt idx="10">
                  <c:v>30</c:v>
                </c:pt>
                <c:pt idx="11">
                  <c:v>25</c:v>
                </c:pt>
                <c:pt idx="12">
                  <c:v>17</c:v>
                </c:pt>
                <c:pt idx="13">
                  <c:v>31</c:v>
                </c:pt>
                <c:pt idx="14">
                  <c:v>37</c:v>
                </c:pt>
                <c:pt idx="15">
                  <c:v>48</c:v>
                </c:pt>
                <c:pt idx="16">
                  <c:v>33</c:v>
                </c:pt>
                <c:pt idx="17">
                  <c:v>33</c:v>
                </c:pt>
                <c:pt idx="18">
                  <c:v>30</c:v>
                </c:pt>
                <c:pt idx="19">
                  <c:v>43</c:v>
                </c:pt>
                <c:pt idx="20">
                  <c:v>26</c:v>
                </c:pt>
                <c:pt idx="21">
                  <c:v>35</c:v>
                </c:pt>
                <c:pt idx="22">
                  <c:v>28</c:v>
                </c:pt>
                <c:pt idx="23">
                  <c:v>23</c:v>
                </c:pt>
                <c:pt idx="24">
                  <c:v>19</c:v>
                </c:pt>
                <c:pt idx="25">
                  <c:v>32</c:v>
                </c:pt>
                <c:pt idx="26">
                  <c:v>38</c:v>
                </c:pt>
                <c:pt idx="27">
                  <c:v>36</c:v>
                </c:pt>
                <c:pt idx="28">
                  <c:v>35</c:v>
                </c:pt>
                <c:pt idx="29">
                  <c:v>31</c:v>
                </c:pt>
                <c:pt idx="30">
                  <c:v>38</c:v>
                </c:pt>
                <c:pt idx="31">
                  <c:v>41</c:v>
                </c:pt>
                <c:pt idx="32">
                  <c:v>35</c:v>
                </c:pt>
                <c:pt idx="33">
                  <c:v>53</c:v>
                </c:pt>
                <c:pt idx="34">
                  <c:v>23</c:v>
                </c:pt>
                <c:pt idx="35">
                  <c:v>55</c:v>
                </c:pt>
                <c:pt idx="36">
                  <c:v>21</c:v>
                </c:pt>
                <c:pt idx="37">
                  <c:v>19</c:v>
                </c:pt>
                <c:pt idx="38">
                  <c:v>28</c:v>
                </c:pt>
                <c:pt idx="39">
                  <c:v>34</c:v>
                </c:pt>
                <c:pt idx="40">
                  <c:v>31</c:v>
                </c:pt>
                <c:pt idx="41">
                  <c:v>46</c:v>
                </c:pt>
                <c:pt idx="42">
                  <c:v>70</c:v>
                </c:pt>
                <c:pt idx="43">
                  <c:v>39</c:v>
                </c:pt>
                <c:pt idx="44">
                  <c:v>51</c:v>
                </c:pt>
                <c:pt idx="45">
                  <c:v>41</c:v>
                </c:pt>
                <c:pt idx="46">
                  <c:v>29</c:v>
                </c:pt>
                <c:pt idx="47">
                  <c:v>30</c:v>
                </c:pt>
                <c:pt idx="48">
                  <c:v>27</c:v>
                </c:pt>
                <c:pt idx="49">
                  <c:v>29</c:v>
                </c:pt>
                <c:pt idx="50">
                  <c:v>39</c:v>
                </c:pt>
                <c:pt idx="51">
                  <c:v>37</c:v>
                </c:pt>
                <c:pt idx="52">
                  <c:v>34</c:v>
                </c:pt>
                <c:pt idx="53">
                  <c:v>35</c:v>
                </c:pt>
                <c:pt idx="54">
                  <c:v>36</c:v>
                </c:pt>
                <c:pt idx="55">
                  <c:v>37</c:v>
                </c:pt>
                <c:pt idx="56">
                  <c:v>47</c:v>
                </c:pt>
                <c:pt idx="57">
                  <c:v>36</c:v>
                </c:pt>
                <c:pt idx="58">
                  <c:v>26</c:v>
                </c:pt>
                <c:pt idx="59">
                  <c:v>34</c:v>
                </c:pt>
                <c:pt idx="60">
                  <c:v>29</c:v>
                </c:pt>
                <c:pt idx="61">
                  <c:v>33</c:v>
                </c:pt>
                <c:pt idx="62">
                  <c:v>38</c:v>
                </c:pt>
                <c:pt idx="63">
                  <c:v>35</c:v>
                </c:pt>
                <c:pt idx="64">
                  <c:v>33</c:v>
                </c:pt>
                <c:pt idx="65">
                  <c:v>47</c:v>
                </c:pt>
                <c:pt idx="66">
                  <c:v>40</c:v>
                </c:pt>
                <c:pt idx="67">
                  <c:v>42</c:v>
                </c:pt>
                <c:pt idx="68">
                  <c:v>47</c:v>
                </c:pt>
                <c:pt idx="69">
                  <c:v>40</c:v>
                </c:pt>
                <c:pt idx="70">
                  <c:v>24</c:v>
                </c:pt>
                <c:pt idx="71">
                  <c:v>20</c:v>
                </c:pt>
                <c:pt idx="72">
                  <c:v>27</c:v>
                </c:pt>
                <c:pt idx="73">
                  <c:v>16</c:v>
                </c:pt>
                <c:pt idx="74">
                  <c:v>47</c:v>
                </c:pt>
                <c:pt idx="75">
                  <c:v>27</c:v>
                </c:pt>
                <c:pt idx="76">
                  <c:v>44</c:v>
                </c:pt>
                <c:pt idx="77">
                  <c:v>61</c:v>
                </c:pt>
                <c:pt idx="78">
                  <c:v>47</c:v>
                </c:pt>
                <c:pt idx="79">
                  <c:v>45</c:v>
                </c:pt>
                <c:pt idx="80">
                  <c:v>40</c:v>
                </c:pt>
                <c:pt idx="81">
                  <c:v>61</c:v>
                </c:pt>
                <c:pt idx="82">
                  <c:v>38</c:v>
                </c:pt>
                <c:pt idx="83">
                  <c:v>33</c:v>
                </c:pt>
                <c:pt idx="84">
                  <c:v>30</c:v>
                </c:pt>
                <c:pt idx="85">
                  <c:v>18</c:v>
                </c:pt>
                <c:pt idx="86">
                  <c:v>37</c:v>
                </c:pt>
                <c:pt idx="87">
                  <c:v>35</c:v>
                </c:pt>
                <c:pt idx="88">
                  <c:v>39</c:v>
                </c:pt>
                <c:pt idx="89">
                  <c:v>50</c:v>
                </c:pt>
                <c:pt idx="90">
                  <c:v>34</c:v>
                </c:pt>
                <c:pt idx="91">
                  <c:v>36</c:v>
                </c:pt>
                <c:pt idx="92">
                  <c:v>34</c:v>
                </c:pt>
                <c:pt idx="93">
                  <c:v>34</c:v>
                </c:pt>
                <c:pt idx="94">
                  <c:v>25</c:v>
                </c:pt>
                <c:pt idx="95">
                  <c:v>22</c:v>
                </c:pt>
                <c:pt idx="96">
                  <c:v>18</c:v>
                </c:pt>
                <c:pt idx="97">
                  <c:v>33</c:v>
                </c:pt>
                <c:pt idx="98">
                  <c:v>25</c:v>
                </c:pt>
                <c:pt idx="99">
                  <c:v>35</c:v>
                </c:pt>
                <c:pt idx="100">
                  <c:v>34</c:v>
                </c:pt>
                <c:pt idx="101">
                  <c:v>37</c:v>
                </c:pt>
                <c:pt idx="102">
                  <c:v>41</c:v>
                </c:pt>
                <c:pt idx="103">
                  <c:v>35</c:v>
                </c:pt>
                <c:pt idx="104">
                  <c:v>33</c:v>
                </c:pt>
                <c:pt idx="105">
                  <c:v>29</c:v>
                </c:pt>
                <c:pt idx="106">
                  <c:v>37</c:v>
                </c:pt>
                <c:pt idx="107">
                  <c:v>38</c:v>
                </c:pt>
                <c:pt idx="108">
                  <c:v>22</c:v>
                </c:pt>
                <c:pt idx="109">
                  <c:v>33</c:v>
                </c:pt>
                <c:pt idx="110">
                  <c:v>30</c:v>
                </c:pt>
                <c:pt idx="111">
                  <c:v>22</c:v>
                </c:pt>
                <c:pt idx="112">
                  <c:v>21</c:v>
                </c:pt>
                <c:pt idx="113">
                  <c:v>24</c:v>
                </c:pt>
                <c:pt idx="114">
                  <c:v>49</c:v>
                </c:pt>
                <c:pt idx="115">
                  <c:v>71</c:v>
                </c:pt>
                <c:pt idx="116">
                  <c:v>73</c:v>
                </c:pt>
                <c:pt idx="117">
                  <c:v>80</c:v>
                </c:pt>
                <c:pt idx="118">
                  <c:v>65</c:v>
                </c:pt>
                <c:pt idx="119">
                  <c:v>79</c:v>
                </c:pt>
                <c:pt idx="120">
                  <c:v>63</c:v>
                </c:pt>
                <c:pt idx="121">
                  <c:v>53</c:v>
                </c:pt>
                <c:pt idx="122">
                  <c:v>65</c:v>
                </c:pt>
                <c:pt idx="123">
                  <c:v>86</c:v>
                </c:pt>
                <c:pt idx="124">
                  <c:v>92</c:v>
                </c:pt>
                <c:pt idx="125">
                  <c:v>97</c:v>
                </c:pt>
                <c:pt idx="126">
                  <c:v>84</c:v>
                </c:pt>
                <c:pt idx="127">
                  <c:v>80</c:v>
                </c:pt>
                <c:pt idx="128">
                  <c:v>73</c:v>
                </c:pt>
                <c:pt idx="129">
                  <c:v>68</c:v>
                </c:pt>
                <c:pt idx="130">
                  <c:v>64</c:v>
                </c:pt>
                <c:pt idx="131">
                  <c:v>68</c:v>
                </c:pt>
                <c:pt idx="132">
                  <c:v>50</c:v>
                </c:pt>
                <c:pt idx="133">
                  <c:v>54</c:v>
                </c:pt>
                <c:pt idx="134">
                  <c:v>66</c:v>
                </c:pt>
                <c:pt idx="135">
                  <c:v>67</c:v>
                </c:pt>
                <c:pt idx="136">
                  <c:v>75</c:v>
                </c:pt>
                <c:pt idx="137">
                  <c:v>47</c:v>
                </c:pt>
                <c:pt idx="138">
                  <c:v>51</c:v>
                </c:pt>
                <c:pt idx="139">
                  <c:v>54</c:v>
                </c:pt>
                <c:pt idx="140">
                  <c:v>44</c:v>
                </c:pt>
                <c:pt idx="141">
                  <c:v>40</c:v>
                </c:pt>
                <c:pt idx="142">
                  <c:v>29</c:v>
                </c:pt>
                <c:pt idx="143">
                  <c:v>33</c:v>
                </c:pt>
                <c:pt idx="144">
                  <c:v>33</c:v>
                </c:pt>
                <c:pt idx="145">
                  <c:v>27</c:v>
                </c:pt>
                <c:pt idx="146">
                  <c:v>36</c:v>
                </c:pt>
                <c:pt idx="147">
                  <c:v>39</c:v>
                </c:pt>
                <c:pt idx="148">
                  <c:v>34</c:v>
                </c:pt>
                <c:pt idx="149">
                  <c:v>47</c:v>
                </c:pt>
                <c:pt idx="150">
                  <c:v>39</c:v>
                </c:pt>
                <c:pt idx="151">
                  <c:v>42</c:v>
                </c:pt>
                <c:pt idx="152">
                  <c:v>43</c:v>
                </c:pt>
                <c:pt idx="153">
                  <c:v>40</c:v>
                </c:pt>
                <c:pt idx="154">
                  <c:v>37</c:v>
                </c:pt>
                <c:pt idx="155">
                  <c:v>26</c:v>
                </c:pt>
                <c:pt idx="156">
                  <c:v>29</c:v>
                </c:pt>
                <c:pt idx="157">
                  <c:v>21</c:v>
                </c:pt>
                <c:pt idx="158">
                  <c:v>23</c:v>
                </c:pt>
                <c:pt idx="159">
                  <c:v>37</c:v>
                </c:pt>
                <c:pt idx="160">
                  <c:v>33</c:v>
                </c:pt>
                <c:pt idx="161">
                  <c:v>38</c:v>
                </c:pt>
                <c:pt idx="162">
                  <c:v>48</c:v>
                </c:pt>
                <c:pt idx="163">
                  <c:v>33</c:v>
                </c:pt>
                <c:pt idx="164">
                  <c:v>30</c:v>
                </c:pt>
                <c:pt idx="165">
                  <c:v>18</c:v>
                </c:pt>
                <c:pt idx="166">
                  <c:v>22</c:v>
                </c:pt>
                <c:pt idx="167">
                  <c:v>26</c:v>
                </c:pt>
                <c:pt idx="168">
                  <c:v>30</c:v>
                </c:pt>
                <c:pt idx="169">
                  <c:v>20</c:v>
                </c:pt>
                <c:pt idx="170">
                  <c:v>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426-46ED-9DB5-8E11BBD9E989}"/>
            </c:ext>
          </c:extLst>
        </c:ser>
        <c:ser>
          <c:idx val="1"/>
          <c:order val="1"/>
          <c:tx>
            <c:strRef>
              <c:f>'Land Data'!$A$9</c:f>
              <c:strCache>
                <c:ptCount val="1"/>
                <c:pt idx="0">
                  <c:v>Commercial / Industrial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Data'!$B$7:$FP$7</c:f>
              <c:numCache>
                <c:formatCode>[$-409]mmm\-yy</c:formatCode>
                <c:ptCount val="171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  <c:pt idx="170">
                  <c:v>45727</c:v>
                </c:pt>
              </c:numCache>
            </c:numRef>
          </c:cat>
          <c:val>
            <c:numRef>
              <c:f>'Land Data'!$B$9:$FP$9</c:f>
              <c:numCache>
                <c:formatCode>General</c:formatCode>
                <c:ptCount val="171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2</c:v>
                </c:pt>
                <c:pt idx="15">
                  <c:v>2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5</c:v>
                </c:pt>
                <c:pt idx="22">
                  <c:v>2</c:v>
                </c:pt>
                <c:pt idx="23">
                  <c:v>3</c:v>
                </c:pt>
                <c:pt idx="24">
                  <c:v>5</c:v>
                </c:pt>
                <c:pt idx="25">
                  <c:v>16</c:v>
                </c:pt>
                <c:pt idx="26">
                  <c:v>4</c:v>
                </c:pt>
                <c:pt idx="27">
                  <c:v>4</c:v>
                </c:pt>
                <c:pt idx="28">
                  <c:v>0</c:v>
                </c:pt>
                <c:pt idx="29">
                  <c:v>2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1</c:v>
                </c:pt>
                <c:pt idx="34">
                  <c:v>0</c:v>
                </c:pt>
                <c:pt idx="35">
                  <c:v>3</c:v>
                </c:pt>
                <c:pt idx="36">
                  <c:v>0</c:v>
                </c:pt>
                <c:pt idx="37">
                  <c:v>0</c:v>
                </c:pt>
                <c:pt idx="38">
                  <c:v>1</c:v>
                </c:pt>
                <c:pt idx="39">
                  <c:v>0</c:v>
                </c:pt>
                <c:pt idx="40">
                  <c:v>1</c:v>
                </c:pt>
                <c:pt idx="41">
                  <c:v>3</c:v>
                </c:pt>
                <c:pt idx="42">
                  <c:v>0</c:v>
                </c:pt>
                <c:pt idx="43">
                  <c:v>2</c:v>
                </c:pt>
                <c:pt idx="44">
                  <c:v>0</c:v>
                </c:pt>
                <c:pt idx="45">
                  <c:v>1</c:v>
                </c:pt>
                <c:pt idx="46">
                  <c:v>1</c:v>
                </c:pt>
                <c:pt idx="47">
                  <c:v>2</c:v>
                </c:pt>
                <c:pt idx="48">
                  <c:v>3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0</c:v>
                </c:pt>
                <c:pt idx="56">
                  <c:v>1</c:v>
                </c:pt>
                <c:pt idx="57">
                  <c:v>1</c:v>
                </c:pt>
                <c:pt idx="58">
                  <c:v>0</c:v>
                </c:pt>
                <c:pt idx="59">
                  <c:v>4</c:v>
                </c:pt>
                <c:pt idx="60">
                  <c:v>0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3</c:v>
                </c:pt>
                <c:pt idx="65">
                  <c:v>0</c:v>
                </c:pt>
                <c:pt idx="66">
                  <c:v>1</c:v>
                </c:pt>
                <c:pt idx="67">
                  <c:v>0</c:v>
                </c:pt>
                <c:pt idx="68">
                  <c:v>0</c:v>
                </c:pt>
                <c:pt idx="69">
                  <c:v>1</c:v>
                </c:pt>
                <c:pt idx="70">
                  <c:v>0</c:v>
                </c:pt>
                <c:pt idx="71">
                  <c:v>1</c:v>
                </c:pt>
                <c:pt idx="72">
                  <c:v>0</c:v>
                </c:pt>
                <c:pt idx="73">
                  <c:v>2</c:v>
                </c:pt>
                <c:pt idx="74">
                  <c:v>2</c:v>
                </c:pt>
                <c:pt idx="75">
                  <c:v>0</c:v>
                </c:pt>
                <c:pt idx="76">
                  <c:v>0</c:v>
                </c:pt>
                <c:pt idx="77">
                  <c:v>10</c:v>
                </c:pt>
                <c:pt idx="78">
                  <c:v>1</c:v>
                </c:pt>
                <c:pt idx="79">
                  <c:v>2</c:v>
                </c:pt>
                <c:pt idx="80">
                  <c:v>1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4</c:v>
                </c:pt>
                <c:pt idx="87">
                  <c:v>0</c:v>
                </c:pt>
                <c:pt idx="88">
                  <c:v>2</c:v>
                </c:pt>
                <c:pt idx="89">
                  <c:v>0</c:v>
                </c:pt>
                <c:pt idx="90">
                  <c:v>2</c:v>
                </c:pt>
                <c:pt idx="91">
                  <c:v>0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1</c:v>
                </c:pt>
                <c:pt idx="103">
                  <c:v>2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2</c:v>
                </c:pt>
                <c:pt idx="108">
                  <c:v>0</c:v>
                </c:pt>
                <c:pt idx="109">
                  <c:v>0</c:v>
                </c:pt>
                <c:pt idx="110">
                  <c:v>1</c:v>
                </c:pt>
                <c:pt idx="111">
                  <c:v>1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0</c:v>
                </c:pt>
                <c:pt idx="120">
                  <c:v>1</c:v>
                </c:pt>
                <c:pt idx="121">
                  <c:v>0</c:v>
                </c:pt>
                <c:pt idx="122">
                  <c:v>1</c:v>
                </c:pt>
                <c:pt idx="123">
                  <c:v>2</c:v>
                </c:pt>
                <c:pt idx="124">
                  <c:v>1</c:v>
                </c:pt>
                <c:pt idx="125">
                  <c:v>3</c:v>
                </c:pt>
                <c:pt idx="126">
                  <c:v>3</c:v>
                </c:pt>
                <c:pt idx="127">
                  <c:v>2</c:v>
                </c:pt>
                <c:pt idx="128">
                  <c:v>2</c:v>
                </c:pt>
                <c:pt idx="129">
                  <c:v>1</c:v>
                </c:pt>
                <c:pt idx="130">
                  <c:v>1</c:v>
                </c:pt>
                <c:pt idx="131">
                  <c:v>3</c:v>
                </c:pt>
                <c:pt idx="132">
                  <c:v>2</c:v>
                </c:pt>
                <c:pt idx="133">
                  <c:v>1</c:v>
                </c:pt>
                <c:pt idx="134">
                  <c:v>4</c:v>
                </c:pt>
                <c:pt idx="135">
                  <c:v>2</c:v>
                </c:pt>
                <c:pt idx="136">
                  <c:v>1</c:v>
                </c:pt>
                <c:pt idx="137">
                  <c:v>1</c:v>
                </c:pt>
                <c:pt idx="138">
                  <c:v>3</c:v>
                </c:pt>
                <c:pt idx="139">
                  <c:v>1</c:v>
                </c:pt>
                <c:pt idx="140">
                  <c:v>2</c:v>
                </c:pt>
                <c:pt idx="141">
                  <c:v>2</c:v>
                </c:pt>
                <c:pt idx="142">
                  <c:v>0</c:v>
                </c:pt>
                <c:pt idx="143">
                  <c:v>2</c:v>
                </c:pt>
                <c:pt idx="144">
                  <c:v>3</c:v>
                </c:pt>
                <c:pt idx="145">
                  <c:v>4</c:v>
                </c:pt>
                <c:pt idx="146">
                  <c:v>1</c:v>
                </c:pt>
                <c:pt idx="147">
                  <c:v>0</c:v>
                </c:pt>
                <c:pt idx="148">
                  <c:v>2</c:v>
                </c:pt>
                <c:pt idx="149">
                  <c:v>2</c:v>
                </c:pt>
                <c:pt idx="150">
                  <c:v>1</c:v>
                </c:pt>
                <c:pt idx="151">
                  <c:v>1</c:v>
                </c:pt>
                <c:pt idx="152">
                  <c:v>2</c:v>
                </c:pt>
                <c:pt idx="153">
                  <c:v>1</c:v>
                </c:pt>
                <c:pt idx="154">
                  <c:v>0</c:v>
                </c:pt>
                <c:pt idx="155">
                  <c:v>0</c:v>
                </c:pt>
                <c:pt idx="156">
                  <c:v>5</c:v>
                </c:pt>
                <c:pt idx="157">
                  <c:v>0</c:v>
                </c:pt>
                <c:pt idx="158">
                  <c:v>1</c:v>
                </c:pt>
                <c:pt idx="159">
                  <c:v>0</c:v>
                </c:pt>
                <c:pt idx="160">
                  <c:v>0</c:v>
                </c:pt>
                <c:pt idx="161">
                  <c:v>1</c:v>
                </c:pt>
                <c:pt idx="162">
                  <c:v>0</c:v>
                </c:pt>
                <c:pt idx="163">
                  <c:v>1</c:v>
                </c:pt>
                <c:pt idx="164">
                  <c:v>0</c:v>
                </c:pt>
                <c:pt idx="165">
                  <c:v>2</c:v>
                </c:pt>
                <c:pt idx="166">
                  <c:v>1</c:v>
                </c:pt>
                <c:pt idx="167">
                  <c:v>3</c:v>
                </c:pt>
                <c:pt idx="168">
                  <c:v>1</c:v>
                </c:pt>
                <c:pt idx="169">
                  <c:v>0</c:v>
                </c:pt>
                <c:pt idx="17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426-46ED-9DB5-8E11BBD9E989}"/>
            </c:ext>
          </c:extLst>
        </c:ser>
        <c:ser>
          <c:idx val="2"/>
          <c:order val="2"/>
          <c:tx>
            <c:strRef>
              <c:f>'Land Data'!$A$10</c:f>
              <c:strCache>
                <c:ptCount val="1"/>
                <c:pt idx="0">
                  <c:v>Boatslip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Data'!$B$7:$FP$7</c:f>
              <c:numCache>
                <c:formatCode>[$-409]mmm\-yy</c:formatCode>
                <c:ptCount val="171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  <c:pt idx="170">
                  <c:v>45727</c:v>
                </c:pt>
              </c:numCache>
            </c:numRef>
          </c:cat>
          <c:val>
            <c:numRef>
              <c:f>'Land Data'!$B$10:$FP$10</c:f>
              <c:numCache>
                <c:formatCode>General</c:formatCode>
                <c:ptCount val="171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13</c:v>
                </c:pt>
                <c:pt idx="11">
                  <c:v>8</c:v>
                </c:pt>
                <c:pt idx="12">
                  <c:v>1</c:v>
                </c:pt>
                <c:pt idx="13">
                  <c:v>0</c:v>
                </c:pt>
                <c:pt idx="14">
                  <c:v>10</c:v>
                </c:pt>
                <c:pt idx="15">
                  <c:v>0</c:v>
                </c:pt>
                <c:pt idx="16">
                  <c:v>5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1</c:v>
                </c:pt>
                <c:pt idx="28">
                  <c:v>1</c:v>
                </c:pt>
                <c:pt idx="29">
                  <c:v>0</c:v>
                </c:pt>
                <c:pt idx="30">
                  <c:v>1</c:v>
                </c:pt>
                <c:pt idx="31">
                  <c:v>2</c:v>
                </c:pt>
                <c:pt idx="32">
                  <c:v>2</c:v>
                </c:pt>
                <c:pt idx="33">
                  <c:v>1</c:v>
                </c:pt>
                <c:pt idx="34">
                  <c:v>0</c:v>
                </c:pt>
                <c:pt idx="35">
                  <c:v>1</c:v>
                </c:pt>
                <c:pt idx="36">
                  <c:v>0</c:v>
                </c:pt>
                <c:pt idx="37">
                  <c:v>2</c:v>
                </c:pt>
                <c:pt idx="38">
                  <c:v>0</c:v>
                </c:pt>
                <c:pt idx="39">
                  <c:v>1</c:v>
                </c:pt>
                <c:pt idx="40">
                  <c:v>0</c:v>
                </c:pt>
                <c:pt idx="41">
                  <c:v>2</c:v>
                </c:pt>
                <c:pt idx="42">
                  <c:v>2</c:v>
                </c:pt>
                <c:pt idx="43">
                  <c:v>2</c:v>
                </c:pt>
                <c:pt idx="44">
                  <c:v>0</c:v>
                </c:pt>
                <c:pt idx="45">
                  <c:v>4</c:v>
                </c:pt>
                <c:pt idx="46">
                  <c:v>2</c:v>
                </c:pt>
                <c:pt idx="47">
                  <c:v>1</c:v>
                </c:pt>
                <c:pt idx="48">
                  <c:v>0</c:v>
                </c:pt>
                <c:pt idx="49">
                  <c:v>0</c:v>
                </c:pt>
                <c:pt idx="50">
                  <c:v>1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3</c:v>
                </c:pt>
                <c:pt idx="55">
                  <c:v>1</c:v>
                </c:pt>
                <c:pt idx="56">
                  <c:v>2</c:v>
                </c:pt>
                <c:pt idx="57">
                  <c:v>0</c:v>
                </c:pt>
                <c:pt idx="58">
                  <c:v>0</c:v>
                </c:pt>
                <c:pt idx="59">
                  <c:v>1</c:v>
                </c:pt>
                <c:pt idx="60">
                  <c:v>2</c:v>
                </c:pt>
                <c:pt idx="61">
                  <c:v>1</c:v>
                </c:pt>
                <c:pt idx="62">
                  <c:v>0</c:v>
                </c:pt>
                <c:pt idx="63">
                  <c:v>0</c:v>
                </c:pt>
                <c:pt idx="64">
                  <c:v>1</c:v>
                </c:pt>
                <c:pt idx="65">
                  <c:v>1</c:v>
                </c:pt>
                <c:pt idx="66">
                  <c:v>3</c:v>
                </c:pt>
                <c:pt idx="67">
                  <c:v>1</c:v>
                </c:pt>
                <c:pt idx="68">
                  <c:v>3</c:v>
                </c:pt>
                <c:pt idx="69">
                  <c:v>1</c:v>
                </c:pt>
                <c:pt idx="70">
                  <c:v>0</c:v>
                </c:pt>
                <c:pt idx="71">
                  <c:v>1</c:v>
                </c:pt>
                <c:pt idx="72">
                  <c:v>0</c:v>
                </c:pt>
                <c:pt idx="73">
                  <c:v>1</c:v>
                </c:pt>
                <c:pt idx="74">
                  <c:v>3</c:v>
                </c:pt>
                <c:pt idx="75">
                  <c:v>2</c:v>
                </c:pt>
                <c:pt idx="76">
                  <c:v>1</c:v>
                </c:pt>
                <c:pt idx="77">
                  <c:v>0</c:v>
                </c:pt>
                <c:pt idx="78">
                  <c:v>0</c:v>
                </c:pt>
                <c:pt idx="79">
                  <c:v>2</c:v>
                </c:pt>
                <c:pt idx="80">
                  <c:v>0</c:v>
                </c:pt>
                <c:pt idx="81">
                  <c:v>3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3</c:v>
                </c:pt>
                <c:pt idx="86">
                  <c:v>1</c:v>
                </c:pt>
                <c:pt idx="87">
                  <c:v>0</c:v>
                </c:pt>
                <c:pt idx="88">
                  <c:v>0</c:v>
                </c:pt>
                <c:pt idx="89">
                  <c:v>1</c:v>
                </c:pt>
                <c:pt idx="90">
                  <c:v>0</c:v>
                </c:pt>
                <c:pt idx="91">
                  <c:v>1</c:v>
                </c:pt>
                <c:pt idx="92">
                  <c:v>0</c:v>
                </c:pt>
                <c:pt idx="93">
                  <c:v>1</c:v>
                </c:pt>
                <c:pt idx="94">
                  <c:v>0</c:v>
                </c:pt>
                <c:pt idx="95">
                  <c:v>0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0</c:v>
                </c:pt>
                <c:pt idx="101">
                  <c:v>0</c:v>
                </c:pt>
                <c:pt idx="102">
                  <c:v>1</c:v>
                </c:pt>
                <c:pt idx="103">
                  <c:v>0</c:v>
                </c:pt>
                <c:pt idx="104">
                  <c:v>0</c:v>
                </c:pt>
                <c:pt idx="105">
                  <c:v>3</c:v>
                </c:pt>
                <c:pt idx="106">
                  <c:v>2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4</c:v>
                </c:pt>
                <c:pt idx="111">
                  <c:v>1</c:v>
                </c:pt>
                <c:pt idx="112">
                  <c:v>4</c:v>
                </c:pt>
                <c:pt idx="113">
                  <c:v>0</c:v>
                </c:pt>
                <c:pt idx="114">
                  <c:v>1</c:v>
                </c:pt>
                <c:pt idx="115">
                  <c:v>2</c:v>
                </c:pt>
                <c:pt idx="116">
                  <c:v>2</c:v>
                </c:pt>
                <c:pt idx="117">
                  <c:v>2</c:v>
                </c:pt>
                <c:pt idx="118">
                  <c:v>1</c:v>
                </c:pt>
                <c:pt idx="119">
                  <c:v>0</c:v>
                </c:pt>
                <c:pt idx="120">
                  <c:v>1</c:v>
                </c:pt>
                <c:pt idx="121">
                  <c:v>2</c:v>
                </c:pt>
                <c:pt idx="122">
                  <c:v>1</c:v>
                </c:pt>
                <c:pt idx="123">
                  <c:v>2</c:v>
                </c:pt>
                <c:pt idx="124">
                  <c:v>2</c:v>
                </c:pt>
                <c:pt idx="125">
                  <c:v>1</c:v>
                </c:pt>
                <c:pt idx="126">
                  <c:v>4</c:v>
                </c:pt>
                <c:pt idx="127">
                  <c:v>2</c:v>
                </c:pt>
                <c:pt idx="128">
                  <c:v>1</c:v>
                </c:pt>
                <c:pt idx="129">
                  <c:v>2</c:v>
                </c:pt>
                <c:pt idx="130">
                  <c:v>0</c:v>
                </c:pt>
                <c:pt idx="131">
                  <c:v>1</c:v>
                </c:pt>
                <c:pt idx="132">
                  <c:v>1</c:v>
                </c:pt>
                <c:pt idx="133">
                  <c:v>3</c:v>
                </c:pt>
                <c:pt idx="134">
                  <c:v>1</c:v>
                </c:pt>
                <c:pt idx="135">
                  <c:v>1</c:v>
                </c:pt>
                <c:pt idx="136">
                  <c:v>2</c:v>
                </c:pt>
                <c:pt idx="137">
                  <c:v>1</c:v>
                </c:pt>
                <c:pt idx="138">
                  <c:v>0</c:v>
                </c:pt>
                <c:pt idx="139">
                  <c:v>1</c:v>
                </c:pt>
                <c:pt idx="140">
                  <c:v>1</c:v>
                </c:pt>
                <c:pt idx="141">
                  <c:v>0</c:v>
                </c:pt>
                <c:pt idx="142">
                  <c:v>1</c:v>
                </c:pt>
                <c:pt idx="143">
                  <c:v>0</c:v>
                </c:pt>
                <c:pt idx="144">
                  <c:v>0</c:v>
                </c:pt>
                <c:pt idx="145">
                  <c:v>1</c:v>
                </c:pt>
                <c:pt idx="146">
                  <c:v>1</c:v>
                </c:pt>
                <c:pt idx="147">
                  <c:v>0</c:v>
                </c:pt>
                <c:pt idx="148">
                  <c:v>3</c:v>
                </c:pt>
                <c:pt idx="149">
                  <c:v>1</c:v>
                </c:pt>
                <c:pt idx="150">
                  <c:v>2</c:v>
                </c:pt>
                <c:pt idx="151">
                  <c:v>2</c:v>
                </c:pt>
                <c:pt idx="152">
                  <c:v>1</c:v>
                </c:pt>
                <c:pt idx="153">
                  <c:v>2</c:v>
                </c:pt>
                <c:pt idx="154">
                  <c:v>0</c:v>
                </c:pt>
                <c:pt idx="155">
                  <c:v>0</c:v>
                </c:pt>
                <c:pt idx="156">
                  <c:v>1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1</c:v>
                </c:pt>
                <c:pt idx="161">
                  <c:v>0</c:v>
                </c:pt>
                <c:pt idx="162">
                  <c:v>0</c:v>
                </c:pt>
                <c:pt idx="163">
                  <c:v>2</c:v>
                </c:pt>
                <c:pt idx="164">
                  <c:v>0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2</c:v>
                </c:pt>
                <c:pt idx="17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426-46ED-9DB5-8E11BBD9E989}"/>
            </c:ext>
          </c:extLst>
        </c:ser>
        <c:ser>
          <c:idx val="3"/>
          <c:order val="3"/>
          <c:tx>
            <c:strRef>
              <c:f>'Land Data'!$A$11</c:f>
              <c:strCache>
                <c:ptCount val="1"/>
                <c:pt idx="0">
                  <c:v>Acreage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Data'!$B$7:$FP$7</c:f>
              <c:numCache>
                <c:formatCode>[$-409]mmm\-yy</c:formatCode>
                <c:ptCount val="171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  <c:pt idx="170">
                  <c:v>45727</c:v>
                </c:pt>
              </c:numCache>
            </c:numRef>
          </c:cat>
          <c:val>
            <c:numRef>
              <c:f>'Land Data'!$B$11:$FP$11</c:f>
              <c:numCache>
                <c:formatCode>General</c:formatCode>
                <c:ptCount val="17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4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0</c:v>
                </c:pt>
                <c:pt idx="19">
                  <c:v>1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2</c:v>
                </c:pt>
                <c:pt idx="26">
                  <c:v>2</c:v>
                </c:pt>
                <c:pt idx="27">
                  <c:v>0</c:v>
                </c:pt>
                <c:pt idx="28">
                  <c:v>0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1</c:v>
                </c:pt>
                <c:pt idx="34">
                  <c:v>4</c:v>
                </c:pt>
                <c:pt idx="35">
                  <c:v>0</c:v>
                </c:pt>
                <c:pt idx="36">
                  <c:v>0</c:v>
                </c:pt>
                <c:pt idx="37">
                  <c:v>3</c:v>
                </c:pt>
                <c:pt idx="38">
                  <c:v>0</c:v>
                </c:pt>
                <c:pt idx="39">
                  <c:v>0</c:v>
                </c:pt>
                <c:pt idx="40">
                  <c:v>1</c:v>
                </c:pt>
                <c:pt idx="41">
                  <c:v>0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2</c:v>
                </c:pt>
                <c:pt idx="46">
                  <c:v>2</c:v>
                </c:pt>
                <c:pt idx="47">
                  <c:v>2</c:v>
                </c:pt>
                <c:pt idx="48">
                  <c:v>1</c:v>
                </c:pt>
                <c:pt idx="49">
                  <c:v>1</c:v>
                </c:pt>
                <c:pt idx="50">
                  <c:v>0</c:v>
                </c:pt>
                <c:pt idx="51">
                  <c:v>0</c:v>
                </c:pt>
                <c:pt idx="52">
                  <c:v>1</c:v>
                </c:pt>
                <c:pt idx="53">
                  <c:v>4</c:v>
                </c:pt>
                <c:pt idx="54">
                  <c:v>3</c:v>
                </c:pt>
                <c:pt idx="55">
                  <c:v>1</c:v>
                </c:pt>
                <c:pt idx="56">
                  <c:v>0</c:v>
                </c:pt>
                <c:pt idx="57">
                  <c:v>2</c:v>
                </c:pt>
                <c:pt idx="58">
                  <c:v>2</c:v>
                </c:pt>
                <c:pt idx="59">
                  <c:v>3</c:v>
                </c:pt>
                <c:pt idx="60">
                  <c:v>1</c:v>
                </c:pt>
                <c:pt idx="61">
                  <c:v>2</c:v>
                </c:pt>
                <c:pt idx="62">
                  <c:v>4</c:v>
                </c:pt>
                <c:pt idx="63">
                  <c:v>2</c:v>
                </c:pt>
                <c:pt idx="64">
                  <c:v>2</c:v>
                </c:pt>
                <c:pt idx="65">
                  <c:v>0</c:v>
                </c:pt>
                <c:pt idx="66">
                  <c:v>2</c:v>
                </c:pt>
                <c:pt idx="67">
                  <c:v>1</c:v>
                </c:pt>
                <c:pt idx="68">
                  <c:v>1</c:v>
                </c:pt>
                <c:pt idx="69">
                  <c:v>2</c:v>
                </c:pt>
                <c:pt idx="70">
                  <c:v>2</c:v>
                </c:pt>
                <c:pt idx="71">
                  <c:v>1</c:v>
                </c:pt>
                <c:pt idx="72">
                  <c:v>2</c:v>
                </c:pt>
                <c:pt idx="73">
                  <c:v>0</c:v>
                </c:pt>
                <c:pt idx="74">
                  <c:v>2</c:v>
                </c:pt>
                <c:pt idx="75">
                  <c:v>4</c:v>
                </c:pt>
                <c:pt idx="76">
                  <c:v>1</c:v>
                </c:pt>
                <c:pt idx="77">
                  <c:v>4</c:v>
                </c:pt>
                <c:pt idx="78">
                  <c:v>1</c:v>
                </c:pt>
                <c:pt idx="79">
                  <c:v>3</c:v>
                </c:pt>
                <c:pt idx="80">
                  <c:v>3</c:v>
                </c:pt>
                <c:pt idx="81">
                  <c:v>2</c:v>
                </c:pt>
                <c:pt idx="82">
                  <c:v>1</c:v>
                </c:pt>
                <c:pt idx="83">
                  <c:v>2</c:v>
                </c:pt>
                <c:pt idx="84">
                  <c:v>4</c:v>
                </c:pt>
                <c:pt idx="85">
                  <c:v>1</c:v>
                </c:pt>
                <c:pt idx="86">
                  <c:v>1</c:v>
                </c:pt>
                <c:pt idx="87">
                  <c:v>0</c:v>
                </c:pt>
                <c:pt idx="88">
                  <c:v>1</c:v>
                </c:pt>
                <c:pt idx="89">
                  <c:v>2</c:v>
                </c:pt>
                <c:pt idx="90">
                  <c:v>1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1</c:v>
                </c:pt>
                <c:pt idx="96">
                  <c:v>2</c:v>
                </c:pt>
                <c:pt idx="97">
                  <c:v>3</c:v>
                </c:pt>
                <c:pt idx="98">
                  <c:v>1</c:v>
                </c:pt>
                <c:pt idx="99">
                  <c:v>1</c:v>
                </c:pt>
                <c:pt idx="100">
                  <c:v>0</c:v>
                </c:pt>
                <c:pt idx="101">
                  <c:v>2</c:v>
                </c:pt>
                <c:pt idx="102">
                  <c:v>2</c:v>
                </c:pt>
                <c:pt idx="103">
                  <c:v>2</c:v>
                </c:pt>
                <c:pt idx="104">
                  <c:v>2</c:v>
                </c:pt>
                <c:pt idx="105">
                  <c:v>0</c:v>
                </c:pt>
                <c:pt idx="106">
                  <c:v>4</c:v>
                </c:pt>
                <c:pt idx="107">
                  <c:v>1</c:v>
                </c:pt>
                <c:pt idx="108">
                  <c:v>1</c:v>
                </c:pt>
                <c:pt idx="109">
                  <c:v>0</c:v>
                </c:pt>
                <c:pt idx="110">
                  <c:v>3</c:v>
                </c:pt>
                <c:pt idx="111">
                  <c:v>1</c:v>
                </c:pt>
                <c:pt idx="112">
                  <c:v>2</c:v>
                </c:pt>
                <c:pt idx="113">
                  <c:v>3</c:v>
                </c:pt>
                <c:pt idx="114">
                  <c:v>3</c:v>
                </c:pt>
                <c:pt idx="115">
                  <c:v>3</c:v>
                </c:pt>
                <c:pt idx="116">
                  <c:v>3</c:v>
                </c:pt>
                <c:pt idx="117">
                  <c:v>1</c:v>
                </c:pt>
                <c:pt idx="118">
                  <c:v>4</c:v>
                </c:pt>
                <c:pt idx="119">
                  <c:v>1</c:v>
                </c:pt>
                <c:pt idx="120">
                  <c:v>3</c:v>
                </c:pt>
                <c:pt idx="121">
                  <c:v>2</c:v>
                </c:pt>
                <c:pt idx="122">
                  <c:v>0</c:v>
                </c:pt>
                <c:pt idx="123">
                  <c:v>3</c:v>
                </c:pt>
                <c:pt idx="124">
                  <c:v>4</c:v>
                </c:pt>
                <c:pt idx="125">
                  <c:v>2</c:v>
                </c:pt>
                <c:pt idx="126">
                  <c:v>6</c:v>
                </c:pt>
                <c:pt idx="127">
                  <c:v>5</c:v>
                </c:pt>
                <c:pt idx="128">
                  <c:v>5</c:v>
                </c:pt>
                <c:pt idx="129">
                  <c:v>4</c:v>
                </c:pt>
                <c:pt idx="130">
                  <c:v>5</c:v>
                </c:pt>
                <c:pt idx="131">
                  <c:v>4</c:v>
                </c:pt>
                <c:pt idx="132">
                  <c:v>3</c:v>
                </c:pt>
                <c:pt idx="133">
                  <c:v>3</c:v>
                </c:pt>
                <c:pt idx="134">
                  <c:v>9</c:v>
                </c:pt>
                <c:pt idx="135">
                  <c:v>5</c:v>
                </c:pt>
                <c:pt idx="136">
                  <c:v>3</c:v>
                </c:pt>
                <c:pt idx="137">
                  <c:v>2</c:v>
                </c:pt>
                <c:pt idx="138">
                  <c:v>2</c:v>
                </c:pt>
                <c:pt idx="139">
                  <c:v>6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2</c:v>
                </c:pt>
                <c:pt idx="145">
                  <c:v>4</c:v>
                </c:pt>
                <c:pt idx="146">
                  <c:v>4</c:v>
                </c:pt>
                <c:pt idx="147">
                  <c:v>8</c:v>
                </c:pt>
                <c:pt idx="148">
                  <c:v>2</c:v>
                </c:pt>
                <c:pt idx="149">
                  <c:v>5</c:v>
                </c:pt>
                <c:pt idx="150">
                  <c:v>1</c:v>
                </c:pt>
                <c:pt idx="151">
                  <c:v>0</c:v>
                </c:pt>
                <c:pt idx="152">
                  <c:v>1</c:v>
                </c:pt>
                <c:pt idx="153">
                  <c:v>3</c:v>
                </c:pt>
                <c:pt idx="154">
                  <c:v>5</c:v>
                </c:pt>
                <c:pt idx="155">
                  <c:v>3</c:v>
                </c:pt>
                <c:pt idx="156">
                  <c:v>4</c:v>
                </c:pt>
                <c:pt idx="157">
                  <c:v>1</c:v>
                </c:pt>
                <c:pt idx="158">
                  <c:v>4</c:v>
                </c:pt>
                <c:pt idx="159">
                  <c:v>1</c:v>
                </c:pt>
                <c:pt idx="160">
                  <c:v>2</c:v>
                </c:pt>
                <c:pt idx="161">
                  <c:v>1</c:v>
                </c:pt>
                <c:pt idx="162">
                  <c:v>3</c:v>
                </c:pt>
                <c:pt idx="163">
                  <c:v>1</c:v>
                </c:pt>
                <c:pt idx="164">
                  <c:v>2</c:v>
                </c:pt>
                <c:pt idx="165">
                  <c:v>4</c:v>
                </c:pt>
                <c:pt idx="166">
                  <c:v>2</c:v>
                </c:pt>
                <c:pt idx="167">
                  <c:v>1</c:v>
                </c:pt>
                <c:pt idx="168">
                  <c:v>2</c:v>
                </c:pt>
                <c:pt idx="169">
                  <c:v>1</c:v>
                </c:pt>
                <c:pt idx="17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426-46ED-9DB5-8E11BBD9E989}"/>
            </c:ext>
          </c:extLst>
        </c:ser>
        <c:ser>
          <c:idx val="4"/>
          <c:order val="4"/>
          <c:tx>
            <c:strRef>
              <c:f>'Land Data'!$A$12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Data'!$B$7:$FP$7</c:f>
              <c:numCache>
                <c:formatCode>[$-409]mmm\-yy</c:formatCode>
                <c:ptCount val="171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  <c:pt idx="170">
                  <c:v>45727</c:v>
                </c:pt>
              </c:numCache>
            </c:numRef>
          </c:cat>
          <c:val>
            <c:numRef>
              <c:f>'Land Data'!$B$12:$FP$12</c:f>
              <c:numCache>
                <c:formatCode>General</c:formatCode>
                <c:ptCount val="171"/>
                <c:pt idx="0">
                  <c:v>15</c:v>
                </c:pt>
                <c:pt idx="1">
                  <c:v>18</c:v>
                </c:pt>
                <c:pt idx="2">
                  <c:v>37</c:v>
                </c:pt>
                <c:pt idx="3">
                  <c:v>27</c:v>
                </c:pt>
                <c:pt idx="4">
                  <c:v>32</c:v>
                </c:pt>
                <c:pt idx="5">
                  <c:v>33</c:v>
                </c:pt>
                <c:pt idx="6">
                  <c:v>18</c:v>
                </c:pt>
                <c:pt idx="7">
                  <c:v>27</c:v>
                </c:pt>
                <c:pt idx="8">
                  <c:v>23</c:v>
                </c:pt>
                <c:pt idx="9">
                  <c:v>18</c:v>
                </c:pt>
                <c:pt idx="10">
                  <c:v>45</c:v>
                </c:pt>
                <c:pt idx="11">
                  <c:v>38</c:v>
                </c:pt>
                <c:pt idx="12">
                  <c:v>18</c:v>
                </c:pt>
                <c:pt idx="13">
                  <c:v>31</c:v>
                </c:pt>
                <c:pt idx="14">
                  <c:v>50</c:v>
                </c:pt>
                <c:pt idx="15">
                  <c:v>51</c:v>
                </c:pt>
                <c:pt idx="16">
                  <c:v>40</c:v>
                </c:pt>
                <c:pt idx="17">
                  <c:v>35</c:v>
                </c:pt>
                <c:pt idx="18">
                  <c:v>30</c:v>
                </c:pt>
                <c:pt idx="19">
                  <c:v>45</c:v>
                </c:pt>
                <c:pt idx="20">
                  <c:v>28</c:v>
                </c:pt>
                <c:pt idx="21">
                  <c:v>40</c:v>
                </c:pt>
                <c:pt idx="22">
                  <c:v>30</c:v>
                </c:pt>
                <c:pt idx="23">
                  <c:v>27</c:v>
                </c:pt>
                <c:pt idx="24">
                  <c:v>24</c:v>
                </c:pt>
                <c:pt idx="25">
                  <c:v>51</c:v>
                </c:pt>
                <c:pt idx="26">
                  <c:v>44</c:v>
                </c:pt>
                <c:pt idx="27">
                  <c:v>41</c:v>
                </c:pt>
                <c:pt idx="28">
                  <c:v>36</c:v>
                </c:pt>
                <c:pt idx="29">
                  <c:v>34</c:v>
                </c:pt>
                <c:pt idx="30">
                  <c:v>39</c:v>
                </c:pt>
                <c:pt idx="31">
                  <c:v>43</c:v>
                </c:pt>
                <c:pt idx="32">
                  <c:v>38</c:v>
                </c:pt>
                <c:pt idx="33">
                  <c:v>56</c:v>
                </c:pt>
                <c:pt idx="34">
                  <c:v>27</c:v>
                </c:pt>
                <c:pt idx="35">
                  <c:v>59</c:v>
                </c:pt>
                <c:pt idx="36">
                  <c:v>21</c:v>
                </c:pt>
                <c:pt idx="37">
                  <c:v>24</c:v>
                </c:pt>
                <c:pt idx="38">
                  <c:v>29</c:v>
                </c:pt>
                <c:pt idx="39">
                  <c:v>35</c:v>
                </c:pt>
                <c:pt idx="40">
                  <c:v>33</c:v>
                </c:pt>
                <c:pt idx="41">
                  <c:v>51</c:v>
                </c:pt>
                <c:pt idx="42">
                  <c:v>73</c:v>
                </c:pt>
                <c:pt idx="43">
                  <c:v>44</c:v>
                </c:pt>
                <c:pt idx="44">
                  <c:v>52</c:v>
                </c:pt>
                <c:pt idx="45">
                  <c:v>48</c:v>
                </c:pt>
                <c:pt idx="46">
                  <c:v>34</c:v>
                </c:pt>
                <c:pt idx="47">
                  <c:v>35</c:v>
                </c:pt>
                <c:pt idx="48">
                  <c:v>31</c:v>
                </c:pt>
                <c:pt idx="49">
                  <c:v>30</c:v>
                </c:pt>
                <c:pt idx="50">
                  <c:v>40</c:v>
                </c:pt>
                <c:pt idx="51">
                  <c:v>37</c:v>
                </c:pt>
                <c:pt idx="52">
                  <c:v>36</c:v>
                </c:pt>
                <c:pt idx="53">
                  <c:v>40</c:v>
                </c:pt>
                <c:pt idx="54">
                  <c:v>43</c:v>
                </c:pt>
                <c:pt idx="55">
                  <c:v>39</c:v>
                </c:pt>
                <c:pt idx="56">
                  <c:v>50</c:v>
                </c:pt>
                <c:pt idx="57">
                  <c:v>39</c:v>
                </c:pt>
                <c:pt idx="58">
                  <c:v>28</c:v>
                </c:pt>
                <c:pt idx="59">
                  <c:v>42</c:v>
                </c:pt>
                <c:pt idx="60">
                  <c:v>32</c:v>
                </c:pt>
                <c:pt idx="61">
                  <c:v>37</c:v>
                </c:pt>
                <c:pt idx="62">
                  <c:v>43</c:v>
                </c:pt>
                <c:pt idx="63">
                  <c:v>38</c:v>
                </c:pt>
                <c:pt idx="64">
                  <c:v>39</c:v>
                </c:pt>
                <c:pt idx="65">
                  <c:v>48</c:v>
                </c:pt>
                <c:pt idx="66">
                  <c:v>46</c:v>
                </c:pt>
                <c:pt idx="67">
                  <c:v>44</c:v>
                </c:pt>
                <c:pt idx="68">
                  <c:v>51</c:v>
                </c:pt>
                <c:pt idx="69">
                  <c:v>44</c:v>
                </c:pt>
                <c:pt idx="70">
                  <c:v>26</c:v>
                </c:pt>
                <c:pt idx="71">
                  <c:v>23</c:v>
                </c:pt>
                <c:pt idx="72">
                  <c:v>29</c:v>
                </c:pt>
                <c:pt idx="73">
                  <c:v>19</c:v>
                </c:pt>
                <c:pt idx="74">
                  <c:v>54</c:v>
                </c:pt>
                <c:pt idx="75">
                  <c:v>33</c:v>
                </c:pt>
                <c:pt idx="76">
                  <c:v>46</c:v>
                </c:pt>
                <c:pt idx="77">
                  <c:v>75</c:v>
                </c:pt>
                <c:pt idx="78">
                  <c:v>49</c:v>
                </c:pt>
                <c:pt idx="79">
                  <c:v>52</c:v>
                </c:pt>
                <c:pt idx="80">
                  <c:v>44</c:v>
                </c:pt>
                <c:pt idx="81">
                  <c:v>66</c:v>
                </c:pt>
                <c:pt idx="82">
                  <c:v>40</c:v>
                </c:pt>
                <c:pt idx="83">
                  <c:v>36</c:v>
                </c:pt>
                <c:pt idx="84">
                  <c:v>35</c:v>
                </c:pt>
                <c:pt idx="85">
                  <c:v>22</c:v>
                </c:pt>
                <c:pt idx="86">
                  <c:v>43</c:v>
                </c:pt>
                <c:pt idx="87">
                  <c:v>35</c:v>
                </c:pt>
                <c:pt idx="88">
                  <c:v>42</c:v>
                </c:pt>
                <c:pt idx="89">
                  <c:v>53</c:v>
                </c:pt>
                <c:pt idx="90">
                  <c:v>37</c:v>
                </c:pt>
                <c:pt idx="91">
                  <c:v>37</c:v>
                </c:pt>
                <c:pt idx="92">
                  <c:v>35</c:v>
                </c:pt>
                <c:pt idx="93">
                  <c:v>36</c:v>
                </c:pt>
                <c:pt idx="94">
                  <c:v>26</c:v>
                </c:pt>
                <c:pt idx="95">
                  <c:v>23</c:v>
                </c:pt>
                <c:pt idx="96">
                  <c:v>21</c:v>
                </c:pt>
                <c:pt idx="97">
                  <c:v>37</c:v>
                </c:pt>
                <c:pt idx="98">
                  <c:v>30</c:v>
                </c:pt>
                <c:pt idx="99">
                  <c:v>37</c:v>
                </c:pt>
                <c:pt idx="100">
                  <c:v>34</c:v>
                </c:pt>
                <c:pt idx="101">
                  <c:v>39</c:v>
                </c:pt>
                <c:pt idx="102">
                  <c:v>45</c:v>
                </c:pt>
                <c:pt idx="103">
                  <c:v>39</c:v>
                </c:pt>
                <c:pt idx="104">
                  <c:v>35</c:v>
                </c:pt>
                <c:pt idx="105">
                  <c:v>32</c:v>
                </c:pt>
                <c:pt idx="106">
                  <c:v>43</c:v>
                </c:pt>
                <c:pt idx="107">
                  <c:v>41</c:v>
                </c:pt>
                <c:pt idx="108">
                  <c:v>23</c:v>
                </c:pt>
                <c:pt idx="109">
                  <c:v>33</c:v>
                </c:pt>
                <c:pt idx="110">
                  <c:v>38</c:v>
                </c:pt>
                <c:pt idx="111">
                  <c:v>25</c:v>
                </c:pt>
                <c:pt idx="112">
                  <c:v>27</c:v>
                </c:pt>
                <c:pt idx="113">
                  <c:v>27</c:v>
                </c:pt>
                <c:pt idx="114">
                  <c:v>55</c:v>
                </c:pt>
                <c:pt idx="115">
                  <c:v>78</c:v>
                </c:pt>
                <c:pt idx="116">
                  <c:v>80</c:v>
                </c:pt>
                <c:pt idx="117">
                  <c:v>86</c:v>
                </c:pt>
                <c:pt idx="118">
                  <c:v>71</c:v>
                </c:pt>
                <c:pt idx="119">
                  <c:v>80</c:v>
                </c:pt>
                <c:pt idx="120">
                  <c:v>68</c:v>
                </c:pt>
                <c:pt idx="121">
                  <c:v>57</c:v>
                </c:pt>
                <c:pt idx="122">
                  <c:v>67</c:v>
                </c:pt>
                <c:pt idx="123">
                  <c:v>93</c:v>
                </c:pt>
                <c:pt idx="124">
                  <c:v>99</c:v>
                </c:pt>
                <c:pt idx="125">
                  <c:v>103</c:v>
                </c:pt>
                <c:pt idx="126">
                  <c:v>97</c:v>
                </c:pt>
                <c:pt idx="127">
                  <c:v>89</c:v>
                </c:pt>
                <c:pt idx="128">
                  <c:v>81</c:v>
                </c:pt>
                <c:pt idx="129">
                  <c:v>75</c:v>
                </c:pt>
                <c:pt idx="130">
                  <c:v>70</c:v>
                </c:pt>
                <c:pt idx="131">
                  <c:v>76</c:v>
                </c:pt>
                <c:pt idx="132">
                  <c:v>56</c:v>
                </c:pt>
                <c:pt idx="133">
                  <c:v>61</c:v>
                </c:pt>
                <c:pt idx="134">
                  <c:v>80</c:v>
                </c:pt>
                <c:pt idx="135">
                  <c:v>75</c:v>
                </c:pt>
                <c:pt idx="136">
                  <c:v>81</c:v>
                </c:pt>
                <c:pt idx="137">
                  <c:v>51</c:v>
                </c:pt>
                <c:pt idx="138">
                  <c:v>56</c:v>
                </c:pt>
                <c:pt idx="139">
                  <c:v>62</c:v>
                </c:pt>
                <c:pt idx="140">
                  <c:v>48</c:v>
                </c:pt>
                <c:pt idx="141">
                  <c:v>43</c:v>
                </c:pt>
                <c:pt idx="142">
                  <c:v>31</c:v>
                </c:pt>
                <c:pt idx="143">
                  <c:v>36</c:v>
                </c:pt>
                <c:pt idx="144">
                  <c:v>38</c:v>
                </c:pt>
                <c:pt idx="145">
                  <c:v>36</c:v>
                </c:pt>
                <c:pt idx="146">
                  <c:v>42</c:v>
                </c:pt>
                <c:pt idx="147">
                  <c:v>47</c:v>
                </c:pt>
                <c:pt idx="148">
                  <c:v>41</c:v>
                </c:pt>
                <c:pt idx="149">
                  <c:v>55</c:v>
                </c:pt>
                <c:pt idx="150">
                  <c:v>43</c:v>
                </c:pt>
                <c:pt idx="151">
                  <c:v>45</c:v>
                </c:pt>
                <c:pt idx="152">
                  <c:v>47</c:v>
                </c:pt>
                <c:pt idx="153">
                  <c:v>46</c:v>
                </c:pt>
                <c:pt idx="154">
                  <c:v>42</c:v>
                </c:pt>
                <c:pt idx="155">
                  <c:v>29</c:v>
                </c:pt>
                <c:pt idx="156">
                  <c:v>39</c:v>
                </c:pt>
                <c:pt idx="157">
                  <c:v>22</c:v>
                </c:pt>
                <c:pt idx="158">
                  <c:v>28</c:v>
                </c:pt>
                <c:pt idx="159">
                  <c:v>38</c:v>
                </c:pt>
                <c:pt idx="160">
                  <c:v>36</c:v>
                </c:pt>
                <c:pt idx="161">
                  <c:v>40</c:v>
                </c:pt>
                <c:pt idx="162">
                  <c:v>51</c:v>
                </c:pt>
                <c:pt idx="163">
                  <c:v>37</c:v>
                </c:pt>
                <c:pt idx="164">
                  <c:v>32</c:v>
                </c:pt>
                <c:pt idx="165">
                  <c:v>25</c:v>
                </c:pt>
                <c:pt idx="166">
                  <c:v>26</c:v>
                </c:pt>
                <c:pt idx="167">
                  <c:v>31</c:v>
                </c:pt>
                <c:pt idx="168">
                  <c:v>34</c:v>
                </c:pt>
                <c:pt idx="169">
                  <c:v>23</c:v>
                </c:pt>
                <c:pt idx="170">
                  <c:v>24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D426-46ED-9DB5-8E11BBD9E9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9845072"/>
        <c:axId val="559846056"/>
        <c:extLst/>
      </c:lineChart>
      <c:dateAx>
        <c:axId val="559845072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846056"/>
        <c:crosses val="autoZero"/>
        <c:auto val="1"/>
        <c:lblOffset val="100"/>
        <c:baseTimeUnit val="months"/>
      </c:dateAx>
      <c:valAx>
        <c:axId val="559846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845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 Land Unit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'Land Data'!$CS$19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Data'!$CT$19:$DE$19</c:f>
            </c:numRef>
          </c:val>
          <c:extLst>
            <c:ext xmlns:c16="http://schemas.microsoft.com/office/drawing/2014/chart" uri="{C3380CC4-5D6E-409C-BE32-E72D297353CC}">
              <c16:uniqueId val="{00000000-D2B2-4475-9AE5-CC4ACB9FF520}"/>
            </c:ext>
          </c:extLst>
        </c:ser>
        <c:ser>
          <c:idx val="1"/>
          <c:order val="1"/>
          <c:tx>
            <c:strRef>
              <c:f>'Land Data'!$CS$20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Data'!$CT$20:$DE$20</c:f>
            </c:numRef>
          </c:val>
          <c:extLst>
            <c:ext xmlns:c16="http://schemas.microsoft.com/office/drawing/2014/chart" uri="{C3380CC4-5D6E-409C-BE32-E72D297353CC}">
              <c16:uniqueId val="{00000001-D2B2-4475-9AE5-CC4ACB9FF520}"/>
            </c:ext>
          </c:extLst>
        </c:ser>
        <c:ser>
          <c:idx val="2"/>
          <c:order val="2"/>
          <c:tx>
            <c:strRef>
              <c:f>'Land Data'!$CS$21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Data'!$CT$21:$DE$21</c:f>
            </c:numRef>
          </c:val>
          <c:extLst>
            <c:ext xmlns:c16="http://schemas.microsoft.com/office/drawing/2014/chart" uri="{C3380CC4-5D6E-409C-BE32-E72D297353CC}">
              <c16:uniqueId val="{00000002-D2B2-4475-9AE5-CC4ACB9FF520}"/>
            </c:ext>
          </c:extLst>
        </c:ser>
        <c:ser>
          <c:idx val="3"/>
          <c:order val="3"/>
          <c:tx>
            <c:strRef>
              <c:f>'Land Data'!$CS$22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Data'!$CT$22:$DE$22</c:f>
            </c:numRef>
          </c:val>
          <c:extLst>
            <c:ext xmlns:c16="http://schemas.microsoft.com/office/drawing/2014/chart" uri="{C3380CC4-5D6E-409C-BE32-E72D297353CC}">
              <c16:uniqueId val="{00000003-D2B2-4475-9AE5-CC4ACB9FF520}"/>
            </c:ext>
          </c:extLst>
        </c:ser>
        <c:ser>
          <c:idx val="4"/>
          <c:order val="4"/>
          <c:tx>
            <c:strRef>
              <c:f>'Land Data'!$CS$23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Data'!$CT$23:$DE$23</c:f>
            </c:numRef>
          </c:val>
          <c:extLst>
            <c:ext xmlns:c16="http://schemas.microsoft.com/office/drawing/2014/chart" uri="{C3380CC4-5D6E-409C-BE32-E72D297353CC}">
              <c16:uniqueId val="{00000004-D2B2-4475-9AE5-CC4ACB9FF520}"/>
            </c:ext>
          </c:extLst>
        </c:ser>
        <c:ser>
          <c:idx val="5"/>
          <c:order val="5"/>
          <c:tx>
            <c:strRef>
              <c:f>'Land Data'!$CS$24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Data'!$CT$24:$DE$24</c:f>
            </c:numRef>
          </c:val>
          <c:extLst>
            <c:ext xmlns:c16="http://schemas.microsoft.com/office/drawing/2014/chart" uri="{C3380CC4-5D6E-409C-BE32-E72D297353CC}">
              <c16:uniqueId val="{00000005-D2B2-4475-9AE5-CC4ACB9FF520}"/>
            </c:ext>
          </c:extLst>
        </c:ser>
        <c:ser>
          <c:idx val="6"/>
          <c:order val="6"/>
          <c:tx>
            <c:strRef>
              <c:f>'Land Data'!$CS$25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Data'!$CT$25:$DE$25</c:f>
            </c:numRef>
          </c:val>
          <c:extLst>
            <c:ext xmlns:c16="http://schemas.microsoft.com/office/drawing/2014/chart" uri="{C3380CC4-5D6E-409C-BE32-E72D297353CC}">
              <c16:uniqueId val="{00000006-D2B2-4475-9AE5-CC4ACB9FF520}"/>
            </c:ext>
          </c:extLst>
        </c:ser>
        <c:ser>
          <c:idx val="7"/>
          <c:order val="7"/>
          <c:tx>
            <c:strRef>
              <c:f>'Land Data'!$CS$26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Data'!$CT$26:$DE$26</c:f>
            </c:numRef>
          </c:val>
          <c:extLst>
            <c:ext xmlns:c16="http://schemas.microsoft.com/office/drawing/2014/chart" uri="{C3380CC4-5D6E-409C-BE32-E72D297353CC}">
              <c16:uniqueId val="{00000007-D2B2-4475-9AE5-CC4ACB9FF520}"/>
            </c:ext>
          </c:extLst>
        </c:ser>
        <c:ser>
          <c:idx val="8"/>
          <c:order val="8"/>
          <c:tx>
            <c:strRef>
              <c:f>'Land Data'!$CS$27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Data'!$CT$27:$DE$27</c:f>
              <c:numCache>
                <c:formatCode>General</c:formatCode>
                <c:ptCount val="12"/>
                <c:pt idx="0">
                  <c:v>56</c:v>
                </c:pt>
                <c:pt idx="1">
                  <c:v>61</c:v>
                </c:pt>
                <c:pt idx="2">
                  <c:v>80</c:v>
                </c:pt>
                <c:pt idx="3">
                  <c:v>75</c:v>
                </c:pt>
                <c:pt idx="4">
                  <c:v>81</c:v>
                </c:pt>
                <c:pt idx="5">
                  <c:v>51</c:v>
                </c:pt>
                <c:pt idx="6">
                  <c:v>56</c:v>
                </c:pt>
                <c:pt idx="7">
                  <c:v>62</c:v>
                </c:pt>
                <c:pt idx="8">
                  <c:v>48</c:v>
                </c:pt>
                <c:pt idx="9">
                  <c:v>43</c:v>
                </c:pt>
                <c:pt idx="10">
                  <c:v>31</c:v>
                </c:pt>
                <c:pt idx="11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2B2-4475-9AE5-CC4ACB9FF520}"/>
            </c:ext>
          </c:extLst>
        </c:ser>
        <c:ser>
          <c:idx val="9"/>
          <c:order val="9"/>
          <c:tx>
            <c:strRef>
              <c:f>'Land Data'!$CS$28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Data'!$CT$28:$DE$28</c:f>
              <c:numCache>
                <c:formatCode>General</c:formatCode>
                <c:ptCount val="12"/>
                <c:pt idx="0">
                  <c:v>38</c:v>
                </c:pt>
                <c:pt idx="1">
                  <c:v>36</c:v>
                </c:pt>
                <c:pt idx="2">
                  <c:v>43</c:v>
                </c:pt>
                <c:pt idx="3">
                  <c:v>48</c:v>
                </c:pt>
                <c:pt idx="4">
                  <c:v>41</c:v>
                </c:pt>
                <c:pt idx="5">
                  <c:v>55</c:v>
                </c:pt>
                <c:pt idx="6">
                  <c:v>43</c:v>
                </c:pt>
                <c:pt idx="7">
                  <c:v>45</c:v>
                </c:pt>
                <c:pt idx="8">
                  <c:v>47</c:v>
                </c:pt>
                <c:pt idx="9">
                  <c:v>46</c:v>
                </c:pt>
                <c:pt idx="10">
                  <c:v>42</c:v>
                </c:pt>
                <c:pt idx="11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2B2-4475-9AE5-CC4ACB9FF520}"/>
            </c:ext>
          </c:extLst>
        </c:ser>
        <c:ser>
          <c:idx val="10"/>
          <c:order val="10"/>
          <c:tx>
            <c:strRef>
              <c:f>'Land Data'!$CS$29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Data'!$CT$29:$DE$29</c:f>
              <c:numCache>
                <c:formatCode>General</c:formatCode>
                <c:ptCount val="12"/>
                <c:pt idx="0">
                  <c:v>39</c:v>
                </c:pt>
                <c:pt idx="1">
                  <c:v>22</c:v>
                </c:pt>
                <c:pt idx="2">
                  <c:v>28</c:v>
                </c:pt>
                <c:pt idx="3">
                  <c:v>38</c:v>
                </c:pt>
                <c:pt idx="4">
                  <c:v>36</c:v>
                </c:pt>
                <c:pt idx="5">
                  <c:v>40</c:v>
                </c:pt>
                <c:pt idx="6">
                  <c:v>51</c:v>
                </c:pt>
                <c:pt idx="7">
                  <c:v>37</c:v>
                </c:pt>
                <c:pt idx="8">
                  <c:v>32</c:v>
                </c:pt>
                <c:pt idx="9">
                  <c:v>25</c:v>
                </c:pt>
                <c:pt idx="10">
                  <c:v>26</c:v>
                </c:pt>
                <c:pt idx="11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2B2-4475-9AE5-CC4ACB9FF520}"/>
            </c:ext>
          </c:extLst>
        </c:ser>
        <c:ser>
          <c:idx val="11"/>
          <c:order val="11"/>
          <c:tx>
            <c:strRef>
              <c:f>'Land Data'!$CS$30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Data'!$CT$30:$DE$30</c:f>
              <c:numCache>
                <c:formatCode>General</c:formatCode>
                <c:ptCount val="12"/>
                <c:pt idx="0">
                  <c:v>34</c:v>
                </c:pt>
                <c:pt idx="1">
                  <c:v>23</c:v>
                </c:pt>
                <c:pt idx="2">
                  <c:v>24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2B2-4475-9AE5-CC4ACB9FF5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8024511"/>
        <c:axId val="261569055"/>
        <c:axId val="0"/>
      </c:bar3DChart>
      <c:catAx>
        <c:axId val="1680245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1569055"/>
        <c:crosses val="autoZero"/>
        <c:auto val="1"/>
        <c:lblAlgn val="ctr"/>
        <c:lblOffset val="100"/>
        <c:noMultiLvlLbl val="0"/>
      </c:catAx>
      <c:valAx>
        <c:axId val="2615690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0245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Lots / Land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'Land Data'!$CS$42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Data'!$CT$42:$DE$42</c:f>
            </c:numRef>
          </c:val>
          <c:extLst>
            <c:ext xmlns:c16="http://schemas.microsoft.com/office/drawing/2014/chart" uri="{C3380CC4-5D6E-409C-BE32-E72D297353CC}">
              <c16:uniqueId val="{00000000-7640-44AF-8B19-40E83B486012}"/>
            </c:ext>
          </c:extLst>
        </c:ser>
        <c:ser>
          <c:idx val="1"/>
          <c:order val="1"/>
          <c:tx>
            <c:strRef>
              <c:f>'Land Data'!$CS$43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Data'!$CT$43:$DE$43</c:f>
            </c:numRef>
          </c:val>
          <c:extLst>
            <c:ext xmlns:c16="http://schemas.microsoft.com/office/drawing/2014/chart" uri="{C3380CC4-5D6E-409C-BE32-E72D297353CC}">
              <c16:uniqueId val="{00000001-7640-44AF-8B19-40E83B486012}"/>
            </c:ext>
          </c:extLst>
        </c:ser>
        <c:ser>
          <c:idx val="2"/>
          <c:order val="2"/>
          <c:tx>
            <c:strRef>
              <c:f>'Land Data'!$CS$44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Data'!$CT$44:$DE$44</c:f>
            </c:numRef>
          </c:val>
          <c:extLst>
            <c:ext xmlns:c16="http://schemas.microsoft.com/office/drawing/2014/chart" uri="{C3380CC4-5D6E-409C-BE32-E72D297353CC}">
              <c16:uniqueId val="{00000002-7640-44AF-8B19-40E83B486012}"/>
            </c:ext>
          </c:extLst>
        </c:ser>
        <c:ser>
          <c:idx val="3"/>
          <c:order val="3"/>
          <c:tx>
            <c:strRef>
              <c:f>'Land Data'!$CS$45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Data'!$CT$45:$DE$45</c:f>
            </c:numRef>
          </c:val>
          <c:extLst>
            <c:ext xmlns:c16="http://schemas.microsoft.com/office/drawing/2014/chart" uri="{C3380CC4-5D6E-409C-BE32-E72D297353CC}">
              <c16:uniqueId val="{00000003-7640-44AF-8B19-40E83B486012}"/>
            </c:ext>
          </c:extLst>
        </c:ser>
        <c:ser>
          <c:idx val="4"/>
          <c:order val="4"/>
          <c:tx>
            <c:strRef>
              <c:f>'Land Data'!$CS$46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Data'!$CT$46:$DE$46</c:f>
            </c:numRef>
          </c:val>
          <c:extLst>
            <c:ext xmlns:c16="http://schemas.microsoft.com/office/drawing/2014/chart" uri="{C3380CC4-5D6E-409C-BE32-E72D297353CC}">
              <c16:uniqueId val="{00000004-7640-44AF-8B19-40E83B486012}"/>
            </c:ext>
          </c:extLst>
        </c:ser>
        <c:ser>
          <c:idx val="5"/>
          <c:order val="5"/>
          <c:tx>
            <c:strRef>
              <c:f>'Land Data'!$CS$47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Data'!$CT$47:$DE$47</c:f>
            </c:numRef>
          </c:val>
          <c:extLst>
            <c:ext xmlns:c16="http://schemas.microsoft.com/office/drawing/2014/chart" uri="{C3380CC4-5D6E-409C-BE32-E72D297353CC}">
              <c16:uniqueId val="{00000005-7640-44AF-8B19-40E83B486012}"/>
            </c:ext>
          </c:extLst>
        </c:ser>
        <c:ser>
          <c:idx val="6"/>
          <c:order val="6"/>
          <c:tx>
            <c:strRef>
              <c:f>'Land Data'!$CS$48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Data'!$CT$48:$DE$48</c:f>
            </c:numRef>
          </c:val>
          <c:extLst>
            <c:ext xmlns:c16="http://schemas.microsoft.com/office/drawing/2014/chart" uri="{C3380CC4-5D6E-409C-BE32-E72D297353CC}">
              <c16:uniqueId val="{00000006-7640-44AF-8B19-40E83B486012}"/>
            </c:ext>
          </c:extLst>
        </c:ser>
        <c:ser>
          <c:idx val="7"/>
          <c:order val="7"/>
          <c:tx>
            <c:strRef>
              <c:f>'Land Data'!$CS$49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Data'!$CT$49:$DE$49</c:f>
              <c:numCache>
                <c:formatCode>"$"#,##0</c:formatCode>
                <c:ptCount val="12"/>
                <c:pt idx="0">
                  <c:v>112250</c:v>
                </c:pt>
                <c:pt idx="1">
                  <c:v>107000</c:v>
                </c:pt>
                <c:pt idx="2">
                  <c:v>128050</c:v>
                </c:pt>
                <c:pt idx="3">
                  <c:v>129900</c:v>
                </c:pt>
                <c:pt idx="4">
                  <c:v>129750</c:v>
                </c:pt>
                <c:pt idx="5">
                  <c:v>115750</c:v>
                </c:pt>
                <c:pt idx="6">
                  <c:v>147000</c:v>
                </c:pt>
                <c:pt idx="7">
                  <c:v>115050</c:v>
                </c:pt>
                <c:pt idx="8">
                  <c:v>110111</c:v>
                </c:pt>
                <c:pt idx="9">
                  <c:v>140000</c:v>
                </c:pt>
                <c:pt idx="10">
                  <c:v>160000</c:v>
                </c:pt>
                <c:pt idx="11">
                  <c:v>155000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640-44AF-8B19-40E83B486012}"/>
            </c:ext>
          </c:extLst>
        </c:ser>
        <c:ser>
          <c:idx val="8"/>
          <c:order val="8"/>
          <c:tx>
            <c:strRef>
              <c:f>'Land Data'!$CS$50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Data'!$CT$50:$DE$50</c:f>
              <c:numCache>
                <c:formatCode>"$"#,##0</c:formatCode>
                <c:ptCount val="12"/>
                <c:pt idx="0">
                  <c:v>128750</c:v>
                </c:pt>
                <c:pt idx="1">
                  <c:v>126250</c:v>
                </c:pt>
                <c:pt idx="2">
                  <c:v>99000</c:v>
                </c:pt>
                <c:pt idx="3">
                  <c:v>130000</c:v>
                </c:pt>
                <c:pt idx="4">
                  <c:v>110000</c:v>
                </c:pt>
                <c:pt idx="5">
                  <c:v>133690</c:v>
                </c:pt>
                <c:pt idx="6">
                  <c:v>163000</c:v>
                </c:pt>
                <c:pt idx="7">
                  <c:v>150000</c:v>
                </c:pt>
                <c:pt idx="8">
                  <c:v>210500</c:v>
                </c:pt>
                <c:pt idx="9">
                  <c:v>117500</c:v>
                </c:pt>
                <c:pt idx="10">
                  <c:v>135000</c:v>
                </c:pt>
                <c:pt idx="11">
                  <c:v>150000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640-44AF-8B19-40E83B486012}"/>
            </c:ext>
          </c:extLst>
        </c:ser>
        <c:ser>
          <c:idx val="9"/>
          <c:order val="9"/>
          <c:tx>
            <c:strRef>
              <c:f>'Land Data'!$CS$51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Data'!$CT$51:$DE$51</c:f>
              <c:numCache>
                <c:formatCode>"$"#,##0</c:formatCode>
                <c:ptCount val="12"/>
                <c:pt idx="0">
                  <c:v>150000</c:v>
                </c:pt>
                <c:pt idx="1">
                  <c:v>97448</c:v>
                </c:pt>
                <c:pt idx="2">
                  <c:v>142500</c:v>
                </c:pt>
                <c:pt idx="3">
                  <c:v>125000</c:v>
                </c:pt>
                <c:pt idx="4">
                  <c:v>152500</c:v>
                </c:pt>
                <c:pt idx="5">
                  <c:v>138500</c:v>
                </c:pt>
                <c:pt idx="6">
                  <c:v>135000</c:v>
                </c:pt>
                <c:pt idx="7">
                  <c:v>135000</c:v>
                </c:pt>
                <c:pt idx="8">
                  <c:v>146000</c:v>
                </c:pt>
                <c:pt idx="9">
                  <c:v>139000</c:v>
                </c:pt>
                <c:pt idx="10">
                  <c:v>177500</c:v>
                </c:pt>
                <c:pt idx="11">
                  <c:v>145000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640-44AF-8B19-40E83B486012}"/>
            </c:ext>
          </c:extLst>
        </c:ser>
        <c:ser>
          <c:idx val="10"/>
          <c:order val="10"/>
          <c:tx>
            <c:strRef>
              <c:f>'Land Data'!$CS$52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Data'!$CT$52:$DE$52</c:f>
              <c:numCache>
                <c:formatCode>"$"#,##0</c:formatCode>
                <c:ptCount val="12"/>
                <c:pt idx="0">
                  <c:v>142500</c:v>
                </c:pt>
                <c:pt idx="1">
                  <c:v>120000</c:v>
                </c:pt>
                <c:pt idx="2">
                  <c:v>98500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E8-40C8-B972-1F763F7F0C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60711759"/>
        <c:axId val="664902047"/>
        <c:axId val="0"/>
      </c:bar3DChart>
      <c:catAx>
        <c:axId val="20607117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02047"/>
        <c:crosses val="autoZero"/>
        <c:auto val="1"/>
        <c:lblAlgn val="ctr"/>
        <c:lblOffset val="100"/>
        <c:noMultiLvlLbl val="0"/>
      </c:catAx>
      <c:valAx>
        <c:axId val="6649020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07117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Quarterly Land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'Land Data'!$DF$34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Data'!$DG$33:$DJ$33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 3</c:v>
                </c:pt>
                <c:pt idx="3">
                  <c:v>Qtr 4</c:v>
                </c:pt>
              </c:strCache>
            </c:strRef>
          </c:cat>
          <c:val>
            <c:numRef>
              <c:f>'Land Data'!$DG$34:$DJ$34</c:f>
              <c:numCache>
                <c:formatCode>General</c:formatCode>
                <c:ptCount val="4"/>
                <c:pt idx="0">
                  <c:v>197</c:v>
                </c:pt>
                <c:pt idx="1">
                  <c:v>207</c:v>
                </c:pt>
                <c:pt idx="2">
                  <c:v>166</c:v>
                </c:pt>
                <c:pt idx="3">
                  <c:v>110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70-43AD-8F99-60E9A616ECF8}"/>
            </c:ext>
          </c:extLst>
        </c:ser>
        <c:ser>
          <c:idx val="1"/>
          <c:order val="1"/>
          <c:tx>
            <c:strRef>
              <c:f>'Land Data'!$DF$35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'Land Data'!$DG$33:$DJ$33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 3</c:v>
                </c:pt>
                <c:pt idx="3">
                  <c:v>Qtr 4</c:v>
                </c:pt>
              </c:strCache>
            </c:strRef>
          </c:cat>
          <c:val>
            <c:numRef>
              <c:f>'Land Data'!$DG$35:$DJ$35</c:f>
              <c:numCache>
                <c:formatCode>General</c:formatCode>
                <c:ptCount val="4"/>
                <c:pt idx="0">
                  <c:v>117</c:v>
                </c:pt>
                <c:pt idx="1">
                  <c:v>144</c:v>
                </c:pt>
                <c:pt idx="2">
                  <c:v>135</c:v>
                </c:pt>
                <c:pt idx="3">
                  <c:v>117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D70-43AD-8F99-60E9A616ECF8}"/>
            </c:ext>
          </c:extLst>
        </c:ser>
        <c:ser>
          <c:idx val="2"/>
          <c:order val="2"/>
          <c:tx>
            <c:strRef>
              <c:f>'Land Data'!$DF$36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Data'!$DG$33:$DJ$33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 3</c:v>
                </c:pt>
                <c:pt idx="3">
                  <c:v>Qtr 4</c:v>
                </c:pt>
              </c:strCache>
            </c:strRef>
          </c:cat>
          <c:val>
            <c:numRef>
              <c:f>'Land Data'!$DG$36:$DJ$36</c:f>
              <c:numCache>
                <c:formatCode>General</c:formatCode>
                <c:ptCount val="4"/>
                <c:pt idx="0">
                  <c:v>89</c:v>
                </c:pt>
                <c:pt idx="1">
                  <c:v>114</c:v>
                </c:pt>
                <c:pt idx="2">
                  <c:v>120</c:v>
                </c:pt>
                <c:pt idx="3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D70-43AD-8F99-60E9A616ECF8}"/>
            </c:ext>
          </c:extLst>
        </c:ser>
        <c:ser>
          <c:idx val="3"/>
          <c:order val="3"/>
          <c:tx>
            <c:strRef>
              <c:f>'Land Data'!$DF$37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'Land Data'!$DG$33:$DJ$33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 3</c:v>
                </c:pt>
                <c:pt idx="3">
                  <c:v>Qtr 4</c:v>
                </c:pt>
              </c:strCache>
            </c:strRef>
          </c:cat>
          <c:val>
            <c:numRef>
              <c:f>'Land Data'!$DG$37:$DJ$37</c:f>
              <c:numCache>
                <c:formatCode>General</c:formatCode>
                <c:ptCount val="4"/>
                <c:pt idx="0">
                  <c:v>81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D70-43AD-8F99-60E9A616EC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65337455"/>
        <c:axId val="1265341775"/>
        <c:axId val="0"/>
      </c:bar3DChart>
      <c:catAx>
        <c:axId val="12653374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5341775"/>
        <c:crosses val="autoZero"/>
        <c:auto val="1"/>
        <c:lblAlgn val="ctr"/>
        <c:lblOffset val="100"/>
        <c:noMultiLvlLbl val="0"/>
      </c:catAx>
      <c:valAx>
        <c:axId val="1265341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53374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Lots / Land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'YOY Inventory'!$A$87</c:f>
              <c:strCache>
                <c:ptCount val="1"/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'YOY Inventory'!$B$86:$GE$86</c:f>
              <c:numCache>
                <c:formatCode>mmm\-yy</c:formatCode>
                <c:ptCount val="186"/>
                <c:pt idx="0">
                  <c:v>39295</c:v>
                </c:pt>
                <c:pt idx="1">
                  <c:v>39326</c:v>
                </c:pt>
                <c:pt idx="2">
                  <c:v>39356</c:v>
                </c:pt>
                <c:pt idx="3">
                  <c:v>39387</c:v>
                </c:pt>
                <c:pt idx="4">
                  <c:v>39417</c:v>
                </c:pt>
                <c:pt idx="5">
                  <c:v>39448</c:v>
                </c:pt>
                <c:pt idx="6">
                  <c:v>39479</c:v>
                </c:pt>
                <c:pt idx="7">
                  <c:v>39508</c:v>
                </c:pt>
                <c:pt idx="8">
                  <c:v>39539</c:v>
                </c:pt>
                <c:pt idx="9">
                  <c:v>39569</c:v>
                </c:pt>
                <c:pt idx="10">
                  <c:v>39600</c:v>
                </c:pt>
                <c:pt idx="11">
                  <c:v>39630</c:v>
                </c:pt>
                <c:pt idx="12">
                  <c:v>39661</c:v>
                </c:pt>
                <c:pt idx="13">
                  <c:v>39692</c:v>
                </c:pt>
                <c:pt idx="14">
                  <c:v>39722</c:v>
                </c:pt>
                <c:pt idx="15">
                  <c:v>39753</c:v>
                </c:pt>
                <c:pt idx="16">
                  <c:v>39783</c:v>
                </c:pt>
                <c:pt idx="17">
                  <c:v>39814</c:v>
                </c:pt>
                <c:pt idx="18">
                  <c:v>39845</c:v>
                </c:pt>
                <c:pt idx="19">
                  <c:v>39873</c:v>
                </c:pt>
                <c:pt idx="20">
                  <c:v>39904</c:v>
                </c:pt>
                <c:pt idx="21">
                  <c:v>39934</c:v>
                </c:pt>
                <c:pt idx="22">
                  <c:v>39965</c:v>
                </c:pt>
                <c:pt idx="23">
                  <c:v>39995</c:v>
                </c:pt>
                <c:pt idx="24">
                  <c:v>40026</c:v>
                </c:pt>
                <c:pt idx="25">
                  <c:v>40057</c:v>
                </c:pt>
                <c:pt idx="26">
                  <c:v>40087</c:v>
                </c:pt>
                <c:pt idx="27">
                  <c:v>40118</c:v>
                </c:pt>
                <c:pt idx="28">
                  <c:v>40148</c:v>
                </c:pt>
                <c:pt idx="29">
                  <c:v>40179</c:v>
                </c:pt>
                <c:pt idx="30">
                  <c:v>40210</c:v>
                </c:pt>
                <c:pt idx="31">
                  <c:v>40238</c:v>
                </c:pt>
                <c:pt idx="32">
                  <c:v>40269</c:v>
                </c:pt>
                <c:pt idx="33">
                  <c:v>40299</c:v>
                </c:pt>
                <c:pt idx="34">
                  <c:v>40330</c:v>
                </c:pt>
                <c:pt idx="35">
                  <c:v>40360</c:v>
                </c:pt>
                <c:pt idx="36">
                  <c:v>40391</c:v>
                </c:pt>
                <c:pt idx="37">
                  <c:v>40422</c:v>
                </c:pt>
                <c:pt idx="38">
                  <c:v>40452</c:v>
                </c:pt>
                <c:pt idx="39">
                  <c:v>40483</c:v>
                </c:pt>
                <c:pt idx="40">
                  <c:v>40513</c:v>
                </c:pt>
                <c:pt idx="41">
                  <c:v>40544</c:v>
                </c:pt>
                <c:pt idx="42">
                  <c:v>40575</c:v>
                </c:pt>
                <c:pt idx="43">
                  <c:v>40603</c:v>
                </c:pt>
                <c:pt idx="44">
                  <c:v>40634</c:v>
                </c:pt>
                <c:pt idx="45">
                  <c:v>40664</c:v>
                </c:pt>
                <c:pt idx="46">
                  <c:v>40695</c:v>
                </c:pt>
                <c:pt idx="47">
                  <c:v>40725</c:v>
                </c:pt>
                <c:pt idx="48">
                  <c:v>40756</c:v>
                </c:pt>
                <c:pt idx="49">
                  <c:v>40787</c:v>
                </c:pt>
                <c:pt idx="50">
                  <c:v>40817</c:v>
                </c:pt>
                <c:pt idx="51">
                  <c:v>40848</c:v>
                </c:pt>
                <c:pt idx="52">
                  <c:v>40878</c:v>
                </c:pt>
                <c:pt idx="53">
                  <c:v>40909</c:v>
                </c:pt>
                <c:pt idx="54">
                  <c:v>40940</c:v>
                </c:pt>
                <c:pt idx="55">
                  <c:v>40969</c:v>
                </c:pt>
                <c:pt idx="56">
                  <c:v>41000</c:v>
                </c:pt>
                <c:pt idx="57">
                  <c:v>41030</c:v>
                </c:pt>
                <c:pt idx="58">
                  <c:v>41061</c:v>
                </c:pt>
                <c:pt idx="59">
                  <c:v>41091</c:v>
                </c:pt>
                <c:pt idx="60">
                  <c:v>41122</c:v>
                </c:pt>
                <c:pt idx="61">
                  <c:v>41153</c:v>
                </c:pt>
                <c:pt idx="62">
                  <c:v>41183</c:v>
                </c:pt>
                <c:pt idx="63">
                  <c:v>41214</c:v>
                </c:pt>
                <c:pt idx="64">
                  <c:v>41244</c:v>
                </c:pt>
                <c:pt idx="65">
                  <c:v>41275</c:v>
                </c:pt>
                <c:pt idx="66">
                  <c:v>41306</c:v>
                </c:pt>
                <c:pt idx="67">
                  <c:v>41334</c:v>
                </c:pt>
                <c:pt idx="68">
                  <c:v>41365</c:v>
                </c:pt>
                <c:pt idx="69">
                  <c:v>41395</c:v>
                </c:pt>
                <c:pt idx="70">
                  <c:v>41426</c:v>
                </c:pt>
                <c:pt idx="71">
                  <c:v>41456</c:v>
                </c:pt>
                <c:pt idx="72">
                  <c:v>41487</c:v>
                </c:pt>
                <c:pt idx="73">
                  <c:v>41518</c:v>
                </c:pt>
                <c:pt idx="74">
                  <c:v>41548</c:v>
                </c:pt>
                <c:pt idx="75">
                  <c:v>41579</c:v>
                </c:pt>
                <c:pt idx="76">
                  <c:v>41609</c:v>
                </c:pt>
                <c:pt idx="77">
                  <c:v>41640</c:v>
                </c:pt>
                <c:pt idx="78">
                  <c:v>41671</c:v>
                </c:pt>
                <c:pt idx="79">
                  <c:v>41699</c:v>
                </c:pt>
                <c:pt idx="80">
                  <c:v>41730</c:v>
                </c:pt>
                <c:pt idx="81">
                  <c:v>41760</c:v>
                </c:pt>
                <c:pt idx="82">
                  <c:v>41791</c:v>
                </c:pt>
                <c:pt idx="83">
                  <c:v>41821</c:v>
                </c:pt>
                <c:pt idx="84">
                  <c:v>41852</c:v>
                </c:pt>
                <c:pt idx="85">
                  <c:v>41883</c:v>
                </c:pt>
                <c:pt idx="86">
                  <c:v>41913</c:v>
                </c:pt>
                <c:pt idx="87">
                  <c:v>41944</c:v>
                </c:pt>
                <c:pt idx="88">
                  <c:v>41974</c:v>
                </c:pt>
                <c:pt idx="89">
                  <c:v>42005</c:v>
                </c:pt>
                <c:pt idx="90">
                  <c:v>42036</c:v>
                </c:pt>
                <c:pt idx="91">
                  <c:v>42064</c:v>
                </c:pt>
                <c:pt idx="92">
                  <c:v>42095</c:v>
                </c:pt>
                <c:pt idx="93">
                  <c:v>42125</c:v>
                </c:pt>
                <c:pt idx="94">
                  <c:v>42156</c:v>
                </c:pt>
                <c:pt idx="95">
                  <c:v>42186</c:v>
                </c:pt>
                <c:pt idx="96">
                  <c:v>42217</c:v>
                </c:pt>
                <c:pt idx="97">
                  <c:v>42248</c:v>
                </c:pt>
                <c:pt idx="98">
                  <c:v>42278</c:v>
                </c:pt>
                <c:pt idx="99">
                  <c:v>42309</c:v>
                </c:pt>
                <c:pt idx="100">
                  <c:v>42339</c:v>
                </c:pt>
                <c:pt idx="101">
                  <c:v>42370</c:v>
                </c:pt>
                <c:pt idx="102">
                  <c:v>42401</c:v>
                </c:pt>
                <c:pt idx="103">
                  <c:v>42430</c:v>
                </c:pt>
                <c:pt idx="104">
                  <c:v>42461</c:v>
                </c:pt>
                <c:pt idx="105">
                  <c:v>42491</c:v>
                </c:pt>
                <c:pt idx="106">
                  <c:v>42522</c:v>
                </c:pt>
                <c:pt idx="107">
                  <c:v>42552</c:v>
                </c:pt>
                <c:pt idx="108">
                  <c:v>42583</c:v>
                </c:pt>
                <c:pt idx="109">
                  <c:v>42614</c:v>
                </c:pt>
                <c:pt idx="110">
                  <c:v>42644</c:v>
                </c:pt>
                <c:pt idx="111">
                  <c:v>42675</c:v>
                </c:pt>
                <c:pt idx="112">
                  <c:v>42705</c:v>
                </c:pt>
                <c:pt idx="113">
                  <c:v>42736</c:v>
                </c:pt>
                <c:pt idx="114">
                  <c:v>42767</c:v>
                </c:pt>
                <c:pt idx="115">
                  <c:v>42795</c:v>
                </c:pt>
                <c:pt idx="116">
                  <c:v>42826</c:v>
                </c:pt>
                <c:pt idx="117">
                  <c:v>42856</c:v>
                </c:pt>
                <c:pt idx="118">
                  <c:v>42887</c:v>
                </c:pt>
                <c:pt idx="119">
                  <c:v>42917</c:v>
                </c:pt>
                <c:pt idx="120">
                  <c:v>42948</c:v>
                </c:pt>
                <c:pt idx="121">
                  <c:v>42979</c:v>
                </c:pt>
                <c:pt idx="122">
                  <c:v>43009</c:v>
                </c:pt>
                <c:pt idx="123">
                  <c:v>43040</c:v>
                </c:pt>
                <c:pt idx="124">
                  <c:v>43070</c:v>
                </c:pt>
                <c:pt idx="125">
                  <c:v>43101</c:v>
                </c:pt>
                <c:pt idx="126">
                  <c:v>43132</c:v>
                </c:pt>
                <c:pt idx="127">
                  <c:v>43160</c:v>
                </c:pt>
                <c:pt idx="128">
                  <c:v>43191</c:v>
                </c:pt>
                <c:pt idx="129">
                  <c:v>43221</c:v>
                </c:pt>
                <c:pt idx="130">
                  <c:v>43252</c:v>
                </c:pt>
                <c:pt idx="131">
                  <c:v>43282</c:v>
                </c:pt>
                <c:pt idx="132">
                  <c:v>43313</c:v>
                </c:pt>
                <c:pt idx="133">
                  <c:v>43344</c:v>
                </c:pt>
                <c:pt idx="134">
                  <c:v>43374</c:v>
                </c:pt>
                <c:pt idx="135">
                  <c:v>43405</c:v>
                </c:pt>
                <c:pt idx="136">
                  <c:v>43435</c:v>
                </c:pt>
                <c:pt idx="137">
                  <c:v>43466</c:v>
                </c:pt>
                <c:pt idx="138">
                  <c:v>43497</c:v>
                </c:pt>
                <c:pt idx="139">
                  <c:v>43525</c:v>
                </c:pt>
                <c:pt idx="140">
                  <c:v>43556</c:v>
                </c:pt>
                <c:pt idx="141">
                  <c:v>43586</c:v>
                </c:pt>
                <c:pt idx="142">
                  <c:v>43617</c:v>
                </c:pt>
                <c:pt idx="143">
                  <c:v>43647</c:v>
                </c:pt>
                <c:pt idx="144">
                  <c:v>43678</c:v>
                </c:pt>
                <c:pt idx="145">
                  <c:v>43709</c:v>
                </c:pt>
                <c:pt idx="146">
                  <c:v>43739</c:v>
                </c:pt>
                <c:pt idx="147">
                  <c:v>43770</c:v>
                </c:pt>
                <c:pt idx="148">
                  <c:v>43800</c:v>
                </c:pt>
                <c:pt idx="149">
                  <c:v>43831</c:v>
                </c:pt>
                <c:pt idx="150">
                  <c:v>43862</c:v>
                </c:pt>
                <c:pt idx="151">
                  <c:v>43891</c:v>
                </c:pt>
                <c:pt idx="152">
                  <c:v>43922</c:v>
                </c:pt>
                <c:pt idx="153">
                  <c:v>43952</c:v>
                </c:pt>
                <c:pt idx="154">
                  <c:v>43983</c:v>
                </c:pt>
                <c:pt idx="155">
                  <c:v>44013</c:v>
                </c:pt>
                <c:pt idx="156">
                  <c:v>44044</c:v>
                </c:pt>
                <c:pt idx="157">
                  <c:v>44075</c:v>
                </c:pt>
                <c:pt idx="158">
                  <c:v>44105</c:v>
                </c:pt>
                <c:pt idx="159">
                  <c:v>44136</c:v>
                </c:pt>
                <c:pt idx="160">
                  <c:v>44166</c:v>
                </c:pt>
                <c:pt idx="161">
                  <c:v>44197</c:v>
                </c:pt>
                <c:pt idx="162">
                  <c:v>44228</c:v>
                </c:pt>
                <c:pt idx="163">
                  <c:v>44256</c:v>
                </c:pt>
                <c:pt idx="164">
                  <c:v>44287</c:v>
                </c:pt>
                <c:pt idx="165">
                  <c:v>44317</c:v>
                </c:pt>
                <c:pt idx="166">
                  <c:v>44348</c:v>
                </c:pt>
                <c:pt idx="167">
                  <c:v>44378</c:v>
                </c:pt>
                <c:pt idx="168">
                  <c:v>44409</c:v>
                </c:pt>
                <c:pt idx="169">
                  <c:v>44440</c:v>
                </c:pt>
                <c:pt idx="170">
                  <c:v>44470</c:v>
                </c:pt>
                <c:pt idx="171">
                  <c:v>44501</c:v>
                </c:pt>
                <c:pt idx="172">
                  <c:v>44531</c:v>
                </c:pt>
                <c:pt idx="173">
                  <c:v>44562</c:v>
                </c:pt>
                <c:pt idx="174">
                  <c:v>44593</c:v>
                </c:pt>
                <c:pt idx="175">
                  <c:v>44621</c:v>
                </c:pt>
                <c:pt idx="176">
                  <c:v>44652</c:v>
                </c:pt>
                <c:pt idx="177">
                  <c:v>44682</c:v>
                </c:pt>
                <c:pt idx="178">
                  <c:v>44713</c:v>
                </c:pt>
                <c:pt idx="179">
                  <c:v>44743</c:v>
                </c:pt>
                <c:pt idx="180">
                  <c:v>44774</c:v>
                </c:pt>
                <c:pt idx="181">
                  <c:v>44805</c:v>
                </c:pt>
                <c:pt idx="182">
                  <c:v>44835</c:v>
                </c:pt>
                <c:pt idx="183">
                  <c:v>44866</c:v>
                </c:pt>
                <c:pt idx="184">
                  <c:v>44896</c:v>
                </c:pt>
                <c:pt idx="185">
                  <c:v>44927</c:v>
                </c:pt>
              </c:numCache>
            </c:numRef>
          </c:cat>
          <c:val>
            <c:numRef>
              <c:f>'YOY Inventory'!$B$87:$GE$87</c:f>
              <c:numCache>
                <c:formatCode>General</c:formatCode>
                <c:ptCount val="186"/>
                <c:pt idx="0">
                  <c:v>1710</c:v>
                </c:pt>
                <c:pt idx="1">
                  <c:v>1631</c:v>
                </c:pt>
                <c:pt idx="2">
                  <c:v>1630</c:v>
                </c:pt>
                <c:pt idx="3">
                  <c:v>1667</c:v>
                </c:pt>
                <c:pt idx="4">
                  <c:v>1611</c:v>
                </c:pt>
                <c:pt idx="5">
                  <c:v>1428</c:v>
                </c:pt>
                <c:pt idx="6">
                  <c:v>1477</c:v>
                </c:pt>
                <c:pt idx="7">
                  <c:v>1508</c:v>
                </c:pt>
                <c:pt idx="8">
                  <c:v>1559</c:v>
                </c:pt>
                <c:pt idx="9">
                  <c:v>1550</c:v>
                </c:pt>
                <c:pt idx="10">
                  <c:v>1520</c:v>
                </c:pt>
                <c:pt idx="11">
                  <c:v>1510</c:v>
                </c:pt>
                <c:pt idx="12">
                  <c:v>1463</c:v>
                </c:pt>
                <c:pt idx="13">
                  <c:v>1600</c:v>
                </c:pt>
                <c:pt idx="14">
                  <c:v>1537</c:v>
                </c:pt>
                <c:pt idx="15">
                  <c:v>1534</c:v>
                </c:pt>
                <c:pt idx="16">
                  <c:v>1314</c:v>
                </c:pt>
                <c:pt idx="17">
                  <c:v>1304</c:v>
                </c:pt>
                <c:pt idx="18">
                  <c:v>1364</c:v>
                </c:pt>
                <c:pt idx="19">
                  <c:v>1328</c:v>
                </c:pt>
                <c:pt idx="20">
                  <c:v>1388</c:v>
                </c:pt>
                <c:pt idx="21">
                  <c:v>1465</c:v>
                </c:pt>
                <c:pt idx="22">
                  <c:v>1535</c:v>
                </c:pt>
                <c:pt idx="23">
                  <c:v>1575</c:v>
                </c:pt>
                <c:pt idx="24">
                  <c:v>1577</c:v>
                </c:pt>
                <c:pt idx="25">
                  <c:v>1553</c:v>
                </c:pt>
                <c:pt idx="26">
                  <c:v>1500</c:v>
                </c:pt>
                <c:pt idx="27">
                  <c:v>1525</c:v>
                </c:pt>
                <c:pt idx="28">
                  <c:v>1343</c:v>
                </c:pt>
                <c:pt idx="29">
                  <c:v>1320</c:v>
                </c:pt>
                <c:pt idx="30">
                  <c:v>1289</c:v>
                </c:pt>
                <c:pt idx="31">
                  <c:v>1367</c:v>
                </c:pt>
                <c:pt idx="32">
                  <c:v>1412</c:v>
                </c:pt>
                <c:pt idx="33">
                  <c:v>1380</c:v>
                </c:pt>
                <c:pt idx="34">
                  <c:v>1367</c:v>
                </c:pt>
                <c:pt idx="35">
                  <c:v>1359</c:v>
                </c:pt>
                <c:pt idx="36">
                  <c:v>1325</c:v>
                </c:pt>
                <c:pt idx="37">
                  <c:v>1268</c:v>
                </c:pt>
                <c:pt idx="38">
                  <c:v>1235</c:v>
                </c:pt>
                <c:pt idx="39">
                  <c:v>1200</c:v>
                </c:pt>
                <c:pt idx="40">
                  <c:v>1065</c:v>
                </c:pt>
                <c:pt idx="41">
                  <c:v>1101</c:v>
                </c:pt>
                <c:pt idx="42">
                  <c:v>1094</c:v>
                </c:pt>
                <c:pt idx="43">
                  <c:v>1143</c:v>
                </c:pt>
                <c:pt idx="44">
                  <c:v>1139</c:v>
                </c:pt>
                <c:pt idx="45">
                  <c:v>1147</c:v>
                </c:pt>
                <c:pt idx="46">
                  <c:v>1167</c:v>
                </c:pt>
                <c:pt idx="47">
                  <c:v>1182</c:v>
                </c:pt>
                <c:pt idx="48">
                  <c:v>1146</c:v>
                </c:pt>
                <c:pt idx="49">
                  <c:v>1133</c:v>
                </c:pt>
                <c:pt idx="50">
                  <c:v>1131</c:v>
                </c:pt>
                <c:pt idx="51">
                  <c:v>1115</c:v>
                </c:pt>
                <c:pt idx="52">
                  <c:v>1022</c:v>
                </c:pt>
                <c:pt idx="53">
                  <c:v>1032</c:v>
                </c:pt>
                <c:pt idx="54">
                  <c:v>1153</c:v>
                </c:pt>
                <c:pt idx="55">
                  <c:v>1185</c:v>
                </c:pt>
                <c:pt idx="56">
                  <c:v>1195</c:v>
                </c:pt>
                <c:pt idx="57">
                  <c:v>1235</c:v>
                </c:pt>
                <c:pt idx="58">
                  <c:v>1227</c:v>
                </c:pt>
                <c:pt idx="59">
                  <c:v>1210</c:v>
                </c:pt>
                <c:pt idx="60">
                  <c:v>1146</c:v>
                </c:pt>
                <c:pt idx="61">
                  <c:v>1157</c:v>
                </c:pt>
                <c:pt idx="62">
                  <c:v>1124</c:v>
                </c:pt>
                <c:pt idx="63">
                  <c:v>1117</c:v>
                </c:pt>
                <c:pt idx="64">
                  <c:v>972</c:v>
                </c:pt>
                <c:pt idx="65">
                  <c:v>1009</c:v>
                </c:pt>
                <c:pt idx="66">
                  <c:v>1006</c:v>
                </c:pt>
                <c:pt idx="67">
                  <c:v>989</c:v>
                </c:pt>
                <c:pt idx="68">
                  <c:v>1080</c:v>
                </c:pt>
                <c:pt idx="69">
                  <c:v>1100</c:v>
                </c:pt>
                <c:pt idx="70">
                  <c:v>1103</c:v>
                </c:pt>
                <c:pt idx="71">
                  <c:v>1121</c:v>
                </c:pt>
                <c:pt idx="72">
                  <c:v>1166</c:v>
                </c:pt>
                <c:pt idx="73">
                  <c:v>1164</c:v>
                </c:pt>
                <c:pt idx="74">
                  <c:v>1140</c:v>
                </c:pt>
                <c:pt idx="75">
                  <c:v>1127</c:v>
                </c:pt>
                <c:pt idx="76">
                  <c:v>1048</c:v>
                </c:pt>
                <c:pt idx="77">
                  <c:v>1061</c:v>
                </c:pt>
                <c:pt idx="78">
                  <c:v>1056</c:v>
                </c:pt>
                <c:pt idx="79">
                  <c:v>1140</c:v>
                </c:pt>
                <c:pt idx="80">
                  <c:v>1140</c:v>
                </c:pt>
                <c:pt idx="81">
                  <c:v>1185</c:v>
                </c:pt>
                <c:pt idx="82">
                  <c:v>1190</c:v>
                </c:pt>
                <c:pt idx="83">
                  <c:v>1178</c:v>
                </c:pt>
                <c:pt idx="84">
                  <c:v>1155</c:v>
                </c:pt>
                <c:pt idx="85">
                  <c:v>1086</c:v>
                </c:pt>
                <c:pt idx="86">
                  <c:v>1057</c:v>
                </c:pt>
                <c:pt idx="87">
                  <c:v>1040</c:v>
                </c:pt>
                <c:pt idx="88">
                  <c:v>944</c:v>
                </c:pt>
                <c:pt idx="89">
                  <c:v>956</c:v>
                </c:pt>
                <c:pt idx="90">
                  <c:v>987</c:v>
                </c:pt>
                <c:pt idx="91">
                  <c:v>979</c:v>
                </c:pt>
                <c:pt idx="92">
                  <c:v>1018</c:v>
                </c:pt>
                <c:pt idx="93">
                  <c:v>1058</c:v>
                </c:pt>
                <c:pt idx="94">
                  <c:v>1068</c:v>
                </c:pt>
                <c:pt idx="95">
                  <c:v>1060</c:v>
                </c:pt>
                <c:pt idx="96">
                  <c:v>1052</c:v>
                </c:pt>
                <c:pt idx="97">
                  <c:v>1056</c:v>
                </c:pt>
                <c:pt idx="98">
                  <c:v>1064</c:v>
                </c:pt>
                <c:pt idx="99">
                  <c:v>1044</c:v>
                </c:pt>
                <c:pt idx="100">
                  <c:v>955</c:v>
                </c:pt>
                <c:pt idx="101">
                  <c:v>929</c:v>
                </c:pt>
                <c:pt idx="102">
                  <c:v>946</c:v>
                </c:pt>
                <c:pt idx="103">
                  <c:v>940</c:v>
                </c:pt>
                <c:pt idx="104">
                  <c:v>972</c:v>
                </c:pt>
                <c:pt idx="105">
                  <c:v>940</c:v>
                </c:pt>
                <c:pt idx="106">
                  <c:v>952</c:v>
                </c:pt>
                <c:pt idx="107">
                  <c:v>927</c:v>
                </c:pt>
                <c:pt idx="108">
                  <c:v>897</c:v>
                </c:pt>
                <c:pt idx="109">
                  <c:v>882</c:v>
                </c:pt>
                <c:pt idx="110">
                  <c:v>852</c:v>
                </c:pt>
                <c:pt idx="111">
                  <c:v>823</c:v>
                </c:pt>
                <c:pt idx="112">
                  <c:v>764</c:v>
                </c:pt>
                <c:pt idx="113">
                  <c:v>784</c:v>
                </c:pt>
                <c:pt idx="114">
                  <c:v>804</c:v>
                </c:pt>
                <c:pt idx="115">
                  <c:v>824</c:v>
                </c:pt>
                <c:pt idx="116">
                  <c:v>817</c:v>
                </c:pt>
                <c:pt idx="117">
                  <c:v>811</c:v>
                </c:pt>
                <c:pt idx="118">
                  <c:v>800</c:v>
                </c:pt>
                <c:pt idx="119">
                  <c:v>808</c:v>
                </c:pt>
                <c:pt idx="120">
                  <c:v>795</c:v>
                </c:pt>
                <c:pt idx="121">
                  <c:v>764</c:v>
                </c:pt>
                <c:pt idx="122">
                  <c:v>760</c:v>
                </c:pt>
                <c:pt idx="123">
                  <c:v>741</c:v>
                </c:pt>
                <c:pt idx="124">
                  <c:v>679</c:v>
                </c:pt>
                <c:pt idx="125">
                  <c:v>680</c:v>
                </c:pt>
                <c:pt idx="126">
                  <c:v>658</c:v>
                </c:pt>
                <c:pt idx="127">
                  <c:v>680</c:v>
                </c:pt>
                <c:pt idx="128">
                  <c:v>695</c:v>
                </c:pt>
                <c:pt idx="129">
                  <c:v>708</c:v>
                </c:pt>
                <c:pt idx="130">
                  <c:v>740</c:v>
                </c:pt>
                <c:pt idx="131">
                  <c:v>739</c:v>
                </c:pt>
                <c:pt idx="132">
                  <c:v>746</c:v>
                </c:pt>
                <c:pt idx="133">
                  <c:v>748</c:v>
                </c:pt>
                <c:pt idx="134">
                  <c:v>763</c:v>
                </c:pt>
                <c:pt idx="135">
                  <c:v>774</c:v>
                </c:pt>
                <c:pt idx="136">
                  <c:v>702</c:v>
                </c:pt>
                <c:pt idx="137">
                  <c:v>722</c:v>
                </c:pt>
                <c:pt idx="138">
                  <c:v>763</c:v>
                </c:pt>
                <c:pt idx="139">
                  <c:v>785</c:v>
                </c:pt>
                <c:pt idx="140">
                  <c:v>835</c:v>
                </c:pt>
                <c:pt idx="141">
                  <c:v>866</c:v>
                </c:pt>
                <c:pt idx="142">
                  <c:v>841</c:v>
                </c:pt>
                <c:pt idx="143">
                  <c:v>841</c:v>
                </c:pt>
                <c:pt idx="144">
                  <c:v>854</c:v>
                </c:pt>
                <c:pt idx="145">
                  <c:v>839</c:v>
                </c:pt>
                <c:pt idx="146">
                  <c:v>819</c:v>
                </c:pt>
                <c:pt idx="147">
                  <c:v>793</c:v>
                </c:pt>
                <c:pt idx="148">
                  <c:v>707</c:v>
                </c:pt>
                <c:pt idx="149">
                  <c:v>732</c:v>
                </c:pt>
                <c:pt idx="150">
                  <c:v>752</c:v>
                </c:pt>
                <c:pt idx="151">
                  <c:v>763</c:v>
                </c:pt>
                <c:pt idx="152">
                  <c:v>756</c:v>
                </c:pt>
                <c:pt idx="153">
                  <c:v>763</c:v>
                </c:pt>
                <c:pt idx="154">
                  <c:v>722</c:v>
                </c:pt>
                <c:pt idx="155">
                  <c:v>699</c:v>
                </c:pt>
                <c:pt idx="156">
                  <c:v>664</c:v>
                </c:pt>
                <c:pt idx="157">
                  <c:v>669</c:v>
                </c:pt>
                <c:pt idx="158">
                  <c:v>627</c:v>
                </c:pt>
                <c:pt idx="159">
                  <c:v>603</c:v>
                </c:pt>
                <c:pt idx="160">
                  <c:v>541</c:v>
                </c:pt>
                <c:pt idx="161">
                  <c:v>541</c:v>
                </c:pt>
                <c:pt idx="162">
                  <c:v>586</c:v>
                </c:pt>
                <c:pt idx="163">
                  <c:v>561</c:v>
                </c:pt>
                <c:pt idx="164">
                  <c:v>576</c:v>
                </c:pt>
                <c:pt idx="165">
                  <c:v>572</c:v>
                </c:pt>
                <c:pt idx="166">
                  <c:v>590</c:v>
                </c:pt>
                <c:pt idx="167">
                  <c:v>583</c:v>
                </c:pt>
                <c:pt idx="168">
                  <c:v>568</c:v>
                </c:pt>
                <c:pt idx="169">
                  <c:v>532</c:v>
                </c:pt>
                <c:pt idx="170">
                  <c:v>476</c:v>
                </c:pt>
                <c:pt idx="171">
                  <c:v>466</c:v>
                </c:pt>
                <c:pt idx="172">
                  <c:v>411</c:v>
                </c:pt>
                <c:pt idx="173">
                  <c:v>404</c:v>
                </c:pt>
                <c:pt idx="174">
                  <c:v>385</c:v>
                </c:pt>
                <c:pt idx="175">
                  <c:v>424</c:v>
                </c:pt>
                <c:pt idx="176">
                  <c:v>400</c:v>
                </c:pt>
                <c:pt idx="177">
                  <c:v>435</c:v>
                </c:pt>
                <c:pt idx="178">
                  <c:v>465</c:v>
                </c:pt>
                <c:pt idx="179">
                  <c:v>467</c:v>
                </c:pt>
                <c:pt idx="180">
                  <c:v>470</c:v>
                </c:pt>
                <c:pt idx="181">
                  <c:v>451</c:v>
                </c:pt>
                <c:pt idx="182">
                  <c:v>448</c:v>
                </c:pt>
                <c:pt idx="183">
                  <c:v>390</c:v>
                </c:pt>
                <c:pt idx="184">
                  <c:v>384</c:v>
                </c:pt>
                <c:pt idx="185">
                  <c:v>381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E8-4D7D-AC52-385B65EBFF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1382408"/>
        <c:axId val="731373552"/>
      </c:lineChart>
      <c:dateAx>
        <c:axId val="73138240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373552"/>
        <c:crosses val="autoZero"/>
        <c:auto val="1"/>
        <c:lblOffset val="100"/>
        <c:baseTimeUnit val="months"/>
      </c:dateAx>
      <c:valAx>
        <c:axId val="731373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382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Residential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Inventory'!$A$3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Inventory'!$B$3:$M$3</c:f>
            </c:numRef>
          </c:val>
          <c:extLst>
            <c:ext xmlns:c16="http://schemas.microsoft.com/office/drawing/2014/chart" uri="{C3380CC4-5D6E-409C-BE32-E72D297353CC}">
              <c16:uniqueId val="{00000000-0411-4C98-A470-04585C76D3E1}"/>
            </c:ext>
          </c:extLst>
        </c:ser>
        <c:ser>
          <c:idx val="1"/>
          <c:order val="1"/>
          <c:tx>
            <c:strRef>
              <c:f>'YOY Inventory'!$A$4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Inventory'!$B$4:$M$4</c:f>
            </c:numRef>
          </c:val>
          <c:extLst>
            <c:ext xmlns:c16="http://schemas.microsoft.com/office/drawing/2014/chart" uri="{C3380CC4-5D6E-409C-BE32-E72D297353CC}">
              <c16:uniqueId val="{00000001-0411-4C98-A470-04585C76D3E1}"/>
            </c:ext>
          </c:extLst>
        </c:ser>
        <c:ser>
          <c:idx val="2"/>
          <c:order val="2"/>
          <c:tx>
            <c:strRef>
              <c:f>'YOY Inventory'!$A$5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Inventory'!$B$5:$M$5</c:f>
            </c:numRef>
          </c:val>
          <c:extLst>
            <c:ext xmlns:c16="http://schemas.microsoft.com/office/drawing/2014/chart" uri="{C3380CC4-5D6E-409C-BE32-E72D297353CC}">
              <c16:uniqueId val="{00000002-0411-4C98-A470-04585C76D3E1}"/>
            </c:ext>
          </c:extLst>
        </c:ser>
        <c:ser>
          <c:idx val="3"/>
          <c:order val="3"/>
          <c:tx>
            <c:strRef>
              <c:f>'YOY Inventory'!$A$6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Inventory'!$B$6:$M$6</c:f>
            </c:numRef>
          </c:val>
          <c:extLst>
            <c:ext xmlns:c16="http://schemas.microsoft.com/office/drawing/2014/chart" uri="{C3380CC4-5D6E-409C-BE32-E72D297353CC}">
              <c16:uniqueId val="{00000003-0411-4C98-A470-04585C76D3E1}"/>
            </c:ext>
          </c:extLst>
        </c:ser>
        <c:ser>
          <c:idx val="4"/>
          <c:order val="4"/>
          <c:tx>
            <c:strRef>
              <c:f>'YOY Inventory'!$A$7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Inventory'!$B$7:$M$7</c:f>
            </c:numRef>
          </c:val>
          <c:extLst>
            <c:ext xmlns:c16="http://schemas.microsoft.com/office/drawing/2014/chart" uri="{C3380CC4-5D6E-409C-BE32-E72D297353CC}">
              <c16:uniqueId val="{00000004-0411-4C98-A470-04585C76D3E1}"/>
            </c:ext>
          </c:extLst>
        </c:ser>
        <c:ser>
          <c:idx val="5"/>
          <c:order val="5"/>
          <c:tx>
            <c:strRef>
              <c:f>'YOY Inventory'!$A$8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Inventory'!$B$8:$M$8</c:f>
            </c:numRef>
          </c:val>
          <c:extLst>
            <c:ext xmlns:c16="http://schemas.microsoft.com/office/drawing/2014/chart" uri="{C3380CC4-5D6E-409C-BE32-E72D297353CC}">
              <c16:uniqueId val="{00000005-0411-4C98-A470-04585C76D3E1}"/>
            </c:ext>
          </c:extLst>
        </c:ser>
        <c:ser>
          <c:idx val="6"/>
          <c:order val="6"/>
          <c:tx>
            <c:strRef>
              <c:f>'YOY Inventory'!$A$9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Inventory'!$B$9:$M$9</c:f>
            </c:numRef>
          </c:val>
          <c:extLst>
            <c:ext xmlns:c16="http://schemas.microsoft.com/office/drawing/2014/chart" uri="{C3380CC4-5D6E-409C-BE32-E72D297353CC}">
              <c16:uniqueId val="{00000006-0411-4C98-A470-04585C76D3E1}"/>
            </c:ext>
          </c:extLst>
        </c:ser>
        <c:ser>
          <c:idx val="7"/>
          <c:order val="7"/>
          <c:tx>
            <c:strRef>
              <c:f>'YOY Inventory'!$A$10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Inventory'!$B$10:$M$10</c:f>
              <c:numCache>
                <c:formatCode>General</c:formatCode>
                <c:ptCount val="12"/>
                <c:pt idx="0">
                  <c:v>284</c:v>
                </c:pt>
                <c:pt idx="1">
                  <c:v>267</c:v>
                </c:pt>
                <c:pt idx="2">
                  <c:v>266</c:v>
                </c:pt>
                <c:pt idx="3">
                  <c:v>326</c:v>
                </c:pt>
                <c:pt idx="4">
                  <c:v>413</c:v>
                </c:pt>
                <c:pt idx="5">
                  <c:v>529</c:v>
                </c:pt>
                <c:pt idx="6">
                  <c:v>561</c:v>
                </c:pt>
                <c:pt idx="7">
                  <c:v>548</c:v>
                </c:pt>
                <c:pt idx="8">
                  <c:v>510</c:v>
                </c:pt>
                <c:pt idx="9">
                  <c:v>509</c:v>
                </c:pt>
                <c:pt idx="10">
                  <c:v>529</c:v>
                </c:pt>
                <c:pt idx="11">
                  <c:v>455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411-4C98-A470-04585C76D3E1}"/>
            </c:ext>
          </c:extLst>
        </c:ser>
        <c:ser>
          <c:idx val="8"/>
          <c:order val="8"/>
          <c:tx>
            <c:strRef>
              <c:f>'YOY Inventory'!$A$11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Inventory'!$B$11:$M$11</c:f>
              <c:numCache>
                <c:formatCode>General</c:formatCode>
                <c:ptCount val="12"/>
                <c:pt idx="0">
                  <c:v>391</c:v>
                </c:pt>
                <c:pt idx="1">
                  <c:v>373</c:v>
                </c:pt>
                <c:pt idx="2">
                  <c:v>356</c:v>
                </c:pt>
                <c:pt idx="3">
                  <c:v>371</c:v>
                </c:pt>
                <c:pt idx="4">
                  <c:v>382</c:v>
                </c:pt>
                <c:pt idx="5">
                  <c:v>412</c:v>
                </c:pt>
                <c:pt idx="6">
                  <c:v>456</c:v>
                </c:pt>
                <c:pt idx="7">
                  <c:v>474</c:v>
                </c:pt>
                <c:pt idx="8">
                  <c:v>489</c:v>
                </c:pt>
                <c:pt idx="9">
                  <c:v>513</c:v>
                </c:pt>
                <c:pt idx="10">
                  <c:v>543</c:v>
                </c:pt>
                <c:pt idx="11">
                  <c:v>492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411-4C98-A470-04585C76D3E1}"/>
            </c:ext>
          </c:extLst>
        </c:ser>
        <c:ser>
          <c:idx val="9"/>
          <c:order val="9"/>
          <c:tx>
            <c:strRef>
              <c:f>'YOY Inventory'!$A$12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Inventory'!$B$12:$M$12</c:f>
              <c:numCache>
                <c:formatCode>General</c:formatCode>
                <c:ptCount val="12"/>
                <c:pt idx="0">
                  <c:v>508</c:v>
                </c:pt>
                <c:pt idx="1">
                  <c:v>496</c:v>
                </c:pt>
                <c:pt idx="2">
                  <c:v>563</c:v>
                </c:pt>
                <c:pt idx="3">
                  <c:v>583</c:v>
                </c:pt>
                <c:pt idx="4">
                  <c:v>639</c:v>
                </c:pt>
                <c:pt idx="5">
                  <c:v>669</c:v>
                </c:pt>
                <c:pt idx="6">
                  <c:v>691</c:v>
                </c:pt>
                <c:pt idx="7">
                  <c:v>718</c:v>
                </c:pt>
                <c:pt idx="8">
                  <c:v>732</c:v>
                </c:pt>
                <c:pt idx="9">
                  <c:v>746</c:v>
                </c:pt>
                <c:pt idx="10">
                  <c:v>760</c:v>
                </c:pt>
                <c:pt idx="11">
                  <c:v>708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0411-4C98-A470-04585C76D3E1}"/>
            </c:ext>
          </c:extLst>
        </c:ser>
        <c:ser>
          <c:idx val="10"/>
          <c:order val="10"/>
          <c:tx>
            <c:strRef>
              <c:f>'YOY Inventory'!$A$13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Inventory'!$B$13:$M$13</c:f>
              <c:numCache>
                <c:formatCode>General</c:formatCode>
                <c:ptCount val="12"/>
                <c:pt idx="0">
                  <c:v>752</c:v>
                </c:pt>
                <c:pt idx="1">
                  <c:v>775</c:v>
                </c:pt>
                <c:pt idx="2">
                  <c:v>815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C0-4134-8E93-69D791B028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60709359"/>
        <c:axId val="664891135"/>
        <c:axId val="0"/>
      </c:bar3DChart>
      <c:catAx>
        <c:axId val="20607093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891135"/>
        <c:crosses val="autoZero"/>
        <c:auto val="1"/>
        <c:lblAlgn val="ctr"/>
        <c:lblOffset val="100"/>
        <c:noMultiLvlLbl val="0"/>
      </c:catAx>
      <c:valAx>
        <c:axId val="664891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07093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Lots / Land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Inventory'!$A$23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Inventory'!$B$23:$M$23</c:f>
            </c:numRef>
          </c:val>
          <c:extLst>
            <c:ext xmlns:c16="http://schemas.microsoft.com/office/drawing/2014/chart" uri="{C3380CC4-5D6E-409C-BE32-E72D297353CC}">
              <c16:uniqueId val="{00000000-6D7D-4A3F-B794-29DAADD0D3C3}"/>
            </c:ext>
          </c:extLst>
        </c:ser>
        <c:ser>
          <c:idx val="1"/>
          <c:order val="1"/>
          <c:tx>
            <c:strRef>
              <c:f>'YOY Inventory'!$A$24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Inventory'!$B$24:$M$24</c:f>
            </c:numRef>
          </c:val>
          <c:extLst>
            <c:ext xmlns:c16="http://schemas.microsoft.com/office/drawing/2014/chart" uri="{C3380CC4-5D6E-409C-BE32-E72D297353CC}">
              <c16:uniqueId val="{00000001-6D7D-4A3F-B794-29DAADD0D3C3}"/>
            </c:ext>
          </c:extLst>
        </c:ser>
        <c:ser>
          <c:idx val="2"/>
          <c:order val="2"/>
          <c:tx>
            <c:strRef>
              <c:f>'YOY Inventory'!$A$25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Inventory'!$B$25:$M$25</c:f>
            </c:numRef>
          </c:val>
          <c:extLst>
            <c:ext xmlns:c16="http://schemas.microsoft.com/office/drawing/2014/chart" uri="{C3380CC4-5D6E-409C-BE32-E72D297353CC}">
              <c16:uniqueId val="{00000002-6D7D-4A3F-B794-29DAADD0D3C3}"/>
            </c:ext>
          </c:extLst>
        </c:ser>
        <c:ser>
          <c:idx val="3"/>
          <c:order val="3"/>
          <c:tx>
            <c:strRef>
              <c:f>'YOY Inventory'!$A$26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Inventory'!$B$26:$M$26</c:f>
            </c:numRef>
          </c:val>
          <c:extLst>
            <c:ext xmlns:c16="http://schemas.microsoft.com/office/drawing/2014/chart" uri="{C3380CC4-5D6E-409C-BE32-E72D297353CC}">
              <c16:uniqueId val="{00000003-6D7D-4A3F-B794-29DAADD0D3C3}"/>
            </c:ext>
          </c:extLst>
        </c:ser>
        <c:ser>
          <c:idx val="4"/>
          <c:order val="4"/>
          <c:tx>
            <c:strRef>
              <c:f>'YOY Inventory'!$A$27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Inventory'!$B$27:$M$27</c:f>
            </c:numRef>
          </c:val>
          <c:extLst>
            <c:ext xmlns:c16="http://schemas.microsoft.com/office/drawing/2014/chart" uri="{C3380CC4-5D6E-409C-BE32-E72D297353CC}">
              <c16:uniqueId val="{00000004-6D7D-4A3F-B794-29DAADD0D3C3}"/>
            </c:ext>
          </c:extLst>
        </c:ser>
        <c:ser>
          <c:idx val="5"/>
          <c:order val="5"/>
          <c:tx>
            <c:strRef>
              <c:f>'YOY Inventory'!$A$28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Inventory'!$B$28:$M$28</c:f>
            </c:numRef>
          </c:val>
          <c:extLst>
            <c:ext xmlns:c16="http://schemas.microsoft.com/office/drawing/2014/chart" uri="{C3380CC4-5D6E-409C-BE32-E72D297353CC}">
              <c16:uniqueId val="{00000005-6D7D-4A3F-B794-29DAADD0D3C3}"/>
            </c:ext>
          </c:extLst>
        </c:ser>
        <c:ser>
          <c:idx val="6"/>
          <c:order val="6"/>
          <c:tx>
            <c:strRef>
              <c:f>'YOY Inventory'!$A$29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Inventory'!$B$29:$M$29</c:f>
            </c:numRef>
          </c:val>
          <c:extLst>
            <c:ext xmlns:c16="http://schemas.microsoft.com/office/drawing/2014/chart" uri="{C3380CC4-5D6E-409C-BE32-E72D297353CC}">
              <c16:uniqueId val="{00000006-6D7D-4A3F-B794-29DAADD0D3C3}"/>
            </c:ext>
          </c:extLst>
        </c:ser>
        <c:ser>
          <c:idx val="7"/>
          <c:order val="7"/>
          <c:tx>
            <c:strRef>
              <c:f>'YOY Inventory'!$A$30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Inventory'!$B$30:$M$30</c:f>
              <c:numCache>
                <c:formatCode>General</c:formatCode>
                <c:ptCount val="12"/>
                <c:pt idx="0">
                  <c:v>404</c:v>
                </c:pt>
                <c:pt idx="1">
                  <c:v>385</c:v>
                </c:pt>
                <c:pt idx="2">
                  <c:v>424</c:v>
                </c:pt>
                <c:pt idx="3">
                  <c:v>400</c:v>
                </c:pt>
                <c:pt idx="4">
                  <c:v>435</c:v>
                </c:pt>
                <c:pt idx="5">
                  <c:v>465</c:v>
                </c:pt>
                <c:pt idx="6">
                  <c:v>467</c:v>
                </c:pt>
                <c:pt idx="7">
                  <c:v>470</c:v>
                </c:pt>
                <c:pt idx="8">
                  <c:v>451</c:v>
                </c:pt>
                <c:pt idx="9">
                  <c:v>476</c:v>
                </c:pt>
                <c:pt idx="10">
                  <c:v>466</c:v>
                </c:pt>
                <c:pt idx="11">
                  <c:v>411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6D7D-4A3F-B794-29DAADD0D3C3}"/>
            </c:ext>
          </c:extLst>
        </c:ser>
        <c:ser>
          <c:idx val="8"/>
          <c:order val="8"/>
          <c:tx>
            <c:strRef>
              <c:f>'YOY Inventory'!$A$31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Inventory'!$B$31:$M$31</c:f>
              <c:numCache>
                <c:formatCode>General</c:formatCode>
                <c:ptCount val="12"/>
                <c:pt idx="0">
                  <c:v>381</c:v>
                </c:pt>
                <c:pt idx="1">
                  <c:v>382</c:v>
                </c:pt>
                <c:pt idx="2">
                  <c:v>373</c:v>
                </c:pt>
                <c:pt idx="3">
                  <c:v>372</c:v>
                </c:pt>
                <c:pt idx="4">
                  <c:v>357</c:v>
                </c:pt>
                <c:pt idx="5">
                  <c:v>343</c:v>
                </c:pt>
                <c:pt idx="6">
                  <c:v>352</c:v>
                </c:pt>
                <c:pt idx="7">
                  <c:v>333</c:v>
                </c:pt>
                <c:pt idx="8">
                  <c:v>320</c:v>
                </c:pt>
                <c:pt idx="9">
                  <c:v>448</c:v>
                </c:pt>
                <c:pt idx="10">
                  <c:v>390</c:v>
                </c:pt>
                <c:pt idx="11">
                  <c:v>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D7D-4A3F-B794-29DAADD0D3C3}"/>
            </c:ext>
          </c:extLst>
        </c:ser>
        <c:ser>
          <c:idx val="9"/>
          <c:order val="9"/>
          <c:tx>
            <c:strRef>
              <c:f>'YOY Inventory'!$A$32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Inventory'!$B$32:$M$32</c:f>
              <c:numCache>
                <c:formatCode>General</c:formatCode>
                <c:ptCount val="12"/>
                <c:pt idx="0">
                  <c:v>340</c:v>
                </c:pt>
                <c:pt idx="1">
                  <c:v>355</c:v>
                </c:pt>
                <c:pt idx="2">
                  <c:v>378</c:v>
                </c:pt>
                <c:pt idx="3">
                  <c:v>395</c:v>
                </c:pt>
                <c:pt idx="4">
                  <c:v>409</c:v>
                </c:pt>
                <c:pt idx="5">
                  <c:v>420</c:v>
                </c:pt>
                <c:pt idx="6">
                  <c:v>425</c:v>
                </c:pt>
                <c:pt idx="7">
                  <c:v>412</c:v>
                </c:pt>
                <c:pt idx="8">
                  <c:v>426</c:v>
                </c:pt>
                <c:pt idx="9">
                  <c:v>405</c:v>
                </c:pt>
                <c:pt idx="10">
                  <c:v>368</c:v>
                </c:pt>
                <c:pt idx="11">
                  <c:v>327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D7D-4A3F-B794-29DAADD0D3C3}"/>
            </c:ext>
          </c:extLst>
        </c:ser>
        <c:ser>
          <c:idx val="10"/>
          <c:order val="10"/>
          <c:tx>
            <c:strRef>
              <c:f>'YOY Inventory'!$A$33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Inventory'!$B$33:$M$33</c:f>
              <c:numCache>
                <c:formatCode>General</c:formatCode>
                <c:ptCount val="12"/>
                <c:pt idx="0">
                  <c:v>342</c:v>
                </c:pt>
                <c:pt idx="1">
                  <c:v>355</c:v>
                </c:pt>
                <c:pt idx="2">
                  <c:v>362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91-41CB-B46C-F01A745472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2363167"/>
        <c:axId val="664924863"/>
        <c:axId val="0"/>
      </c:bar3DChart>
      <c:catAx>
        <c:axId val="1823631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24863"/>
        <c:crosses val="autoZero"/>
        <c:auto val="1"/>
        <c:lblAlgn val="ctr"/>
        <c:lblOffset val="100"/>
        <c:noMultiLvlLbl val="0"/>
      </c:catAx>
      <c:valAx>
        <c:axId val="664924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3631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Total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0"/>
      <c:rotY val="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Inventory'!$A$59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Inventory'!$B$59:$M$59</c:f>
            </c:numRef>
          </c:val>
          <c:extLst>
            <c:ext xmlns:c16="http://schemas.microsoft.com/office/drawing/2014/chart" uri="{C3380CC4-5D6E-409C-BE32-E72D297353CC}">
              <c16:uniqueId val="{00000000-C960-40C3-B398-1C0C51A678B8}"/>
            </c:ext>
          </c:extLst>
        </c:ser>
        <c:ser>
          <c:idx val="1"/>
          <c:order val="1"/>
          <c:tx>
            <c:strRef>
              <c:f>'YOY Inventory'!$A$60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Inventory'!$B$60:$M$60</c:f>
            </c:numRef>
          </c:val>
          <c:extLst>
            <c:ext xmlns:c16="http://schemas.microsoft.com/office/drawing/2014/chart" uri="{C3380CC4-5D6E-409C-BE32-E72D297353CC}">
              <c16:uniqueId val="{00000001-C960-40C3-B398-1C0C51A678B8}"/>
            </c:ext>
          </c:extLst>
        </c:ser>
        <c:ser>
          <c:idx val="2"/>
          <c:order val="2"/>
          <c:tx>
            <c:strRef>
              <c:f>'YOY Inventory'!$A$61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Inventory'!$B$61:$M$61</c:f>
            </c:numRef>
          </c:val>
          <c:extLst>
            <c:ext xmlns:c16="http://schemas.microsoft.com/office/drawing/2014/chart" uri="{C3380CC4-5D6E-409C-BE32-E72D297353CC}">
              <c16:uniqueId val="{00000002-C960-40C3-B398-1C0C51A678B8}"/>
            </c:ext>
          </c:extLst>
        </c:ser>
        <c:ser>
          <c:idx val="3"/>
          <c:order val="3"/>
          <c:tx>
            <c:strRef>
              <c:f>'YOY Inventory'!$A$62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Inventory'!$B$62:$M$62</c:f>
            </c:numRef>
          </c:val>
          <c:extLst>
            <c:ext xmlns:c16="http://schemas.microsoft.com/office/drawing/2014/chart" uri="{C3380CC4-5D6E-409C-BE32-E72D297353CC}">
              <c16:uniqueId val="{00000003-C960-40C3-B398-1C0C51A678B8}"/>
            </c:ext>
          </c:extLst>
        </c:ser>
        <c:ser>
          <c:idx val="4"/>
          <c:order val="4"/>
          <c:tx>
            <c:strRef>
              <c:f>'YOY Inventory'!$A$63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Inventory'!$B$63:$M$63</c:f>
            </c:numRef>
          </c:val>
          <c:extLst>
            <c:ext xmlns:c16="http://schemas.microsoft.com/office/drawing/2014/chart" uri="{C3380CC4-5D6E-409C-BE32-E72D297353CC}">
              <c16:uniqueId val="{00000004-C960-40C3-B398-1C0C51A678B8}"/>
            </c:ext>
          </c:extLst>
        </c:ser>
        <c:ser>
          <c:idx val="5"/>
          <c:order val="5"/>
          <c:tx>
            <c:strRef>
              <c:f>'YOY Inventory'!$A$64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Inventory'!$B$64:$M$64</c:f>
            </c:numRef>
          </c:val>
          <c:extLst>
            <c:ext xmlns:c16="http://schemas.microsoft.com/office/drawing/2014/chart" uri="{C3380CC4-5D6E-409C-BE32-E72D297353CC}">
              <c16:uniqueId val="{00000005-C960-40C3-B398-1C0C51A678B8}"/>
            </c:ext>
          </c:extLst>
        </c:ser>
        <c:ser>
          <c:idx val="6"/>
          <c:order val="6"/>
          <c:tx>
            <c:strRef>
              <c:f>'YOY Inventory'!$A$65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Inventory'!$B$65:$M$65</c:f>
            </c:numRef>
          </c:val>
          <c:extLst>
            <c:ext xmlns:c16="http://schemas.microsoft.com/office/drawing/2014/chart" uri="{C3380CC4-5D6E-409C-BE32-E72D297353CC}">
              <c16:uniqueId val="{00000006-C960-40C3-B398-1C0C51A678B8}"/>
            </c:ext>
          </c:extLst>
        </c:ser>
        <c:ser>
          <c:idx val="7"/>
          <c:order val="7"/>
          <c:tx>
            <c:strRef>
              <c:f>'YOY Inventory'!$A$66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Inventory'!$B$66:$M$66</c:f>
              <c:numCache>
                <c:formatCode>General</c:formatCode>
                <c:ptCount val="12"/>
                <c:pt idx="0">
                  <c:v>731</c:v>
                </c:pt>
                <c:pt idx="1">
                  <c:v>693</c:v>
                </c:pt>
                <c:pt idx="2">
                  <c:v>735</c:v>
                </c:pt>
                <c:pt idx="3">
                  <c:v>772</c:v>
                </c:pt>
                <c:pt idx="4">
                  <c:v>897</c:v>
                </c:pt>
                <c:pt idx="5">
                  <c:v>1039</c:v>
                </c:pt>
                <c:pt idx="6">
                  <c:v>1073</c:v>
                </c:pt>
                <c:pt idx="7">
                  <c:v>1055</c:v>
                </c:pt>
                <c:pt idx="8">
                  <c:v>999</c:v>
                </c:pt>
                <c:pt idx="9">
                  <c:v>945</c:v>
                </c:pt>
                <c:pt idx="10">
                  <c:v>887</c:v>
                </c:pt>
                <c:pt idx="11">
                  <c:v>759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960-40C3-B398-1C0C51A678B8}"/>
            </c:ext>
          </c:extLst>
        </c:ser>
        <c:ser>
          <c:idx val="8"/>
          <c:order val="8"/>
          <c:tx>
            <c:strRef>
              <c:f>'YOY Inventory'!$A$67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Inventory'!$B$67:$M$67</c:f>
              <c:numCache>
                <c:formatCode>General</c:formatCode>
                <c:ptCount val="12"/>
                <c:pt idx="0">
                  <c:v>808</c:v>
                </c:pt>
                <c:pt idx="1">
                  <c:v>790</c:v>
                </c:pt>
                <c:pt idx="2">
                  <c:v>759</c:v>
                </c:pt>
                <c:pt idx="3">
                  <c:v>768</c:v>
                </c:pt>
                <c:pt idx="4">
                  <c:v>767</c:v>
                </c:pt>
                <c:pt idx="5">
                  <c:v>786</c:v>
                </c:pt>
                <c:pt idx="6">
                  <c:v>839</c:v>
                </c:pt>
                <c:pt idx="7">
                  <c:v>842</c:v>
                </c:pt>
                <c:pt idx="8">
                  <c:v>843</c:v>
                </c:pt>
                <c:pt idx="9">
                  <c:v>992</c:v>
                </c:pt>
                <c:pt idx="10">
                  <c:v>955</c:v>
                </c:pt>
                <c:pt idx="11">
                  <c:v>872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960-40C3-B398-1C0C51A678B8}"/>
            </c:ext>
          </c:extLst>
        </c:ser>
        <c:ser>
          <c:idx val="9"/>
          <c:order val="9"/>
          <c:tx>
            <c:strRef>
              <c:f>'YOY Inventory'!$A$68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Inventory'!$B$68:$M$68</c:f>
              <c:numCache>
                <c:formatCode>General</c:formatCode>
                <c:ptCount val="12"/>
                <c:pt idx="0">
                  <c:v>877</c:v>
                </c:pt>
                <c:pt idx="1">
                  <c:v>877</c:v>
                </c:pt>
                <c:pt idx="2">
                  <c:v>969</c:v>
                </c:pt>
                <c:pt idx="3">
                  <c:v>1006</c:v>
                </c:pt>
                <c:pt idx="4">
                  <c:v>1078</c:v>
                </c:pt>
                <c:pt idx="5">
                  <c:v>1121</c:v>
                </c:pt>
                <c:pt idx="6">
                  <c:v>1146</c:v>
                </c:pt>
                <c:pt idx="7">
                  <c:v>1160</c:v>
                </c:pt>
                <c:pt idx="8">
                  <c:v>1185</c:v>
                </c:pt>
                <c:pt idx="9">
                  <c:v>1175</c:v>
                </c:pt>
                <c:pt idx="10">
                  <c:v>1153</c:v>
                </c:pt>
                <c:pt idx="11">
                  <c:v>1056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960-40C3-B398-1C0C51A678B8}"/>
            </c:ext>
          </c:extLst>
        </c:ser>
        <c:ser>
          <c:idx val="10"/>
          <c:order val="10"/>
          <c:tx>
            <c:strRef>
              <c:f>'YOY Inventory'!$A$69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Inventory'!$B$69:$M$69</c:f>
              <c:numCache>
                <c:formatCode>General</c:formatCode>
                <c:ptCount val="12"/>
                <c:pt idx="0">
                  <c:v>1115</c:v>
                </c:pt>
                <c:pt idx="1">
                  <c:v>1149</c:v>
                </c:pt>
                <c:pt idx="2">
                  <c:v>1194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5F-4B56-AEAD-AF309E68BE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8037359"/>
        <c:axId val="664942223"/>
        <c:axId val="0"/>
      </c:bar3DChart>
      <c:catAx>
        <c:axId val="2080373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42223"/>
        <c:crosses val="autoZero"/>
        <c:auto val="1"/>
        <c:lblAlgn val="ctr"/>
        <c:lblOffset val="100"/>
        <c:noMultiLvlLbl val="0"/>
      </c:catAx>
      <c:valAx>
        <c:axId val="6649422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0373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Quarterly Active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Inventory'!$V$71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Inventory'!$W$70:$Z$70</c:f>
              <c:strCache>
                <c:ptCount val="4"/>
                <c:pt idx="0">
                  <c:v>1 st Qtr</c:v>
                </c:pt>
                <c:pt idx="1">
                  <c:v>2nd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Inventory'!$W$71:$Z$71</c:f>
              <c:numCache>
                <c:formatCode>General</c:formatCode>
                <c:ptCount val="4"/>
                <c:pt idx="0">
                  <c:v>2159</c:v>
                </c:pt>
                <c:pt idx="1">
                  <c:v>2708</c:v>
                </c:pt>
                <c:pt idx="2">
                  <c:v>3127</c:v>
                </c:pt>
                <c:pt idx="3">
                  <c:v>2819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B3-4120-88A9-4928735E3B4A}"/>
            </c:ext>
          </c:extLst>
        </c:ser>
        <c:ser>
          <c:idx val="1"/>
          <c:order val="1"/>
          <c:tx>
            <c:strRef>
              <c:f>'YOY Inventory'!$V$72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Inventory'!$W$70:$Z$70</c:f>
              <c:strCache>
                <c:ptCount val="4"/>
                <c:pt idx="0">
                  <c:v>1 st Qtr</c:v>
                </c:pt>
                <c:pt idx="1">
                  <c:v>2nd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Inventory'!$W$72:$Z$72</c:f>
              <c:numCache>
                <c:formatCode>General</c:formatCode>
                <c:ptCount val="4"/>
                <c:pt idx="0">
                  <c:v>2357</c:v>
                </c:pt>
                <c:pt idx="1">
                  <c:v>2321</c:v>
                </c:pt>
                <c:pt idx="2">
                  <c:v>2524</c:v>
                </c:pt>
                <c:pt idx="3">
                  <c:v>3384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6B3-4120-88A9-4928735E3B4A}"/>
            </c:ext>
          </c:extLst>
        </c:ser>
        <c:ser>
          <c:idx val="2"/>
          <c:order val="2"/>
          <c:tx>
            <c:strRef>
              <c:f>'YOY Inventory'!$V$73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Inventory'!$W$70:$Z$70</c:f>
              <c:strCache>
                <c:ptCount val="4"/>
                <c:pt idx="0">
                  <c:v>1 st Qtr</c:v>
                </c:pt>
                <c:pt idx="1">
                  <c:v>2nd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Inventory'!$W$73:$Z$73</c:f>
              <c:numCache>
                <c:formatCode>General</c:formatCode>
                <c:ptCount val="4"/>
                <c:pt idx="0">
                  <c:v>2723</c:v>
                </c:pt>
                <c:pt idx="1">
                  <c:v>3205</c:v>
                </c:pt>
                <c:pt idx="2">
                  <c:v>3491</c:v>
                </c:pt>
                <c:pt idx="3">
                  <c:v>3384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6B3-4120-88A9-4928735E3B4A}"/>
            </c:ext>
          </c:extLst>
        </c:ser>
        <c:ser>
          <c:idx val="3"/>
          <c:order val="3"/>
          <c:tx>
            <c:strRef>
              <c:f>'YOY Inventory'!$V$74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Inventory'!$W$70:$Z$70</c:f>
              <c:strCache>
                <c:ptCount val="4"/>
                <c:pt idx="0">
                  <c:v>1 st Qtr</c:v>
                </c:pt>
                <c:pt idx="1">
                  <c:v>2nd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Inventory'!$W$74:$Z$74</c:f>
              <c:numCache>
                <c:formatCode>General</c:formatCode>
                <c:ptCount val="4"/>
                <c:pt idx="0">
                  <c:v>3458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6B3-4120-88A9-4928735E3B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65323808"/>
        <c:axId val="265321888"/>
        <c:axId val="0"/>
      </c:bar3DChart>
      <c:catAx>
        <c:axId val="265323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321888"/>
        <c:crosses val="autoZero"/>
        <c:auto val="1"/>
        <c:lblAlgn val="ctr"/>
        <c:lblOffset val="100"/>
        <c:noMultiLvlLbl val="0"/>
      </c:catAx>
      <c:valAx>
        <c:axId val="265321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323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Price per Square Foot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'Sold Price per SF data'!$A$2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data'!$B$2:$M$2</c:f>
            </c:numRef>
          </c:val>
          <c:extLst>
            <c:ext xmlns:c16="http://schemas.microsoft.com/office/drawing/2014/chart" uri="{C3380CC4-5D6E-409C-BE32-E72D297353CC}">
              <c16:uniqueId val="{00000000-FF5D-4133-A96B-A61495725202}"/>
            </c:ext>
          </c:extLst>
        </c:ser>
        <c:ser>
          <c:idx val="1"/>
          <c:order val="1"/>
          <c:tx>
            <c:strRef>
              <c:f>'Sold Price per SF data'!$A$3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data'!$B$3:$M$3</c:f>
            </c:numRef>
          </c:val>
          <c:extLst>
            <c:ext xmlns:c16="http://schemas.microsoft.com/office/drawing/2014/chart" uri="{C3380CC4-5D6E-409C-BE32-E72D297353CC}">
              <c16:uniqueId val="{00000001-FF5D-4133-A96B-A61495725202}"/>
            </c:ext>
          </c:extLst>
        </c:ser>
        <c:ser>
          <c:idx val="2"/>
          <c:order val="2"/>
          <c:tx>
            <c:strRef>
              <c:f>'Sold Price per SF data'!$A$4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data'!$B$4:$M$4</c:f>
            </c:numRef>
          </c:val>
          <c:extLst>
            <c:ext xmlns:c16="http://schemas.microsoft.com/office/drawing/2014/chart" uri="{C3380CC4-5D6E-409C-BE32-E72D297353CC}">
              <c16:uniqueId val="{00000002-FF5D-4133-A96B-A61495725202}"/>
            </c:ext>
          </c:extLst>
        </c:ser>
        <c:ser>
          <c:idx val="3"/>
          <c:order val="3"/>
          <c:tx>
            <c:strRef>
              <c:f>'Sold Price per SF data'!$A$5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data'!$B$5:$M$5</c:f>
            </c:numRef>
          </c:val>
          <c:extLst>
            <c:ext xmlns:c16="http://schemas.microsoft.com/office/drawing/2014/chart" uri="{C3380CC4-5D6E-409C-BE32-E72D297353CC}">
              <c16:uniqueId val="{00000003-FF5D-4133-A96B-A61495725202}"/>
            </c:ext>
          </c:extLst>
        </c:ser>
        <c:ser>
          <c:idx val="4"/>
          <c:order val="4"/>
          <c:tx>
            <c:strRef>
              <c:f>'Sold Price per SF data'!$A$6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data'!$B$6:$M$6</c:f>
            </c:numRef>
          </c:val>
          <c:extLst>
            <c:ext xmlns:c16="http://schemas.microsoft.com/office/drawing/2014/chart" uri="{C3380CC4-5D6E-409C-BE32-E72D297353CC}">
              <c16:uniqueId val="{00000004-FF5D-4133-A96B-A61495725202}"/>
            </c:ext>
          </c:extLst>
        </c:ser>
        <c:ser>
          <c:idx val="5"/>
          <c:order val="5"/>
          <c:tx>
            <c:strRef>
              <c:f>'Sold Price per SF data'!$A$7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data'!$B$7:$M$7</c:f>
            </c:numRef>
          </c:val>
          <c:extLst>
            <c:ext xmlns:c16="http://schemas.microsoft.com/office/drawing/2014/chart" uri="{C3380CC4-5D6E-409C-BE32-E72D297353CC}">
              <c16:uniqueId val="{00000005-FF5D-4133-A96B-A61495725202}"/>
            </c:ext>
          </c:extLst>
        </c:ser>
        <c:ser>
          <c:idx val="6"/>
          <c:order val="6"/>
          <c:tx>
            <c:strRef>
              <c:f>'Sold Price per SF data'!$A$8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data'!$B$8:$M$8</c:f>
            </c:numRef>
          </c:val>
          <c:extLst>
            <c:ext xmlns:c16="http://schemas.microsoft.com/office/drawing/2014/chart" uri="{C3380CC4-5D6E-409C-BE32-E72D297353CC}">
              <c16:uniqueId val="{00000006-FF5D-4133-A96B-A61495725202}"/>
            </c:ext>
          </c:extLst>
        </c:ser>
        <c:ser>
          <c:idx val="7"/>
          <c:order val="7"/>
          <c:tx>
            <c:strRef>
              <c:f>'Sold Price per SF data'!$A$9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data'!$B$9:$M$9</c:f>
            </c:numRef>
          </c:val>
          <c:extLst>
            <c:ext xmlns:c16="http://schemas.microsoft.com/office/drawing/2014/chart" uri="{C3380CC4-5D6E-409C-BE32-E72D297353CC}">
              <c16:uniqueId val="{00000007-FF5D-4133-A96B-A61495725202}"/>
            </c:ext>
          </c:extLst>
        </c:ser>
        <c:ser>
          <c:idx val="8"/>
          <c:order val="8"/>
          <c:tx>
            <c:strRef>
              <c:f>'Sold Price per SF data'!$A$10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data'!$B$10:$M$10</c:f>
            </c:numRef>
          </c:val>
          <c:extLst>
            <c:ext xmlns:c16="http://schemas.microsoft.com/office/drawing/2014/chart" uri="{C3380CC4-5D6E-409C-BE32-E72D297353CC}">
              <c16:uniqueId val="{00000008-FF5D-4133-A96B-A61495725202}"/>
            </c:ext>
          </c:extLst>
        </c:ser>
        <c:ser>
          <c:idx val="9"/>
          <c:order val="9"/>
          <c:tx>
            <c:strRef>
              <c:f>'Sold Price per SF data'!$A$11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data'!$B$11:$M$11</c:f>
            </c:numRef>
          </c:val>
          <c:extLst>
            <c:ext xmlns:c16="http://schemas.microsoft.com/office/drawing/2014/chart" uri="{C3380CC4-5D6E-409C-BE32-E72D297353CC}">
              <c16:uniqueId val="{00000009-FF5D-4133-A96B-A61495725202}"/>
            </c:ext>
          </c:extLst>
        </c:ser>
        <c:ser>
          <c:idx val="10"/>
          <c:order val="10"/>
          <c:tx>
            <c:strRef>
              <c:f>'Sold Price per SF data'!$A$12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data'!$B$12:$M$12</c:f>
            </c:numRef>
          </c:val>
          <c:extLst>
            <c:ext xmlns:c16="http://schemas.microsoft.com/office/drawing/2014/chart" uri="{C3380CC4-5D6E-409C-BE32-E72D297353CC}">
              <c16:uniqueId val="{0000000A-FF5D-4133-A96B-A61495725202}"/>
            </c:ext>
          </c:extLst>
        </c:ser>
        <c:ser>
          <c:idx val="11"/>
          <c:order val="11"/>
          <c:tx>
            <c:strRef>
              <c:f>'Sold Price per SF data'!$A$13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data'!$B$13:$M$13</c:f>
            </c:numRef>
          </c:val>
          <c:extLst>
            <c:ext xmlns:c16="http://schemas.microsoft.com/office/drawing/2014/chart" uri="{C3380CC4-5D6E-409C-BE32-E72D297353CC}">
              <c16:uniqueId val="{0000000B-FF5D-4133-A96B-A61495725202}"/>
            </c:ext>
          </c:extLst>
        </c:ser>
        <c:ser>
          <c:idx val="13"/>
          <c:order val="13"/>
          <c:tx>
            <c:strRef>
              <c:f>'Sold Price per SF data'!$A$15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data'!$B$15:$M$15</c:f>
              <c:numCache>
                <c:formatCode>"$"#,##0.00</c:formatCode>
                <c:ptCount val="12"/>
                <c:pt idx="0">
                  <c:v>310.64</c:v>
                </c:pt>
                <c:pt idx="1">
                  <c:v>340.41</c:v>
                </c:pt>
                <c:pt idx="2">
                  <c:v>319.95</c:v>
                </c:pt>
                <c:pt idx="3">
                  <c:v>342.32</c:v>
                </c:pt>
                <c:pt idx="4">
                  <c:v>335.53</c:v>
                </c:pt>
                <c:pt idx="5">
                  <c:v>331.96</c:v>
                </c:pt>
                <c:pt idx="6">
                  <c:v>331.11</c:v>
                </c:pt>
                <c:pt idx="7">
                  <c:v>318.64</c:v>
                </c:pt>
                <c:pt idx="8">
                  <c:v>337.83</c:v>
                </c:pt>
                <c:pt idx="9">
                  <c:v>336.67</c:v>
                </c:pt>
                <c:pt idx="10">
                  <c:v>311.29000000000002</c:v>
                </c:pt>
                <c:pt idx="11">
                  <c:v>320.14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FF5D-4133-A96B-A61495725202}"/>
            </c:ext>
          </c:extLst>
        </c:ser>
        <c:ser>
          <c:idx val="14"/>
          <c:order val="14"/>
          <c:tx>
            <c:strRef>
              <c:f>'Sold Price per SF data'!$A$16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data'!$B$16:$M$16</c:f>
              <c:numCache>
                <c:formatCode>General</c:formatCode>
                <c:ptCount val="12"/>
                <c:pt idx="0">
                  <c:v>332.14</c:v>
                </c:pt>
                <c:pt idx="1">
                  <c:v>317.22000000000003</c:v>
                </c:pt>
                <c:pt idx="2">
                  <c:v>336.5</c:v>
                </c:pt>
                <c:pt idx="3">
                  <c:v>336.21</c:v>
                </c:pt>
                <c:pt idx="4">
                  <c:v>344.38</c:v>
                </c:pt>
                <c:pt idx="5">
                  <c:v>342.46</c:v>
                </c:pt>
                <c:pt idx="6">
                  <c:v>311.95999999999998</c:v>
                </c:pt>
                <c:pt idx="7">
                  <c:v>317.32</c:v>
                </c:pt>
                <c:pt idx="8">
                  <c:v>324.04000000000002</c:v>
                </c:pt>
                <c:pt idx="9">
                  <c:v>380.6</c:v>
                </c:pt>
                <c:pt idx="10">
                  <c:v>377</c:v>
                </c:pt>
                <c:pt idx="11">
                  <c:v>351.13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F5D-4133-A96B-A61495725202}"/>
            </c:ext>
          </c:extLst>
        </c:ser>
        <c:ser>
          <c:idx val="15"/>
          <c:order val="15"/>
          <c:tx>
            <c:strRef>
              <c:f>'Sold Price per SF data'!$A$17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data'!$B$17:$M$17</c:f>
              <c:numCache>
                <c:formatCode>General</c:formatCode>
                <c:ptCount val="12"/>
                <c:pt idx="0">
                  <c:v>331.05</c:v>
                </c:pt>
                <c:pt idx="1">
                  <c:v>361.83</c:v>
                </c:pt>
                <c:pt idx="2">
                  <c:v>356.38</c:v>
                </c:pt>
                <c:pt idx="3">
                  <c:v>350.93</c:v>
                </c:pt>
                <c:pt idx="4">
                  <c:v>358.48</c:v>
                </c:pt>
                <c:pt idx="5">
                  <c:v>351.37</c:v>
                </c:pt>
                <c:pt idx="6">
                  <c:v>352.31</c:v>
                </c:pt>
                <c:pt idx="7">
                  <c:v>368.88</c:v>
                </c:pt>
                <c:pt idx="8">
                  <c:v>347.18</c:v>
                </c:pt>
                <c:pt idx="9">
                  <c:v>340.17</c:v>
                </c:pt>
                <c:pt idx="10">
                  <c:v>356.81</c:v>
                </c:pt>
                <c:pt idx="11">
                  <c:v>354.36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FF5D-4133-A96B-A61495725202}"/>
            </c:ext>
          </c:extLst>
        </c:ser>
        <c:ser>
          <c:idx val="16"/>
          <c:order val="16"/>
          <c:tx>
            <c:strRef>
              <c:f>'Sold Price per SF data'!$A$18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data'!$B$18:$M$18</c:f>
              <c:numCache>
                <c:formatCode>General</c:formatCode>
                <c:ptCount val="12"/>
                <c:pt idx="0">
                  <c:v>344.12</c:v>
                </c:pt>
                <c:pt idx="1">
                  <c:v>362.81</c:v>
                </c:pt>
                <c:pt idx="2">
                  <c:v>390.84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CF-41DC-8AEE-627C79EEC5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60718959"/>
        <c:axId val="665027535"/>
        <c:axId val="0"/>
        <c:extLst>
          <c:ext xmlns:c15="http://schemas.microsoft.com/office/drawing/2012/chart" uri="{02D57815-91ED-43cb-92C2-25804820EDAC}">
            <c15:filteredBarSeries>
              <c15:ser>
                <c:idx val="12"/>
                <c:order val="12"/>
                <c:tx>
                  <c:strRef>
                    <c:extLst>
                      <c:ext uri="{02D57815-91ED-43cb-92C2-25804820EDAC}">
                        <c15:formulaRef>
                          <c15:sqref>'Sold Price per SF data'!$A$14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'Sold Price per SF data'!$B$1:$M$1</c15:sqref>
                        </c15:formulaRef>
                      </c:ext>
                    </c:extLst>
                    <c:strCache>
                      <c:ptCount val="12"/>
                      <c:pt idx="0">
                        <c:v>January</c:v>
                      </c:pt>
                      <c:pt idx="1">
                        <c:v>February</c:v>
                      </c:pt>
                      <c:pt idx="2">
                        <c:v>March</c:v>
                      </c:pt>
                      <c:pt idx="3">
                        <c:v>April</c:v>
                      </c:pt>
                      <c:pt idx="4">
                        <c:v>May</c:v>
                      </c:pt>
                      <c:pt idx="5">
                        <c:v>June</c:v>
                      </c:pt>
                      <c:pt idx="6">
                        <c:v>July</c:v>
                      </c:pt>
                      <c:pt idx="7">
                        <c:v>August</c:v>
                      </c:pt>
                      <c:pt idx="8">
                        <c:v>September</c:v>
                      </c:pt>
                      <c:pt idx="9">
                        <c:v>October</c:v>
                      </c:pt>
                      <c:pt idx="10">
                        <c:v>November</c:v>
                      </c:pt>
                      <c:pt idx="11">
                        <c:v>December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'Sold Price per SF data'!$B$14:$M$14</c15:sqref>
                        </c15:formulaRef>
                      </c:ext>
                    </c:extLst>
                    <c:numCache>
                      <c:formatCode>"$"#,##0.00</c:formatCode>
                      <c:ptCount val="12"/>
                      <c:pt idx="0">
                        <c:v>237.52</c:v>
                      </c:pt>
                      <c:pt idx="1">
                        <c:v>245.52</c:v>
                      </c:pt>
                      <c:pt idx="2">
                        <c:v>252.33</c:v>
                      </c:pt>
                      <c:pt idx="3">
                        <c:v>255.75</c:v>
                      </c:pt>
                      <c:pt idx="4">
                        <c:v>262.18</c:v>
                      </c:pt>
                      <c:pt idx="5">
                        <c:v>275.73</c:v>
                      </c:pt>
                      <c:pt idx="6">
                        <c:v>268.08999999999997</c:v>
                      </c:pt>
                      <c:pt idx="7">
                        <c:v>281.8</c:v>
                      </c:pt>
                      <c:pt idx="8">
                        <c:v>290.67</c:v>
                      </c:pt>
                      <c:pt idx="9">
                        <c:v>289.16000000000003</c:v>
                      </c:pt>
                      <c:pt idx="10">
                        <c:v>297.16000000000003</c:v>
                      </c:pt>
                      <c:pt idx="11">
                        <c:v>302.05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C-FF5D-4133-A96B-A61495725202}"/>
                  </c:ext>
                </c:extLst>
              </c15:ser>
            </c15:filteredBarSeries>
          </c:ext>
        </c:extLst>
      </c:bar3DChart>
      <c:catAx>
        <c:axId val="20607189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5027535"/>
        <c:crosses val="autoZero"/>
        <c:auto val="1"/>
        <c:lblAlgn val="ctr"/>
        <c:lblOffset val="100"/>
        <c:noMultiLvlLbl val="0"/>
      </c:catAx>
      <c:valAx>
        <c:axId val="6650275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0718959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>
              <a:defRPr sz="1200">
                <a:latin typeface="Arial Black" panose="020B0A04020102020204" pitchFamily="34" charset="0"/>
                <a:cs typeface="Arial" panose="020B0604020202020204" pitchFamily="34" charset="0"/>
              </a:defRPr>
            </a:pPr>
            <a:r>
              <a:rPr lang="en-US" sz="1200">
                <a:latin typeface="Arial Black" panose="020B0A04020102020204" pitchFamily="34" charset="0"/>
                <a:cs typeface="Arial" panose="020B0604020202020204" pitchFamily="34" charset="0"/>
              </a:rPr>
              <a:t>Absorption Rate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'Absorption Rate data'!$B$2:$HE$2</c:f>
              <c:numCache>
                <c:formatCode>[$-409]mmm\-yy</c:formatCode>
                <c:ptCount val="24"/>
                <c:pt idx="0">
                  <c:v>45017</c:v>
                </c:pt>
                <c:pt idx="1">
                  <c:v>45047</c:v>
                </c:pt>
                <c:pt idx="2">
                  <c:v>45078</c:v>
                </c:pt>
                <c:pt idx="3">
                  <c:v>45108</c:v>
                </c:pt>
                <c:pt idx="4">
                  <c:v>45139</c:v>
                </c:pt>
                <c:pt idx="5">
                  <c:v>45170</c:v>
                </c:pt>
                <c:pt idx="6">
                  <c:v>45200</c:v>
                </c:pt>
                <c:pt idx="7">
                  <c:v>45231</c:v>
                </c:pt>
                <c:pt idx="8">
                  <c:v>45261</c:v>
                </c:pt>
                <c:pt idx="9">
                  <c:v>45292</c:v>
                </c:pt>
                <c:pt idx="10">
                  <c:v>45323</c:v>
                </c:pt>
                <c:pt idx="11">
                  <c:v>45352</c:v>
                </c:pt>
                <c:pt idx="12">
                  <c:v>45383</c:v>
                </c:pt>
                <c:pt idx="13">
                  <c:v>45413</c:v>
                </c:pt>
                <c:pt idx="14">
                  <c:v>45444</c:v>
                </c:pt>
                <c:pt idx="15">
                  <c:v>45474</c:v>
                </c:pt>
                <c:pt idx="16">
                  <c:v>45505</c:v>
                </c:pt>
                <c:pt idx="17">
                  <c:v>45536</c:v>
                </c:pt>
                <c:pt idx="18">
                  <c:v>45566</c:v>
                </c:pt>
                <c:pt idx="19">
                  <c:v>45597</c:v>
                </c:pt>
                <c:pt idx="20">
                  <c:v>45627</c:v>
                </c:pt>
                <c:pt idx="21">
                  <c:v>45658</c:v>
                </c:pt>
                <c:pt idx="22">
                  <c:v>45689</c:v>
                </c:pt>
                <c:pt idx="23">
                  <c:v>45717</c:v>
                </c:pt>
              </c:numCache>
            </c:numRef>
          </c:cat>
          <c:val>
            <c:numRef>
              <c:f>'Absorption Rate data'!$B$3:$HE$3</c:f>
              <c:numCache>
                <c:formatCode>0.00</c:formatCode>
                <c:ptCount val="24"/>
                <c:pt idx="0">
                  <c:v>9.6847389558232937</c:v>
                </c:pt>
                <c:pt idx="1">
                  <c:v>8.9963768115942031</c:v>
                </c:pt>
                <c:pt idx="2">
                  <c:v>9.4462081128747801</c:v>
                </c:pt>
                <c:pt idx="3">
                  <c:v>15.31782945736434</c:v>
                </c:pt>
                <c:pt idx="4">
                  <c:v>14.363636363636363</c:v>
                </c:pt>
                <c:pt idx="5">
                  <c:v>12.688622754491018</c:v>
                </c:pt>
                <c:pt idx="6">
                  <c:v>17.232558139534884</c:v>
                </c:pt>
                <c:pt idx="7">
                  <c:v>17.175182481751825</c:v>
                </c:pt>
                <c:pt idx="8">
                  <c:v>18.379310344827587</c:v>
                </c:pt>
                <c:pt idx="9">
                  <c:v>21.795379537953796</c:v>
                </c:pt>
                <c:pt idx="10">
                  <c:v>19.020648967551622</c:v>
                </c:pt>
                <c:pt idx="11">
                  <c:v>13.705992509363295</c:v>
                </c:pt>
                <c:pt idx="12">
                  <c:v>14.436190476190475</c:v>
                </c:pt>
                <c:pt idx="13">
                  <c:v>16.00578034682081</c:v>
                </c:pt>
                <c:pt idx="14">
                  <c:v>21.007246376811594</c:v>
                </c:pt>
                <c:pt idx="15">
                  <c:v>18.951476793248947</c:v>
                </c:pt>
                <c:pt idx="16">
                  <c:v>21.606481481481481</c:v>
                </c:pt>
                <c:pt idx="17">
                  <c:v>22.985507246376812</c:v>
                </c:pt>
                <c:pt idx="18">
                  <c:v>20.204166666666669</c:v>
                </c:pt>
                <c:pt idx="19">
                  <c:v>25.931758530183728</c:v>
                </c:pt>
                <c:pt idx="20">
                  <c:v>22.558823529411764</c:v>
                </c:pt>
                <c:pt idx="21">
                  <c:v>25.260981912144704</c:v>
                </c:pt>
                <c:pt idx="22">
                  <c:v>33.92255892255892</c:v>
                </c:pt>
                <c:pt idx="23">
                  <c:v>23.388520971302427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CE6-455A-ABF5-3B474C97F0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077211"/>
        <c:axId val="1151820030"/>
      </c:lineChart>
      <c:dateAx>
        <c:axId val="11007721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[$-409]mmm\-yy" sourceLinked="1"/>
        <c:majorTickMark val="out"/>
        <c:minorTickMark val="none"/>
        <c:tickLblPos val="nextTo"/>
        <c:txPr>
          <a:bodyPr rot="-1200000"/>
          <a:lstStyle/>
          <a:p>
            <a:pPr lvl="0">
              <a:defRPr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151820030"/>
        <c:crosses val="autoZero"/>
        <c:auto val="1"/>
        <c:lblOffset val="100"/>
        <c:baseTimeUnit val="months"/>
      </c:dateAx>
      <c:valAx>
        <c:axId val="1151820030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n-US" b="1" i="0">
                    <a:solidFill>
                      <a:srgbClr val="000000"/>
                    </a:solidFill>
                    <a:latin typeface="+mn-lt"/>
                  </a:rPr>
                  <a:t>Weeks</a:t>
                </a:r>
              </a:p>
            </c:rich>
          </c:tx>
          <c:overlay val="0"/>
        </c:title>
        <c:numFmt formatCode="0" sourceLinked="0"/>
        <c:majorTickMark val="out"/>
        <c:minorTickMark val="in"/>
        <c:tickLblPos val="nextTo"/>
        <c:spPr>
          <a:ln/>
        </c:spPr>
        <c:txPr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10077211"/>
        <c:crosses val="autoZero"/>
        <c:crossBetween val="between"/>
      </c:valAx>
    </c:plotArea>
    <c:plotVisOnly val="1"/>
    <c:dispBlanksAs val="zero"/>
    <c:showDLblsOverMax val="1"/>
  </c:chart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Residential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'Avg DOM'!$A$2:$EH$2</c:f>
              <c:strCache>
                <c:ptCount val="138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DOM'!$EI$2:$ET$2</c:f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0-3973-4D3B-A5D4-9C3CE84332F3}"/>
            </c:ext>
          </c:extLst>
        </c:ser>
        <c:ser>
          <c:idx val="1"/>
          <c:order val="1"/>
          <c:tx>
            <c:strRef>
              <c:f>'Avg DOM'!$A$3:$EH$3</c:f>
              <c:strCache>
                <c:ptCount val="138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DOM'!$EI$3:$ET$3</c:f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3973-4D3B-A5D4-9C3CE84332F3}"/>
            </c:ext>
          </c:extLst>
        </c:ser>
        <c:ser>
          <c:idx val="2"/>
          <c:order val="2"/>
          <c:tx>
            <c:strRef>
              <c:f>'Avg DOM'!$A$4:$EH$4</c:f>
              <c:strCache>
                <c:ptCount val="138"/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DOM'!$EI$4:$ET$4</c:f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2-3973-4D3B-A5D4-9C3CE84332F3}"/>
            </c:ext>
          </c:extLst>
        </c:ser>
        <c:ser>
          <c:idx val="3"/>
          <c:order val="3"/>
          <c:tx>
            <c:strRef>
              <c:f>'Avg DOM'!$A$5:$EH$5</c:f>
              <c:strCache>
                <c:ptCount val="138"/>
                <c:pt idx="0">
                  <c:v>2012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DOM'!$EI$5:$ET$5</c:f>
            </c:numRef>
          </c:val>
          <c:extLst>
            <c:ext xmlns:c16="http://schemas.microsoft.com/office/drawing/2014/chart" uri="{C3380CC4-5D6E-409C-BE32-E72D297353CC}">
              <c16:uniqueId val="{00000003-3973-4D3B-A5D4-9C3CE84332F3}"/>
            </c:ext>
          </c:extLst>
        </c:ser>
        <c:ser>
          <c:idx val="4"/>
          <c:order val="4"/>
          <c:tx>
            <c:strRef>
              <c:f>'Avg DOM'!$A$6:$EH$6</c:f>
              <c:strCache>
                <c:ptCount val="138"/>
                <c:pt idx="0">
                  <c:v>2013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DOM'!$EI$6:$ET$6</c:f>
            </c:numRef>
          </c:val>
          <c:extLst>
            <c:ext xmlns:c16="http://schemas.microsoft.com/office/drawing/2014/chart" uri="{C3380CC4-5D6E-409C-BE32-E72D297353CC}">
              <c16:uniqueId val="{00000004-3973-4D3B-A5D4-9C3CE84332F3}"/>
            </c:ext>
          </c:extLst>
        </c:ser>
        <c:ser>
          <c:idx val="5"/>
          <c:order val="5"/>
          <c:tx>
            <c:strRef>
              <c:f>'Avg DOM'!$A$7:$EH$7</c:f>
              <c:strCache>
                <c:ptCount val="138"/>
                <c:pt idx="0">
                  <c:v>#REF!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DOM'!$EI$7:$ET$7</c:f>
            </c:numRef>
          </c:val>
          <c:extLst>
            <c:ext xmlns:c16="http://schemas.microsoft.com/office/drawing/2014/chart" uri="{C3380CC4-5D6E-409C-BE32-E72D297353CC}">
              <c16:uniqueId val="{00000005-3973-4D3B-A5D4-9C3CE84332F3}"/>
            </c:ext>
          </c:extLst>
        </c:ser>
        <c:ser>
          <c:idx val="6"/>
          <c:order val="6"/>
          <c:tx>
            <c:strRef>
              <c:f>'Avg DOM'!$A$8:$EH$8</c:f>
              <c:strCache>
                <c:ptCount val="138"/>
                <c:pt idx="0">
                  <c:v>2014</c:v>
                </c:pt>
                <c:pt idx="136">
                  <c:v>2015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DOM'!$EI$8:$ET$8</c:f>
            </c:numRef>
          </c:val>
          <c:extLst>
            <c:ext xmlns:c16="http://schemas.microsoft.com/office/drawing/2014/chart" uri="{C3380CC4-5D6E-409C-BE32-E72D297353CC}">
              <c16:uniqueId val="{00000006-3973-4D3B-A5D4-9C3CE84332F3}"/>
            </c:ext>
          </c:extLst>
        </c:ser>
        <c:ser>
          <c:idx val="7"/>
          <c:order val="7"/>
          <c:tx>
            <c:strRef>
              <c:f>'Avg DOM'!$A$9:$EH$9</c:f>
              <c:strCache>
                <c:ptCount val="138"/>
                <c:pt idx="0">
                  <c:v>2016</c:v>
                </c:pt>
                <c:pt idx="136">
                  <c:v>2016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DOM'!$EI$9:$ET$9</c:f>
            </c:numRef>
          </c:val>
          <c:extLst>
            <c:ext xmlns:c16="http://schemas.microsoft.com/office/drawing/2014/chart" uri="{C3380CC4-5D6E-409C-BE32-E72D297353CC}">
              <c16:uniqueId val="{00000007-3973-4D3B-A5D4-9C3CE84332F3}"/>
            </c:ext>
          </c:extLst>
        </c:ser>
        <c:ser>
          <c:idx val="8"/>
          <c:order val="8"/>
          <c:tx>
            <c:strRef>
              <c:f>'Avg DOM'!$A$10:$EH$10</c:f>
              <c:strCache>
                <c:ptCount val="138"/>
                <c:pt idx="0">
                  <c:v>2017</c:v>
                </c:pt>
                <c:pt idx="136">
                  <c:v>2017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DOM'!$EI$10:$ET$10</c:f>
            </c:numRef>
          </c:val>
          <c:extLst>
            <c:ext xmlns:c16="http://schemas.microsoft.com/office/drawing/2014/chart" uri="{C3380CC4-5D6E-409C-BE32-E72D297353CC}">
              <c16:uniqueId val="{00000008-3973-4D3B-A5D4-9C3CE84332F3}"/>
            </c:ext>
          </c:extLst>
        </c:ser>
        <c:ser>
          <c:idx val="9"/>
          <c:order val="9"/>
          <c:tx>
            <c:strRef>
              <c:f>'Avg DOM'!$A$11:$EH$11</c:f>
              <c:strCache>
                <c:ptCount val="138"/>
                <c:pt idx="0">
                  <c:v>2018</c:v>
                </c:pt>
                <c:pt idx="136">
                  <c:v>2018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DOM'!$EI$11:$ET$11</c:f>
            </c:numRef>
          </c:val>
          <c:extLst>
            <c:ext xmlns:c16="http://schemas.microsoft.com/office/drawing/2014/chart" uri="{C3380CC4-5D6E-409C-BE32-E72D297353CC}">
              <c16:uniqueId val="{00000009-3973-4D3B-A5D4-9C3CE84332F3}"/>
            </c:ext>
          </c:extLst>
        </c:ser>
        <c:ser>
          <c:idx val="10"/>
          <c:order val="10"/>
          <c:tx>
            <c:strRef>
              <c:f>'Avg DOM'!$A$12:$EH$12</c:f>
              <c:strCache>
                <c:ptCount val="138"/>
                <c:pt idx="0">
                  <c:v>2019</c:v>
                </c:pt>
                <c:pt idx="136">
                  <c:v>2019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DOM'!$EI$12:$ET$12</c:f>
            </c:numRef>
          </c:val>
          <c:extLst>
            <c:ext xmlns:c16="http://schemas.microsoft.com/office/drawing/2014/chart" uri="{C3380CC4-5D6E-409C-BE32-E72D297353CC}">
              <c16:uniqueId val="{0000000A-3973-4D3B-A5D4-9C3CE84332F3}"/>
            </c:ext>
          </c:extLst>
        </c:ser>
        <c:ser>
          <c:idx val="11"/>
          <c:order val="11"/>
          <c:tx>
            <c:strRef>
              <c:f>'Avg DOM'!$A$13:$EH$13</c:f>
              <c:strCache>
                <c:ptCount val="138"/>
                <c:pt idx="0">
                  <c:v>2020</c:v>
                </c:pt>
                <c:pt idx="136">
                  <c:v>2020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DOM'!$EI$13:$ET$13</c:f>
            </c:numRef>
          </c:val>
          <c:extLst>
            <c:ext xmlns:c16="http://schemas.microsoft.com/office/drawing/2014/chart" uri="{C3380CC4-5D6E-409C-BE32-E72D297353CC}">
              <c16:uniqueId val="{0000000B-3973-4D3B-A5D4-9C3CE84332F3}"/>
            </c:ext>
          </c:extLst>
        </c:ser>
        <c:ser>
          <c:idx val="13"/>
          <c:order val="13"/>
          <c:tx>
            <c:strRef>
              <c:f>'Avg DOM'!$A$15:$EH$15</c:f>
              <c:strCache>
                <c:ptCount val="138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DOM'!$EI$15:$ET$15</c:f>
              <c:numCache>
                <c:formatCode>General</c:formatCode>
                <c:ptCount val="12"/>
                <c:pt idx="0">
                  <c:v>44</c:v>
                </c:pt>
                <c:pt idx="1">
                  <c:v>43</c:v>
                </c:pt>
                <c:pt idx="2">
                  <c:v>39</c:v>
                </c:pt>
                <c:pt idx="3">
                  <c:v>38</c:v>
                </c:pt>
                <c:pt idx="4">
                  <c:v>27</c:v>
                </c:pt>
                <c:pt idx="5">
                  <c:v>23</c:v>
                </c:pt>
                <c:pt idx="6">
                  <c:v>33</c:v>
                </c:pt>
                <c:pt idx="7">
                  <c:v>27</c:v>
                </c:pt>
                <c:pt idx="8">
                  <c:v>35</c:v>
                </c:pt>
                <c:pt idx="9">
                  <c:v>39</c:v>
                </c:pt>
                <c:pt idx="10">
                  <c:v>49</c:v>
                </c:pt>
                <c:pt idx="11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3973-4D3B-A5D4-9C3CE84332F3}"/>
            </c:ext>
          </c:extLst>
        </c:ser>
        <c:ser>
          <c:idx val="14"/>
          <c:order val="14"/>
          <c:tx>
            <c:strRef>
              <c:f>'Avg DOM'!$A$16:$EH$16</c:f>
              <c:strCache>
                <c:ptCount val="138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DOM'!$EI$16:$ET$16</c:f>
              <c:numCache>
                <c:formatCode>General</c:formatCode>
                <c:ptCount val="12"/>
                <c:pt idx="0">
                  <c:v>64</c:v>
                </c:pt>
                <c:pt idx="1">
                  <c:v>55</c:v>
                </c:pt>
                <c:pt idx="2">
                  <c:v>64</c:v>
                </c:pt>
                <c:pt idx="3">
                  <c:v>45</c:v>
                </c:pt>
                <c:pt idx="4">
                  <c:v>53</c:v>
                </c:pt>
                <c:pt idx="5">
                  <c:v>50</c:v>
                </c:pt>
                <c:pt idx="6">
                  <c:v>41</c:v>
                </c:pt>
                <c:pt idx="7">
                  <c:v>38</c:v>
                </c:pt>
                <c:pt idx="8">
                  <c:v>59</c:v>
                </c:pt>
                <c:pt idx="9">
                  <c:v>38</c:v>
                </c:pt>
                <c:pt idx="10">
                  <c:v>47</c:v>
                </c:pt>
                <c:pt idx="11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973-4D3B-A5D4-9C3CE84332F3}"/>
            </c:ext>
          </c:extLst>
        </c:ser>
        <c:ser>
          <c:idx val="15"/>
          <c:order val="15"/>
          <c:tx>
            <c:strRef>
              <c:f>'Avg DOM'!$A$17:$EH$17</c:f>
              <c:strCache>
                <c:ptCount val="138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DOM'!$EI$17:$ET$17</c:f>
              <c:numCache>
                <c:formatCode>General</c:formatCode>
                <c:ptCount val="12"/>
                <c:pt idx="0">
                  <c:v>55</c:v>
                </c:pt>
                <c:pt idx="1">
                  <c:v>65</c:v>
                </c:pt>
                <c:pt idx="2">
                  <c:v>52</c:v>
                </c:pt>
                <c:pt idx="3">
                  <c:v>60</c:v>
                </c:pt>
                <c:pt idx="4">
                  <c:v>54</c:v>
                </c:pt>
                <c:pt idx="5">
                  <c:v>49</c:v>
                </c:pt>
                <c:pt idx="6">
                  <c:v>56</c:v>
                </c:pt>
                <c:pt idx="7">
                  <c:v>48</c:v>
                </c:pt>
                <c:pt idx="8">
                  <c:v>53</c:v>
                </c:pt>
                <c:pt idx="9">
                  <c:v>63</c:v>
                </c:pt>
                <c:pt idx="10">
                  <c:v>63</c:v>
                </c:pt>
                <c:pt idx="11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3973-4D3B-A5D4-9C3CE84332F3}"/>
            </c:ext>
          </c:extLst>
        </c:ser>
        <c:ser>
          <c:idx val="16"/>
          <c:order val="16"/>
          <c:tx>
            <c:strRef>
              <c:f>'Avg DOM'!$A$18:$EH$18</c:f>
              <c:strCache>
                <c:ptCount val="138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DOM'!$EI$18:$ET$18</c:f>
              <c:numCache>
                <c:formatCode>General</c:formatCode>
                <c:ptCount val="12"/>
                <c:pt idx="0">
                  <c:v>72</c:v>
                </c:pt>
                <c:pt idx="1">
                  <c:v>68</c:v>
                </c:pt>
                <c:pt idx="2">
                  <c:v>76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38-4BD5-BF6B-70428444A0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7553631"/>
        <c:axId val="264617599"/>
        <c:axId val="0"/>
        <c:extLst>
          <c:ext xmlns:c15="http://schemas.microsoft.com/office/drawing/2012/chart" uri="{02D57815-91ED-43cb-92C2-25804820EDAC}">
            <c15:filteredBarSeries>
              <c15:ser>
                <c:idx val="12"/>
                <c:order val="12"/>
                <c:tx>
                  <c:strRef>
                    <c:extLst>
                      <c:ext uri="{02D57815-91ED-43cb-92C2-25804820EDAC}">
                        <c15:formulaRef>
                          <c15:sqref>'Avg DOM'!$A$14:$EH$14</c15:sqref>
                        </c15:formulaRef>
                      </c:ext>
                    </c:extLst>
                    <c:strCache>
                      <c:ptCount val="138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'Avg DOM'!$EI$1:$ET$1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July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'Avg DOM'!$EI$14:$ET$14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92</c:v>
                      </c:pt>
                      <c:pt idx="1">
                        <c:v>71</c:v>
                      </c:pt>
                      <c:pt idx="2">
                        <c:v>71</c:v>
                      </c:pt>
                      <c:pt idx="3">
                        <c:v>52</c:v>
                      </c:pt>
                      <c:pt idx="4">
                        <c:v>51</c:v>
                      </c:pt>
                      <c:pt idx="5">
                        <c:v>46</c:v>
                      </c:pt>
                      <c:pt idx="6">
                        <c:v>34</c:v>
                      </c:pt>
                      <c:pt idx="7">
                        <c:v>41</c:v>
                      </c:pt>
                      <c:pt idx="8">
                        <c:v>28</c:v>
                      </c:pt>
                      <c:pt idx="9">
                        <c:v>38</c:v>
                      </c:pt>
                      <c:pt idx="10">
                        <c:v>47</c:v>
                      </c:pt>
                      <c:pt idx="11">
                        <c:v>50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C-3973-4D3B-A5D4-9C3CE84332F3}"/>
                  </c:ext>
                </c:extLst>
              </c15:ser>
            </c15:filteredBarSeries>
          </c:ext>
        </c:extLst>
      </c:bar3DChart>
      <c:catAx>
        <c:axId val="1475536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4617599"/>
        <c:crosses val="autoZero"/>
        <c:auto val="1"/>
        <c:lblAlgn val="ctr"/>
        <c:lblOffset val="100"/>
        <c:noMultiLvlLbl val="0"/>
      </c:catAx>
      <c:valAx>
        <c:axId val="264617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5536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LOTS / LAND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'Avg DOM'!$A$37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DOM'!$B$37:$ET$37</c:f>
            </c:numRef>
          </c:val>
          <c:extLst>
            <c:ext xmlns:c16="http://schemas.microsoft.com/office/drawing/2014/chart" uri="{C3380CC4-5D6E-409C-BE32-E72D297353CC}">
              <c16:uniqueId val="{00000000-2D47-4E6F-AD0A-A9C032147D83}"/>
            </c:ext>
          </c:extLst>
        </c:ser>
        <c:ser>
          <c:idx val="1"/>
          <c:order val="1"/>
          <c:tx>
            <c:strRef>
              <c:f>'Avg DOM'!$A$38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DOM'!$B$38:$ET$38</c:f>
            </c:numRef>
          </c:val>
          <c:extLst>
            <c:ext xmlns:c16="http://schemas.microsoft.com/office/drawing/2014/chart" uri="{C3380CC4-5D6E-409C-BE32-E72D297353CC}">
              <c16:uniqueId val="{00000001-2D47-4E6F-AD0A-A9C032147D83}"/>
            </c:ext>
          </c:extLst>
        </c:ser>
        <c:ser>
          <c:idx val="2"/>
          <c:order val="2"/>
          <c:tx>
            <c:strRef>
              <c:f>'Avg DOM'!$A$39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DOM'!$B$39:$ET$39</c:f>
            </c:numRef>
          </c:val>
          <c:extLst>
            <c:ext xmlns:c16="http://schemas.microsoft.com/office/drawing/2014/chart" uri="{C3380CC4-5D6E-409C-BE32-E72D297353CC}">
              <c16:uniqueId val="{00000002-2D47-4E6F-AD0A-A9C032147D83}"/>
            </c:ext>
          </c:extLst>
        </c:ser>
        <c:ser>
          <c:idx val="3"/>
          <c:order val="3"/>
          <c:tx>
            <c:strRef>
              <c:f>'Avg DOM'!$A$40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DOM'!$B$40:$ET$40</c:f>
            </c:numRef>
          </c:val>
          <c:extLst>
            <c:ext xmlns:c16="http://schemas.microsoft.com/office/drawing/2014/chart" uri="{C3380CC4-5D6E-409C-BE32-E72D297353CC}">
              <c16:uniqueId val="{00000003-2D47-4E6F-AD0A-A9C032147D83}"/>
            </c:ext>
          </c:extLst>
        </c:ser>
        <c:ser>
          <c:idx val="5"/>
          <c:order val="5"/>
          <c:tx>
            <c:strRef>
              <c:f>'Avg DOM'!$A$42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DOM'!$B$42:$ET$42</c:f>
              <c:numCache>
                <c:formatCode>General</c:formatCode>
                <c:ptCount val="12"/>
                <c:pt idx="0">
                  <c:v>190</c:v>
                </c:pt>
                <c:pt idx="1">
                  <c:v>121</c:v>
                </c:pt>
                <c:pt idx="2">
                  <c:v>199</c:v>
                </c:pt>
                <c:pt idx="3">
                  <c:v>217</c:v>
                </c:pt>
                <c:pt idx="4">
                  <c:v>182</c:v>
                </c:pt>
                <c:pt idx="5">
                  <c:v>126</c:v>
                </c:pt>
                <c:pt idx="6">
                  <c:v>88</c:v>
                </c:pt>
                <c:pt idx="7">
                  <c:v>116</c:v>
                </c:pt>
                <c:pt idx="8">
                  <c:v>84</c:v>
                </c:pt>
                <c:pt idx="9">
                  <c:v>140</c:v>
                </c:pt>
                <c:pt idx="10">
                  <c:v>209</c:v>
                </c:pt>
                <c:pt idx="11">
                  <c:v>233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D47-4E6F-AD0A-A9C032147D83}"/>
            </c:ext>
          </c:extLst>
        </c:ser>
        <c:ser>
          <c:idx val="6"/>
          <c:order val="6"/>
          <c:tx>
            <c:strRef>
              <c:f>'Avg DOM'!$A$43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DOM'!$B$43:$ET$43</c:f>
              <c:numCache>
                <c:formatCode>General</c:formatCode>
                <c:ptCount val="12"/>
                <c:pt idx="0">
                  <c:v>101</c:v>
                </c:pt>
                <c:pt idx="1">
                  <c:v>207</c:v>
                </c:pt>
                <c:pt idx="2">
                  <c:v>138</c:v>
                </c:pt>
                <c:pt idx="3">
                  <c:v>118</c:v>
                </c:pt>
                <c:pt idx="4">
                  <c:v>133</c:v>
                </c:pt>
                <c:pt idx="5">
                  <c:v>191</c:v>
                </c:pt>
                <c:pt idx="6">
                  <c:v>89</c:v>
                </c:pt>
                <c:pt idx="7">
                  <c:v>96</c:v>
                </c:pt>
                <c:pt idx="8">
                  <c:v>155</c:v>
                </c:pt>
                <c:pt idx="9">
                  <c:v>124</c:v>
                </c:pt>
                <c:pt idx="10">
                  <c:v>45</c:v>
                </c:pt>
                <c:pt idx="11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47-4E6F-AD0A-A9C032147D83}"/>
            </c:ext>
          </c:extLst>
        </c:ser>
        <c:ser>
          <c:idx val="7"/>
          <c:order val="7"/>
          <c:tx>
            <c:strRef>
              <c:f>'Avg DOM'!$A$44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DOM'!$B$44:$ET$44</c:f>
              <c:numCache>
                <c:formatCode>General</c:formatCode>
                <c:ptCount val="12"/>
                <c:pt idx="0">
                  <c:v>121</c:v>
                </c:pt>
                <c:pt idx="1">
                  <c:v>151</c:v>
                </c:pt>
                <c:pt idx="2">
                  <c:v>52</c:v>
                </c:pt>
                <c:pt idx="3">
                  <c:v>60</c:v>
                </c:pt>
                <c:pt idx="4">
                  <c:v>54</c:v>
                </c:pt>
                <c:pt idx="5">
                  <c:v>49</c:v>
                </c:pt>
                <c:pt idx="6">
                  <c:v>56</c:v>
                </c:pt>
                <c:pt idx="7">
                  <c:v>48</c:v>
                </c:pt>
                <c:pt idx="8">
                  <c:v>53</c:v>
                </c:pt>
                <c:pt idx="9">
                  <c:v>63</c:v>
                </c:pt>
                <c:pt idx="10">
                  <c:v>63</c:v>
                </c:pt>
                <c:pt idx="11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D47-4E6F-AD0A-A9C032147D83}"/>
            </c:ext>
          </c:extLst>
        </c:ser>
        <c:ser>
          <c:idx val="8"/>
          <c:order val="8"/>
          <c:tx>
            <c:strRef>
              <c:f>'Avg DOM'!$A$45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DOM'!$B$45:$ET$45</c:f>
              <c:numCache>
                <c:formatCode>General</c:formatCode>
                <c:ptCount val="12"/>
                <c:pt idx="0">
                  <c:v>72</c:v>
                </c:pt>
                <c:pt idx="1">
                  <c:v>68</c:v>
                </c:pt>
                <c:pt idx="2">
                  <c:v>76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D1-4461-ACF4-773ED0C511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0283983"/>
        <c:axId val="213314511"/>
        <c:axId val="0"/>
        <c:extLst>
          <c:ext xmlns:c15="http://schemas.microsoft.com/office/drawing/2012/chart" uri="{02D57815-91ED-43cb-92C2-25804820EDAC}">
            <c15:filteredBar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'Avg DOM'!$A$41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'Avg DOM'!$B$36:$ET$36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July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'Avg DOM'!$B$41:$ET$41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184</c:v>
                      </c:pt>
                      <c:pt idx="1">
                        <c:v>203</c:v>
                      </c:pt>
                      <c:pt idx="2">
                        <c:v>228</c:v>
                      </c:pt>
                      <c:pt idx="3">
                        <c:v>203</c:v>
                      </c:pt>
                      <c:pt idx="4">
                        <c:v>119</c:v>
                      </c:pt>
                      <c:pt idx="5">
                        <c:v>158</c:v>
                      </c:pt>
                      <c:pt idx="6">
                        <c:v>145</c:v>
                      </c:pt>
                      <c:pt idx="7">
                        <c:v>139</c:v>
                      </c:pt>
                      <c:pt idx="8">
                        <c:v>146</c:v>
                      </c:pt>
                      <c:pt idx="9">
                        <c:v>162</c:v>
                      </c:pt>
                      <c:pt idx="10">
                        <c:v>208</c:v>
                      </c:pt>
                      <c:pt idx="11">
                        <c:v>165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2D47-4E6F-AD0A-A9C032147D83}"/>
                  </c:ext>
                </c:extLst>
              </c15:ser>
            </c15:filteredBarSeries>
          </c:ext>
        </c:extLst>
      </c:bar3DChart>
      <c:catAx>
        <c:axId val="1502839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314511"/>
        <c:crosses val="autoZero"/>
        <c:auto val="1"/>
        <c:lblAlgn val="ctr"/>
        <c:lblOffset val="100"/>
        <c:noMultiLvlLbl val="0"/>
      </c:catAx>
      <c:valAx>
        <c:axId val="2133145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2839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Quarterly Average Residential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1"/>
          <c:order val="1"/>
          <c:tx>
            <c:strRef>
              <c:f>'Avg DOM'!$A$22:$EH$22</c:f>
              <c:strCache>
                <c:ptCount val="138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DOM'!$EI$20:$EL$20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DOM'!$EI$22:$EL$22</c:f>
              <c:numCache>
                <c:formatCode>0</c:formatCode>
                <c:ptCount val="4"/>
                <c:pt idx="0">
                  <c:v>42</c:v>
                </c:pt>
                <c:pt idx="1">
                  <c:v>29.333333333333332</c:v>
                </c:pt>
                <c:pt idx="2">
                  <c:v>31.666666666666668</c:v>
                </c:pt>
                <c:pt idx="3">
                  <c:v>46.333333333333336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EB1-46DF-8525-87549DB16C56}"/>
            </c:ext>
          </c:extLst>
        </c:ser>
        <c:ser>
          <c:idx val="2"/>
          <c:order val="2"/>
          <c:tx>
            <c:strRef>
              <c:f>'Avg DOM'!$A$23:$EH$23</c:f>
              <c:strCache>
                <c:ptCount val="138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DOM'!$EI$20:$EL$20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DOM'!$EI$23:$EL$23</c:f>
              <c:numCache>
                <c:formatCode>0</c:formatCode>
                <c:ptCount val="4"/>
                <c:pt idx="0">
                  <c:v>61</c:v>
                </c:pt>
                <c:pt idx="1">
                  <c:v>49.333333333333336</c:v>
                </c:pt>
                <c:pt idx="2">
                  <c:v>46</c:v>
                </c:pt>
                <c:pt idx="3">
                  <c:v>48.333333333333336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EB1-46DF-8525-87549DB16C56}"/>
            </c:ext>
          </c:extLst>
        </c:ser>
        <c:ser>
          <c:idx val="3"/>
          <c:order val="3"/>
          <c:tx>
            <c:strRef>
              <c:f>'Avg DOM'!$A$24:$EH$24</c:f>
              <c:strCache>
                <c:ptCount val="138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DOM'!$EI$20:$EL$20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DOM'!$EI$24:$EL$24</c:f>
              <c:numCache>
                <c:formatCode>0</c:formatCode>
                <c:ptCount val="4"/>
                <c:pt idx="0">
                  <c:v>57.333333333333336</c:v>
                </c:pt>
                <c:pt idx="1">
                  <c:v>54.333333333333336</c:v>
                </c:pt>
                <c:pt idx="2">
                  <c:v>52.333333333333336</c:v>
                </c:pt>
                <c:pt idx="3">
                  <c:v>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EB1-46DF-8525-87549DB16C56}"/>
            </c:ext>
          </c:extLst>
        </c:ser>
        <c:ser>
          <c:idx val="4"/>
          <c:order val="4"/>
          <c:tx>
            <c:strRef>
              <c:f>'Avg DOM'!$A$25:$EH$25</c:f>
              <c:strCache>
                <c:ptCount val="138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DOM'!$EI$20:$EL$20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DOM'!$EI$25:$EL$25</c:f>
              <c:numCache>
                <c:formatCode>0</c:formatCode>
                <c:ptCount val="4"/>
                <c:pt idx="0">
                  <c:v>72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148-4666-90B4-CF388A2554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81498591"/>
        <c:axId val="1081494271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'Avg DOM'!$A$21:$EH$21</c15:sqref>
                        </c15:formulaRef>
                      </c:ext>
                    </c:extLst>
                    <c:strCache>
                      <c:ptCount val="138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'Avg DOM'!$EI$20:$EL$20</c15:sqref>
                        </c15:formulaRef>
                      </c:ext>
                    </c:extLst>
                    <c:strCache>
                      <c:ptCount val="4"/>
                      <c:pt idx="0">
                        <c:v>Qtr 1</c:v>
                      </c:pt>
                      <c:pt idx="1">
                        <c:v>Qtr 2</c:v>
                      </c:pt>
                      <c:pt idx="2">
                        <c:v>Qtr3</c:v>
                      </c:pt>
                      <c:pt idx="3">
                        <c:v>Qtr4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'Avg DOM'!$EI$21:$EL$21</c15:sqref>
                        </c15:formulaRef>
                      </c:ext>
                    </c:extLst>
                    <c:numCache>
                      <c:formatCode>0</c:formatCode>
                      <c:ptCount val="4"/>
                      <c:pt idx="0">
                        <c:v>78</c:v>
                      </c:pt>
                      <c:pt idx="1">
                        <c:v>49.666666666666664</c:v>
                      </c:pt>
                      <c:pt idx="2">
                        <c:v>34.333333333333336</c:v>
                      </c:pt>
                      <c:pt idx="3">
                        <c:v>45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EB1-46DF-8525-87549DB16C56}"/>
                  </c:ext>
                </c:extLst>
              </c15:ser>
            </c15:filteredBarSeries>
          </c:ext>
        </c:extLst>
      </c:bar3DChart>
      <c:catAx>
        <c:axId val="10814985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1494271"/>
        <c:crosses val="autoZero"/>
        <c:auto val="1"/>
        <c:lblAlgn val="ctr"/>
        <c:lblOffset val="100"/>
        <c:noMultiLvlLbl val="0"/>
      </c:catAx>
      <c:valAx>
        <c:axId val="1081494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14985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Quarterly Average Lots / Land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1"/>
          <c:order val="1"/>
          <c:tx>
            <c:strRef>
              <c:f>'Avg DOM'!$A$50:$EH$50</c:f>
              <c:strCache>
                <c:ptCount val="138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DOM'!$EI$48:$EL$48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'Avg DOM'!$EI$50:$EL$50</c:f>
              <c:numCache>
                <c:formatCode>0</c:formatCode>
                <c:ptCount val="4"/>
                <c:pt idx="0">
                  <c:v>170</c:v>
                </c:pt>
                <c:pt idx="1">
                  <c:v>175</c:v>
                </c:pt>
                <c:pt idx="2">
                  <c:v>96</c:v>
                </c:pt>
                <c:pt idx="3">
                  <c:v>194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BD5-4C6E-A3CC-CCDCFB89E92D}"/>
            </c:ext>
          </c:extLst>
        </c:ser>
        <c:ser>
          <c:idx val="2"/>
          <c:order val="2"/>
          <c:tx>
            <c:strRef>
              <c:f>'Avg DOM'!$A$51:$EH$51</c:f>
              <c:strCache>
                <c:ptCount val="138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DOM'!$EI$48:$EL$48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'Avg DOM'!$EI$51:$EL$51</c:f>
              <c:numCache>
                <c:formatCode>0</c:formatCode>
                <c:ptCount val="4"/>
                <c:pt idx="0">
                  <c:v>148.66666666666666</c:v>
                </c:pt>
                <c:pt idx="1">
                  <c:v>147.33333333333334</c:v>
                </c:pt>
                <c:pt idx="2">
                  <c:v>113.33333333333333</c:v>
                </c:pt>
                <c:pt idx="3">
                  <c:v>84.666666666666671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BD5-4C6E-A3CC-CCDCFB89E92D}"/>
            </c:ext>
          </c:extLst>
        </c:ser>
        <c:ser>
          <c:idx val="3"/>
          <c:order val="3"/>
          <c:tx>
            <c:strRef>
              <c:f>'Avg DOM'!$A$52:$EH$52</c:f>
              <c:strCache>
                <c:ptCount val="138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rgbClr val="FF0000"/>
              </a:solidFill>
            </a:ln>
            <a:effectLst/>
            <a:sp3d>
              <a:contourClr>
                <a:srgbClr val="FF0000"/>
              </a:contourClr>
            </a:sp3d>
          </c:spPr>
          <c:invertIfNegative val="0"/>
          <c:cat>
            <c:strRef>
              <c:f>'Avg DOM'!$EI$48:$EL$48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'Avg DOM'!$EI$52:$EL$52</c:f>
              <c:numCache>
                <c:formatCode>0</c:formatCode>
                <c:ptCount val="4"/>
                <c:pt idx="0">
                  <c:v>108</c:v>
                </c:pt>
                <c:pt idx="1">
                  <c:v>54.333333333333336</c:v>
                </c:pt>
                <c:pt idx="2">
                  <c:v>52.333333333333336</c:v>
                </c:pt>
                <c:pt idx="3">
                  <c:v>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BD5-4C6E-A3CC-CCDCFB89E92D}"/>
            </c:ext>
          </c:extLst>
        </c:ser>
        <c:ser>
          <c:idx val="4"/>
          <c:order val="4"/>
          <c:tx>
            <c:strRef>
              <c:f>'Avg DOM'!$A$53:$EH$53</c:f>
              <c:strCache>
                <c:ptCount val="138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DOM'!$EI$48:$EL$48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'Avg DOM'!$EI$53:$EL$53</c:f>
              <c:numCache>
                <c:formatCode>0</c:formatCode>
                <c:ptCount val="4"/>
                <c:pt idx="0">
                  <c:v>216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2B-40E3-8EB1-C86C713000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53425439"/>
        <c:axId val="1153450399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'Avg DOM'!$A$49:$EH$49</c15:sqref>
                        </c15:formulaRef>
                      </c:ext>
                    </c:extLst>
                    <c:strCache>
                      <c:ptCount val="138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'Avg DOM'!$EI$48:$EL$48</c15:sqref>
                        </c15:formulaRef>
                      </c:ext>
                    </c:extLst>
                    <c:strCache>
                      <c:ptCount val="4"/>
                      <c:pt idx="0">
                        <c:v>1st Qtr</c:v>
                      </c:pt>
                      <c:pt idx="1">
                        <c:v>2nd Qtr</c:v>
                      </c:pt>
                      <c:pt idx="2">
                        <c:v>4th Qtr</c:v>
                      </c:pt>
                      <c:pt idx="3">
                        <c:v>4th Qtr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'Avg DOM'!$EI$49:$EL$49</c15:sqref>
                        </c15:formulaRef>
                      </c:ext>
                    </c:extLst>
                    <c:numCache>
                      <c:formatCode>0</c:formatCode>
                      <c:ptCount val="4"/>
                      <c:pt idx="0">
                        <c:v>205</c:v>
                      </c:pt>
                      <c:pt idx="1">
                        <c:v>160</c:v>
                      </c:pt>
                      <c:pt idx="2">
                        <c:v>143.33333333333334</c:v>
                      </c:pt>
                      <c:pt idx="3">
                        <c:v>178.33333333333334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BD5-4C6E-A3CC-CCDCFB89E92D}"/>
                  </c:ext>
                </c:extLst>
              </c15:ser>
            </c15:filteredBarSeries>
          </c:ext>
        </c:extLst>
      </c:bar3DChart>
      <c:catAx>
        <c:axId val="11534254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450399"/>
        <c:crosses val="autoZero"/>
        <c:auto val="1"/>
        <c:lblAlgn val="ctr"/>
        <c:lblOffset val="100"/>
        <c:noMultiLvlLbl val="0"/>
      </c:catAx>
      <c:valAx>
        <c:axId val="1153450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4254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solidFill>
                  <a:schemeClr val="tx1"/>
                </a:solidFill>
                <a:latin typeface="Arial Black" panose="020B0A04020102020204" pitchFamily="34" charset="0"/>
                <a:cs typeface="Arial" panose="020B0604020202020204" pitchFamily="34" charset="0"/>
              </a:rPr>
              <a:t>Under Contracts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Under Contract'!$A$29</c:f>
              <c:strCache>
                <c:ptCount val="1"/>
                <c:pt idx="0">
                  <c:v>Under Contracts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'Total Under Contract'!$B$28:$ER$28</c:f>
              <c:numCache>
                <c:formatCode>[$-409]mmm\-yy</c:formatCode>
                <c:ptCount val="147"/>
                <c:pt idx="0">
                  <c:v>41287</c:v>
                </c:pt>
                <c:pt idx="1">
                  <c:v>41318</c:v>
                </c:pt>
                <c:pt idx="2">
                  <c:v>41346</c:v>
                </c:pt>
                <c:pt idx="3">
                  <c:v>41377</c:v>
                </c:pt>
                <c:pt idx="4">
                  <c:v>41407</c:v>
                </c:pt>
                <c:pt idx="5">
                  <c:v>41438</c:v>
                </c:pt>
                <c:pt idx="6">
                  <c:v>41468</c:v>
                </c:pt>
                <c:pt idx="7">
                  <c:v>41499</c:v>
                </c:pt>
                <c:pt idx="8">
                  <c:v>41530</c:v>
                </c:pt>
                <c:pt idx="9">
                  <c:v>41560</c:v>
                </c:pt>
                <c:pt idx="10">
                  <c:v>41591</c:v>
                </c:pt>
                <c:pt idx="11">
                  <c:v>41621</c:v>
                </c:pt>
                <c:pt idx="12">
                  <c:v>41652</c:v>
                </c:pt>
                <c:pt idx="13">
                  <c:v>41683</c:v>
                </c:pt>
                <c:pt idx="14">
                  <c:v>41711</c:v>
                </c:pt>
                <c:pt idx="15">
                  <c:v>41742</c:v>
                </c:pt>
                <c:pt idx="16">
                  <c:v>41772</c:v>
                </c:pt>
                <c:pt idx="17">
                  <c:v>41803</c:v>
                </c:pt>
                <c:pt idx="18">
                  <c:v>41833</c:v>
                </c:pt>
                <c:pt idx="19">
                  <c:v>41864</c:v>
                </c:pt>
                <c:pt idx="20">
                  <c:v>41895</c:v>
                </c:pt>
                <c:pt idx="21">
                  <c:v>41925</c:v>
                </c:pt>
                <c:pt idx="22">
                  <c:v>41956</c:v>
                </c:pt>
                <c:pt idx="23">
                  <c:v>41986</c:v>
                </c:pt>
                <c:pt idx="24">
                  <c:v>42017</c:v>
                </c:pt>
                <c:pt idx="25">
                  <c:v>42048</c:v>
                </c:pt>
                <c:pt idx="26">
                  <c:v>42076</c:v>
                </c:pt>
                <c:pt idx="27">
                  <c:v>42107</c:v>
                </c:pt>
                <c:pt idx="28">
                  <c:v>42137</c:v>
                </c:pt>
                <c:pt idx="29">
                  <c:v>42168</c:v>
                </c:pt>
                <c:pt idx="30">
                  <c:v>42198</c:v>
                </c:pt>
                <c:pt idx="31">
                  <c:v>42229</c:v>
                </c:pt>
                <c:pt idx="32">
                  <c:v>42260</c:v>
                </c:pt>
                <c:pt idx="33">
                  <c:v>42290</c:v>
                </c:pt>
                <c:pt idx="34">
                  <c:v>42321</c:v>
                </c:pt>
                <c:pt idx="35">
                  <c:v>42351</c:v>
                </c:pt>
                <c:pt idx="36">
                  <c:v>42382</c:v>
                </c:pt>
                <c:pt idx="37">
                  <c:v>42413</c:v>
                </c:pt>
                <c:pt idx="38">
                  <c:v>42442</c:v>
                </c:pt>
                <c:pt idx="39">
                  <c:v>42473</c:v>
                </c:pt>
                <c:pt idx="40">
                  <c:v>42503</c:v>
                </c:pt>
                <c:pt idx="41">
                  <c:v>42534</c:v>
                </c:pt>
                <c:pt idx="42">
                  <c:v>42564</c:v>
                </c:pt>
                <c:pt idx="43">
                  <c:v>42595</c:v>
                </c:pt>
                <c:pt idx="44">
                  <c:v>42626</c:v>
                </c:pt>
                <c:pt idx="45">
                  <c:v>42656</c:v>
                </c:pt>
                <c:pt idx="46">
                  <c:v>42687</c:v>
                </c:pt>
                <c:pt idx="47">
                  <c:v>42717</c:v>
                </c:pt>
                <c:pt idx="48">
                  <c:v>42748</c:v>
                </c:pt>
                <c:pt idx="49">
                  <c:v>42779</c:v>
                </c:pt>
                <c:pt idx="50">
                  <c:v>42807</c:v>
                </c:pt>
                <c:pt idx="51">
                  <c:v>42838</c:v>
                </c:pt>
                <c:pt idx="52">
                  <c:v>42868</c:v>
                </c:pt>
                <c:pt idx="53">
                  <c:v>42899</c:v>
                </c:pt>
                <c:pt idx="54">
                  <c:v>42929</c:v>
                </c:pt>
                <c:pt idx="55">
                  <c:v>42960</c:v>
                </c:pt>
                <c:pt idx="56">
                  <c:v>42991</c:v>
                </c:pt>
                <c:pt idx="57">
                  <c:v>43021</c:v>
                </c:pt>
                <c:pt idx="58">
                  <c:v>43052</c:v>
                </c:pt>
                <c:pt idx="59">
                  <c:v>43082</c:v>
                </c:pt>
                <c:pt idx="60">
                  <c:v>43113</c:v>
                </c:pt>
                <c:pt idx="61">
                  <c:v>43144</c:v>
                </c:pt>
                <c:pt idx="62">
                  <c:v>43172</c:v>
                </c:pt>
                <c:pt idx="63">
                  <c:v>43203</c:v>
                </c:pt>
                <c:pt idx="64">
                  <c:v>43233</c:v>
                </c:pt>
                <c:pt idx="65">
                  <c:v>43264</c:v>
                </c:pt>
                <c:pt idx="66">
                  <c:v>43294</c:v>
                </c:pt>
                <c:pt idx="67">
                  <c:v>43325</c:v>
                </c:pt>
                <c:pt idx="68">
                  <c:v>43356</c:v>
                </c:pt>
                <c:pt idx="69">
                  <c:v>43386</c:v>
                </c:pt>
                <c:pt idx="70">
                  <c:v>43417</c:v>
                </c:pt>
                <c:pt idx="71">
                  <c:v>43447</c:v>
                </c:pt>
                <c:pt idx="72">
                  <c:v>43478</c:v>
                </c:pt>
                <c:pt idx="73">
                  <c:v>43509</c:v>
                </c:pt>
                <c:pt idx="74">
                  <c:v>43537</c:v>
                </c:pt>
                <c:pt idx="75">
                  <c:v>43568</c:v>
                </c:pt>
                <c:pt idx="76">
                  <c:v>43598</c:v>
                </c:pt>
                <c:pt idx="77">
                  <c:v>43629</c:v>
                </c:pt>
                <c:pt idx="78">
                  <c:v>43659</c:v>
                </c:pt>
                <c:pt idx="79">
                  <c:v>43690</c:v>
                </c:pt>
                <c:pt idx="80">
                  <c:v>43721</c:v>
                </c:pt>
                <c:pt idx="81">
                  <c:v>43751</c:v>
                </c:pt>
                <c:pt idx="82">
                  <c:v>43782</c:v>
                </c:pt>
                <c:pt idx="83">
                  <c:v>43812</c:v>
                </c:pt>
                <c:pt idx="84">
                  <c:v>43843</c:v>
                </c:pt>
                <c:pt idx="85">
                  <c:v>43874</c:v>
                </c:pt>
                <c:pt idx="86">
                  <c:v>43903</c:v>
                </c:pt>
                <c:pt idx="87">
                  <c:v>43934</c:v>
                </c:pt>
                <c:pt idx="88">
                  <c:v>43964</c:v>
                </c:pt>
                <c:pt idx="89">
                  <c:v>43995</c:v>
                </c:pt>
                <c:pt idx="90">
                  <c:v>44025</c:v>
                </c:pt>
                <c:pt idx="91">
                  <c:v>44056</c:v>
                </c:pt>
                <c:pt idx="92">
                  <c:v>44087</c:v>
                </c:pt>
                <c:pt idx="93">
                  <c:v>44117</c:v>
                </c:pt>
                <c:pt idx="94">
                  <c:v>44148</c:v>
                </c:pt>
                <c:pt idx="95">
                  <c:v>44178</c:v>
                </c:pt>
                <c:pt idx="96">
                  <c:v>44209</c:v>
                </c:pt>
                <c:pt idx="97">
                  <c:v>44240</c:v>
                </c:pt>
                <c:pt idx="98">
                  <c:v>44268</c:v>
                </c:pt>
                <c:pt idx="99">
                  <c:v>44299</c:v>
                </c:pt>
                <c:pt idx="100">
                  <c:v>44329</c:v>
                </c:pt>
                <c:pt idx="101">
                  <c:v>44360</c:v>
                </c:pt>
                <c:pt idx="102">
                  <c:v>44390</c:v>
                </c:pt>
                <c:pt idx="103">
                  <c:v>44421</c:v>
                </c:pt>
                <c:pt idx="104">
                  <c:v>44452</c:v>
                </c:pt>
                <c:pt idx="105">
                  <c:v>44482</c:v>
                </c:pt>
                <c:pt idx="106">
                  <c:v>44513</c:v>
                </c:pt>
                <c:pt idx="107">
                  <c:v>44543</c:v>
                </c:pt>
                <c:pt idx="108">
                  <c:v>44574</c:v>
                </c:pt>
                <c:pt idx="109">
                  <c:v>44605</c:v>
                </c:pt>
                <c:pt idx="110">
                  <c:v>44633</c:v>
                </c:pt>
                <c:pt idx="111">
                  <c:v>44664</c:v>
                </c:pt>
                <c:pt idx="112">
                  <c:v>44694</c:v>
                </c:pt>
                <c:pt idx="113">
                  <c:v>44725</c:v>
                </c:pt>
                <c:pt idx="114">
                  <c:v>44755</c:v>
                </c:pt>
                <c:pt idx="115">
                  <c:v>44786</c:v>
                </c:pt>
                <c:pt idx="116">
                  <c:v>44817</c:v>
                </c:pt>
                <c:pt idx="117">
                  <c:v>44847</c:v>
                </c:pt>
                <c:pt idx="118">
                  <c:v>44878</c:v>
                </c:pt>
                <c:pt idx="119">
                  <c:v>44908</c:v>
                </c:pt>
                <c:pt idx="120">
                  <c:v>44939</c:v>
                </c:pt>
                <c:pt idx="121">
                  <c:v>44970</c:v>
                </c:pt>
                <c:pt idx="122">
                  <c:v>44998</c:v>
                </c:pt>
                <c:pt idx="123">
                  <c:v>45029</c:v>
                </c:pt>
                <c:pt idx="124">
                  <c:v>45059</c:v>
                </c:pt>
                <c:pt idx="125">
                  <c:v>45090</c:v>
                </c:pt>
                <c:pt idx="126">
                  <c:v>45120</c:v>
                </c:pt>
                <c:pt idx="127">
                  <c:v>45151</c:v>
                </c:pt>
                <c:pt idx="128">
                  <c:v>45182</c:v>
                </c:pt>
                <c:pt idx="129">
                  <c:v>45212</c:v>
                </c:pt>
                <c:pt idx="130">
                  <c:v>45243</c:v>
                </c:pt>
                <c:pt idx="131">
                  <c:v>45273</c:v>
                </c:pt>
                <c:pt idx="132">
                  <c:v>45304</c:v>
                </c:pt>
                <c:pt idx="133">
                  <c:v>45335</c:v>
                </c:pt>
                <c:pt idx="134">
                  <c:v>45364</c:v>
                </c:pt>
                <c:pt idx="135">
                  <c:v>45395</c:v>
                </c:pt>
                <c:pt idx="136">
                  <c:v>45425</c:v>
                </c:pt>
                <c:pt idx="137">
                  <c:v>45456</c:v>
                </c:pt>
                <c:pt idx="138">
                  <c:v>45486</c:v>
                </c:pt>
                <c:pt idx="139">
                  <c:v>45517</c:v>
                </c:pt>
                <c:pt idx="140">
                  <c:v>45548</c:v>
                </c:pt>
                <c:pt idx="141">
                  <c:v>45578</c:v>
                </c:pt>
                <c:pt idx="142">
                  <c:v>45609</c:v>
                </c:pt>
                <c:pt idx="143">
                  <c:v>45639</c:v>
                </c:pt>
                <c:pt idx="144">
                  <c:v>45670</c:v>
                </c:pt>
                <c:pt idx="145">
                  <c:v>45701</c:v>
                </c:pt>
                <c:pt idx="146">
                  <c:v>45729</c:v>
                </c:pt>
              </c:numCache>
            </c:numRef>
          </c:cat>
          <c:val>
            <c:numRef>
              <c:f>'Total Under Contract'!$B$29:$ER$29</c:f>
              <c:numCache>
                <c:formatCode>General</c:formatCode>
                <c:ptCount val="147"/>
                <c:pt idx="0">
                  <c:v>333</c:v>
                </c:pt>
                <c:pt idx="1">
                  <c:v>366</c:v>
                </c:pt>
                <c:pt idx="2">
                  <c:v>447</c:v>
                </c:pt>
                <c:pt idx="3">
                  <c:v>462</c:v>
                </c:pt>
                <c:pt idx="4">
                  <c:v>423</c:v>
                </c:pt>
                <c:pt idx="5">
                  <c:v>385</c:v>
                </c:pt>
                <c:pt idx="6">
                  <c:v>368</c:v>
                </c:pt>
                <c:pt idx="7">
                  <c:v>403</c:v>
                </c:pt>
                <c:pt idx="8">
                  <c:v>396</c:v>
                </c:pt>
                <c:pt idx="9">
                  <c:v>384</c:v>
                </c:pt>
                <c:pt idx="10">
                  <c:v>363</c:v>
                </c:pt>
                <c:pt idx="11">
                  <c:v>269</c:v>
                </c:pt>
                <c:pt idx="12">
                  <c:v>330</c:v>
                </c:pt>
                <c:pt idx="13">
                  <c:v>367</c:v>
                </c:pt>
                <c:pt idx="14">
                  <c:v>412</c:v>
                </c:pt>
                <c:pt idx="15">
                  <c:v>475</c:v>
                </c:pt>
                <c:pt idx="16">
                  <c:v>429</c:v>
                </c:pt>
                <c:pt idx="17">
                  <c:v>391</c:v>
                </c:pt>
                <c:pt idx="18">
                  <c:v>402</c:v>
                </c:pt>
                <c:pt idx="19">
                  <c:v>407</c:v>
                </c:pt>
                <c:pt idx="20">
                  <c:v>435</c:v>
                </c:pt>
                <c:pt idx="21">
                  <c:v>444</c:v>
                </c:pt>
                <c:pt idx="22">
                  <c:v>400</c:v>
                </c:pt>
                <c:pt idx="23">
                  <c:v>335</c:v>
                </c:pt>
                <c:pt idx="24">
                  <c:v>330</c:v>
                </c:pt>
                <c:pt idx="25">
                  <c:v>367</c:v>
                </c:pt>
                <c:pt idx="26">
                  <c:v>412</c:v>
                </c:pt>
                <c:pt idx="27">
                  <c:v>475</c:v>
                </c:pt>
                <c:pt idx="28">
                  <c:v>429</c:v>
                </c:pt>
                <c:pt idx="29">
                  <c:v>391</c:v>
                </c:pt>
                <c:pt idx="30">
                  <c:v>402</c:v>
                </c:pt>
                <c:pt idx="31">
                  <c:v>407</c:v>
                </c:pt>
                <c:pt idx="32">
                  <c:v>435</c:v>
                </c:pt>
                <c:pt idx="33">
                  <c:v>444</c:v>
                </c:pt>
                <c:pt idx="34">
                  <c:v>400</c:v>
                </c:pt>
                <c:pt idx="35">
                  <c:v>335</c:v>
                </c:pt>
                <c:pt idx="36">
                  <c:v>345</c:v>
                </c:pt>
                <c:pt idx="37">
                  <c:v>370</c:v>
                </c:pt>
                <c:pt idx="38">
                  <c:v>395</c:v>
                </c:pt>
                <c:pt idx="39">
                  <c:v>434</c:v>
                </c:pt>
                <c:pt idx="40">
                  <c:v>445</c:v>
                </c:pt>
                <c:pt idx="41">
                  <c:v>389</c:v>
                </c:pt>
                <c:pt idx="42">
                  <c:v>416</c:v>
                </c:pt>
                <c:pt idx="43">
                  <c:v>431</c:v>
                </c:pt>
                <c:pt idx="44">
                  <c:v>426</c:v>
                </c:pt>
                <c:pt idx="45">
                  <c:v>366</c:v>
                </c:pt>
                <c:pt idx="46">
                  <c:v>370</c:v>
                </c:pt>
                <c:pt idx="47">
                  <c:v>267</c:v>
                </c:pt>
                <c:pt idx="48">
                  <c:v>330</c:v>
                </c:pt>
                <c:pt idx="49">
                  <c:v>367</c:v>
                </c:pt>
                <c:pt idx="50">
                  <c:v>451</c:v>
                </c:pt>
                <c:pt idx="51">
                  <c:v>473</c:v>
                </c:pt>
                <c:pt idx="52">
                  <c:v>461</c:v>
                </c:pt>
                <c:pt idx="53">
                  <c:v>410</c:v>
                </c:pt>
                <c:pt idx="54">
                  <c:v>422</c:v>
                </c:pt>
                <c:pt idx="55">
                  <c:v>419</c:v>
                </c:pt>
                <c:pt idx="56">
                  <c:v>442</c:v>
                </c:pt>
                <c:pt idx="57">
                  <c:v>413</c:v>
                </c:pt>
                <c:pt idx="58">
                  <c:v>390</c:v>
                </c:pt>
                <c:pt idx="59">
                  <c:v>280</c:v>
                </c:pt>
                <c:pt idx="60">
                  <c:v>304</c:v>
                </c:pt>
                <c:pt idx="61">
                  <c:v>394</c:v>
                </c:pt>
                <c:pt idx="62">
                  <c:v>414</c:v>
                </c:pt>
                <c:pt idx="63">
                  <c:v>439</c:v>
                </c:pt>
                <c:pt idx="64">
                  <c:v>435</c:v>
                </c:pt>
                <c:pt idx="65">
                  <c:v>390</c:v>
                </c:pt>
                <c:pt idx="66">
                  <c:v>424</c:v>
                </c:pt>
                <c:pt idx="67">
                  <c:v>416</c:v>
                </c:pt>
                <c:pt idx="68">
                  <c:v>367</c:v>
                </c:pt>
                <c:pt idx="69">
                  <c:v>335</c:v>
                </c:pt>
                <c:pt idx="70">
                  <c:v>345</c:v>
                </c:pt>
                <c:pt idx="71">
                  <c:v>254</c:v>
                </c:pt>
                <c:pt idx="72">
                  <c:v>323</c:v>
                </c:pt>
                <c:pt idx="73">
                  <c:v>380</c:v>
                </c:pt>
                <c:pt idx="74">
                  <c:v>451</c:v>
                </c:pt>
                <c:pt idx="75">
                  <c:v>459</c:v>
                </c:pt>
                <c:pt idx="76">
                  <c:v>423</c:v>
                </c:pt>
                <c:pt idx="77">
                  <c:v>405</c:v>
                </c:pt>
                <c:pt idx="78">
                  <c:v>454</c:v>
                </c:pt>
                <c:pt idx="79">
                  <c:v>435</c:v>
                </c:pt>
                <c:pt idx="80">
                  <c:v>430</c:v>
                </c:pt>
                <c:pt idx="81">
                  <c:v>471</c:v>
                </c:pt>
                <c:pt idx="82">
                  <c:v>402</c:v>
                </c:pt>
                <c:pt idx="83">
                  <c:v>327</c:v>
                </c:pt>
                <c:pt idx="84">
                  <c:v>381</c:v>
                </c:pt>
                <c:pt idx="85">
                  <c:v>500</c:v>
                </c:pt>
                <c:pt idx="86">
                  <c:v>442</c:v>
                </c:pt>
                <c:pt idx="87">
                  <c:v>374</c:v>
                </c:pt>
                <c:pt idx="88">
                  <c:v>549</c:v>
                </c:pt>
                <c:pt idx="89">
                  <c:v>843</c:v>
                </c:pt>
                <c:pt idx="90">
                  <c:v>914</c:v>
                </c:pt>
                <c:pt idx="91">
                  <c:v>989</c:v>
                </c:pt>
                <c:pt idx="92">
                  <c:v>978</c:v>
                </c:pt>
                <c:pt idx="93">
                  <c:v>926</c:v>
                </c:pt>
                <c:pt idx="94">
                  <c:v>841</c:v>
                </c:pt>
                <c:pt idx="95">
                  <c:v>709</c:v>
                </c:pt>
                <c:pt idx="96">
                  <c:v>766</c:v>
                </c:pt>
                <c:pt idx="97">
                  <c:v>825</c:v>
                </c:pt>
                <c:pt idx="98">
                  <c:v>883</c:v>
                </c:pt>
                <c:pt idx="99">
                  <c:v>923</c:v>
                </c:pt>
                <c:pt idx="100">
                  <c:v>856</c:v>
                </c:pt>
                <c:pt idx="101">
                  <c:v>728</c:v>
                </c:pt>
                <c:pt idx="102">
                  <c:v>708</c:v>
                </c:pt>
                <c:pt idx="103">
                  <c:v>739</c:v>
                </c:pt>
                <c:pt idx="104">
                  <c:v>783</c:v>
                </c:pt>
                <c:pt idx="105">
                  <c:v>776</c:v>
                </c:pt>
                <c:pt idx="106">
                  <c:v>734</c:v>
                </c:pt>
                <c:pt idx="107">
                  <c:v>614</c:v>
                </c:pt>
                <c:pt idx="108">
                  <c:v>651</c:v>
                </c:pt>
                <c:pt idx="109">
                  <c:v>711</c:v>
                </c:pt>
                <c:pt idx="110">
                  <c:v>686</c:v>
                </c:pt>
                <c:pt idx="111">
                  <c:v>663</c:v>
                </c:pt>
                <c:pt idx="112">
                  <c:v>557</c:v>
                </c:pt>
                <c:pt idx="113">
                  <c:v>482</c:v>
                </c:pt>
                <c:pt idx="114">
                  <c:v>488</c:v>
                </c:pt>
                <c:pt idx="115">
                  <c:v>483</c:v>
                </c:pt>
                <c:pt idx="116">
                  <c:v>471</c:v>
                </c:pt>
                <c:pt idx="117">
                  <c:v>424</c:v>
                </c:pt>
                <c:pt idx="118">
                  <c:v>365</c:v>
                </c:pt>
                <c:pt idx="119">
                  <c:v>308</c:v>
                </c:pt>
                <c:pt idx="120">
                  <c:v>402</c:v>
                </c:pt>
                <c:pt idx="121">
                  <c:v>430</c:v>
                </c:pt>
                <c:pt idx="122">
                  <c:v>419</c:v>
                </c:pt>
                <c:pt idx="123">
                  <c:v>418</c:v>
                </c:pt>
                <c:pt idx="124">
                  <c:v>399</c:v>
                </c:pt>
                <c:pt idx="125">
                  <c:v>353</c:v>
                </c:pt>
                <c:pt idx="126">
                  <c:v>373</c:v>
                </c:pt>
                <c:pt idx="127">
                  <c:v>405</c:v>
                </c:pt>
                <c:pt idx="128">
                  <c:v>379</c:v>
                </c:pt>
                <c:pt idx="129">
                  <c:v>359</c:v>
                </c:pt>
                <c:pt idx="130">
                  <c:v>285</c:v>
                </c:pt>
                <c:pt idx="131">
                  <c:v>251</c:v>
                </c:pt>
                <c:pt idx="132">
                  <c:v>285</c:v>
                </c:pt>
                <c:pt idx="133">
                  <c:v>370</c:v>
                </c:pt>
                <c:pt idx="134">
                  <c:v>344</c:v>
                </c:pt>
                <c:pt idx="135">
                  <c:v>343</c:v>
                </c:pt>
                <c:pt idx="136">
                  <c:v>324</c:v>
                </c:pt>
                <c:pt idx="137">
                  <c:v>324</c:v>
                </c:pt>
                <c:pt idx="138">
                  <c:v>311</c:v>
                </c:pt>
                <c:pt idx="139">
                  <c:v>324</c:v>
                </c:pt>
                <c:pt idx="140">
                  <c:v>331</c:v>
                </c:pt>
                <c:pt idx="141">
                  <c:v>295</c:v>
                </c:pt>
                <c:pt idx="142">
                  <c:v>287</c:v>
                </c:pt>
                <c:pt idx="143">
                  <c:v>228</c:v>
                </c:pt>
                <c:pt idx="144">
                  <c:v>247</c:v>
                </c:pt>
                <c:pt idx="145">
                  <c:v>304</c:v>
                </c:pt>
                <c:pt idx="146">
                  <c:v>313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B5-4F22-8FB6-2046E6A713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3214248"/>
        <c:axId val="723212936"/>
      </c:lineChart>
      <c:dateAx>
        <c:axId val="723214248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212936"/>
        <c:crosses val="autoZero"/>
        <c:auto val="1"/>
        <c:lblOffset val="100"/>
        <c:baseTimeUnit val="months"/>
      </c:dateAx>
      <c:valAx>
        <c:axId val="723212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2142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Total Under Contract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'Total Under Contract'!$A$3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Contract'!$B$3:$M$3</c:f>
            </c:numRef>
          </c:val>
          <c:extLst>
            <c:ext xmlns:c16="http://schemas.microsoft.com/office/drawing/2014/chart" uri="{C3380CC4-5D6E-409C-BE32-E72D297353CC}">
              <c16:uniqueId val="{00000000-23A4-416E-838F-A42092F9F984}"/>
            </c:ext>
          </c:extLst>
        </c:ser>
        <c:ser>
          <c:idx val="1"/>
          <c:order val="1"/>
          <c:tx>
            <c:strRef>
              <c:f>'Total Under Contract'!$A$4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Contract'!$B$4:$M$4</c:f>
            </c:numRef>
          </c:val>
          <c:extLst>
            <c:ext xmlns:c16="http://schemas.microsoft.com/office/drawing/2014/chart" uri="{C3380CC4-5D6E-409C-BE32-E72D297353CC}">
              <c16:uniqueId val="{00000001-23A4-416E-838F-A42092F9F984}"/>
            </c:ext>
          </c:extLst>
        </c:ser>
        <c:ser>
          <c:idx val="2"/>
          <c:order val="2"/>
          <c:tx>
            <c:strRef>
              <c:f>'Total Under Contract'!$A$5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Contract'!$B$5:$M$5</c:f>
            </c:numRef>
          </c:val>
          <c:extLst>
            <c:ext xmlns:c16="http://schemas.microsoft.com/office/drawing/2014/chart" uri="{C3380CC4-5D6E-409C-BE32-E72D297353CC}">
              <c16:uniqueId val="{00000002-23A4-416E-838F-A42092F9F984}"/>
            </c:ext>
          </c:extLst>
        </c:ser>
        <c:ser>
          <c:idx val="3"/>
          <c:order val="3"/>
          <c:tx>
            <c:strRef>
              <c:f>'Total Under Contract'!$A$6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Contract'!$B$6:$M$6</c:f>
            </c:numRef>
          </c:val>
          <c:extLst>
            <c:ext xmlns:c16="http://schemas.microsoft.com/office/drawing/2014/chart" uri="{C3380CC4-5D6E-409C-BE32-E72D297353CC}">
              <c16:uniqueId val="{00000003-23A4-416E-838F-A42092F9F984}"/>
            </c:ext>
          </c:extLst>
        </c:ser>
        <c:ser>
          <c:idx val="4"/>
          <c:order val="4"/>
          <c:tx>
            <c:strRef>
              <c:f>'Total Under Contract'!$A$7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Contract'!$B$7:$M$7</c:f>
            </c:numRef>
          </c:val>
          <c:extLst>
            <c:ext xmlns:c16="http://schemas.microsoft.com/office/drawing/2014/chart" uri="{C3380CC4-5D6E-409C-BE32-E72D297353CC}">
              <c16:uniqueId val="{00000004-23A4-416E-838F-A42092F9F984}"/>
            </c:ext>
          </c:extLst>
        </c:ser>
        <c:ser>
          <c:idx val="5"/>
          <c:order val="5"/>
          <c:tx>
            <c:strRef>
              <c:f>'Total Under Contract'!$A$8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Contract'!$B$8:$M$8</c:f>
            </c:numRef>
          </c:val>
          <c:extLst>
            <c:ext xmlns:c16="http://schemas.microsoft.com/office/drawing/2014/chart" uri="{C3380CC4-5D6E-409C-BE32-E72D297353CC}">
              <c16:uniqueId val="{00000005-23A4-416E-838F-A42092F9F984}"/>
            </c:ext>
          </c:extLst>
        </c:ser>
        <c:ser>
          <c:idx val="6"/>
          <c:order val="6"/>
          <c:tx>
            <c:strRef>
              <c:f>'Total Under Contract'!$A$9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Contract'!$B$9:$M$9</c:f>
            </c:numRef>
          </c:val>
          <c:extLst>
            <c:ext xmlns:c16="http://schemas.microsoft.com/office/drawing/2014/chart" uri="{C3380CC4-5D6E-409C-BE32-E72D297353CC}">
              <c16:uniqueId val="{00000006-23A4-416E-838F-A42092F9F984}"/>
            </c:ext>
          </c:extLst>
        </c:ser>
        <c:ser>
          <c:idx val="7"/>
          <c:order val="7"/>
          <c:tx>
            <c:strRef>
              <c:f>'Total Under Contract'!$A$10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Contract'!$B$10:$M$10</c:f>
            </c:numRef>
          </c:val>
          <c:extLst>
            <c:ext xmlns:c16="http://schemas.microsoft.com/office/drawing/2014/chart" uri="{C3380CC4-5D6E-409C-BE32-E72D297353CC}">
              <c16:uniqueId val="{00000007-23A4-416E-838F-A42092F9F984}"/>
            </c:ext>
          </c:extLst>
        </c:ser>
        <c:ser>
          <c:idx val="9"/>
          <c:order val="9"/>
          <c:tx>
            <c:strRef>
              <c:f>'Total Under Contract'!$A$12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Contract'!$B$12:$M$12</c:f>
              <c:numCache>
                <c:formatCode>General</c:formatCode>
                <c:ptCount val="12"/>
                <c:pt idx="0">
                  <c:v>651</c:v>
                </c:pt>
                <c:pt idx="1">
                  <c:v>711</c:v>
                </c:pt>
                <c:pt idx="2">
                  <c:v>686</c:v>
                </c:pt>
                <c:pt idx="3">
                  <c:v>663</c:v>
                </c:pt>
                <c:pt idx="4">
                  <c:v>557</c:v>
                </c:pt>
                <c:pt idx="5">
                  <c:v>482</c:v>
                </c:pt>
                <c:pt idx="6">
                  <c:v>488</c:v>
                </c:pt>
                <c:pt idx="7">
                  <c:v>483</c:v>
                </c:pt>
                <c:pt idx="8">
                  <c:v>471</c:v>
                </c:pt>
                <c:pt idx="9">
                  <c:v>424</c:v>
                </c:pt>
                <c:pt idx="10">
                  <c:v>365</c:v>
                </c:pt>
                <c:pt idx="11">
                  <c:v>308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3A4-416E-838F-A42092F9F984}"/>
            </c:ext>
          </c:extLst>
        </c:ser>
        <c:ser>
          <c:idx val="10"/>
          <c:order val="10"/>
          <c:tx>
            <c:strRef>
              <c:f>'Total Under Contract'!$A$13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Contract'!$B$13:$M$13</c:f>
              <c:numCache>
                <c:formatCode>General</c:formatCode>
                <c:ptCount val="12"/>
                <c:pt idx="0">
                  <c:v>402</c:v>
                </c:pt>
                <c:pt idx="1">
                  <c:v>430</c:v>
                </c:pt>
                <c:pt idx="2">
                  <c:v>419</c:v>
                </c:pt>
                <c:pt idx="3">
                  <c:v>418</c:v>
                </c:pt>
                <c:pt idx="4">
                  <c:v>399</c:v>
                </c:pt>
                <c:pt idx="5">
                  <c:v>353</c:v>
                </c:pt>
                <c:pt idx="6">
                  <c:v>373</c:v>
                </c:pt>
                <c:pt idx="7">
                  <c:v>405</c:v>
                </c:pt>
                <c:pt idx="8">
                  <c:v>379</c:v>
                </c:pt>
                <c:pt idx="9">
                  <c:v>359</c:v>
                </c:pt>
                <c:pt idx="10">
                  <c:v>285</c:v>
                </c:pt>
                <c:pt idx="11">
                  <c:v>251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3A4-416E-838F-A42092F9F984}"/>
            </c:ext>
          </c:extLst>
        </c:ser>
        <c:ser>
          <c:idx val="11"/>
          <c:order val="11"/>
          <c:tx>
            <c:strRef>
              <c:f>'Total Under Contract'!$A$14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Contract'!$B$14:$M$14</c:f>
              <c:numCache>
                <c:formatCode>General</c:formatCode>
                <c:ptCount val="12"/>
                <c:pt idx="0">
                  <c:v>285</c:v>
                </c:pt>
                <c:pt idx="1">
                  <c:v>370</c:v>
                </c:pt>
                <c:pt idx="2">
                  <c:v>344</c:v>
                </c:pt>
                <c:pt idx="3">
                  <c:v>343</c:v>
                </c:pt>
                <c:pt idx="4">
                  <c:v>324</c:v>
                </c:pt>
                <c:pt idx="5">
                  <c:v>324</c:v>
                </c:pt>
                <c:pt idx="6">
                  <c:v>311</c:v>
                </c:pt>
                <c:pt idx="7">
                  <c:v>324</c:v>
                </c:pt>
                <c:pt idx="8">
                  <c:v>331</c:v>
                </c:pt>
                <c:pt idx="9">
                  <c:v>295</c:v>
                </c:pt>
                <c:pt idx="10">
                  <c:v>287</c:v>
                </c:pt>
                <c:pt idx="11">
                  <c:v>228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23A4-416E-838F-A42092F9F984}"/>
            </c:ext>
          </c:extLst>
        </c:ser>
        <c:ser>
          <c:idx val="12"/>
          <c:order val="12"/>
          <c:tx>
            <c:strRef>
              <c:f>'Total Under Contract'!$A$15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Contract'!$B$15:$M$15</c:f>
              <c:numCache>
                <c:formatCode>General</c:formatCode>
                <c:ptCount val="12"/>
                <c:pt idx="0">
                  <c:v>247</c:v>
                </c:pt>
                <c:pt idx="1">
                  <c:v>304</c:v>
                </c:pt>
                <c:pt idx="2">
                  <c:v>313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BA-4E42-BF0F-65B4F9286A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54144063"/>
        <c:axId val="664952143"/>
        <c:axId val="0"/>
        <c:extLst>
          <c:ext xmlns:c15="http://schemas.microsoft.com/office/drawing/2012/chart" uri="{02D57815-91ED-43cb-92C2-25804820EDAC}">
            <c15:filteredBarSeries>
              <c15:ser>
                <c:idx val="8"/>
                <c:order val="8"/>
                <c:tx>
                  <c:strRef>
                    <c:extLst>
                      <c:ext uri="{02D57815-91ED-43cb-92C2-25804820EDAC}">
                        <c15:formulaRef>
                          <c15:sqref>'Total Under Contract'!$A$11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'Total Under Contract'!$B$2:$M$2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July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'Total Under Contract'!$B$11:$M$11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766</c:v>
                      </c:pt>
                      <c:pt idx="1">
                        <c:v>825</c:v>
                      </c:pt>
                      <c:pt idx="2">
                        <c:v>883</c:v>
                      </c:pt>
                      <c:pt idx="3">
                        <c:v>923</c:v>
                      </c:pt>
                      <c:pt idx="4">
                        <c:v>856</c:v>
                      </c:pt>
                      <c:pt idx="5">
                        <c:v>728</c:v>
                      </c:pt>
                      <c:pt idx="6">
                        <c:v>708</c:v>
                      </c:pt>
                      <c:pt idx="7">
                        <c:v>739</c:v>
                      </c:pt>
                      <c:pt idx="8">
                        <c:v>783</c:v>
                      </c:pt>
                      <c:pt idx="9">
                        <c:v>776</c:v>
                      </c:pt>
                      <c:pt idx="10">
                        <c:v>734</c:v>
                      </c:pt>
                      <c:pt idx="11">
                        <c:v>614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23A4-416E-838F-A42092F9F984}"/>
                  </c:ext>
                </c:extLst>
              </c15:ser>
            </c15:filteredBarSeries>
          </c:ext>
        </c:extLst>
      </c:bar3DChart>
      <c:catAx>
        <c:axId val="2541440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52143"/>
        <c:crosses val="autoZero"/>
        <c:auto val="1"/>
        <c:lblAlgn val="ctr"/>
        <c:lblOffset val="100"/>
        <c:noMultiLvlLbl val="0"/>
      </c:catAx>
      <c:valAx>
        <c:axId val="6649521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41440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US"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Year To Date 
2021 
Number of Building Permits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tx>
            <c:v>Total Building Permits</c:v>
          </c:tx>
          <c:spPr>
            <a:solidFill>
              <a:srgbClr val="FF0000"/>
            </a:solidFill>
            <a:ln>
              <a:solidFill>
                <a:srgbClr val="0070C0"/>
              </a:solidFill>
            </a:ln>
          </c:spPr>
          <c:invertIfNegative val="1"/>
          <c:dPt>
            <c:idx val="1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2-3921-42F7-95B0-25FE1DC05450}"/>
              </c:ext>
            </c:extLst>
          </c:dPt>
          <c:dPt>
            <c:idx val="3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3921-42F7-95B0-25FE1DC05450}"/>
              </c:ext>
            </c:extLst>
          </c:dPt>
          <c:dPt>
            <c:idx val="5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4-3921-42F7-95B0-25FE1DC05450}"/>
              </c:ext>
            </c:extLst>
          </c:dPt>
          <c:dPt>
            <c:idx val="7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3921-42F7-95B0-25FE1DC05450}"/>
              </c:ext>
            </c:extLst>
          </c:dPt>
          <c:dPt>
            <c:idx val="9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6-3921-42F7-95B0-25FE1DC05450}"/>
              </c:ext>
            </c:extLst>
          </c:dPt>
          <c:dPt>
            <c:idx val="11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3921-42F7-95B0-25FE1DC05450}"/>
              </c:ext>
            </c:extLst>
          </c:dPt>
          <c:dPt>
            <c:idx val="13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8-3921-42F7-95B0-25FE1DC05450}"/>
              </c:ext>
            </c:extLst>
          </c:dPt>
          <c:dPt>
            <c:idx val="15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3921-42F7-95B0-25FE1DC05450}"/>
              </c:ext>
            </c:extLst>
          </c:dPt>
          <c:dPt>
            <c:idx val="17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A-3921-42F7-95B0-25FE1DC05450}"/>
              </c:ext>
            </c:extLst>
          </c:dPt>
          <c:dPt>
            <c:idx val="19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3921-42F7-95B0-25FE1DC0545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900" b="0" i="0">
                    <a:latin typeface="+mn-lt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'NC Numbers'!$A$254:$A$273</c:f>
            </c:multiLvlStrRef>
          </c:cat>
          <c:val>
            <c:numRef>
              <c:f>'NC Numbers'!$B$254:$B$273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solidFill>
                      <a:srgbClr val="0070C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C011-4EAC-9DA1-A2BCFC3660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13291824"/>
        <c:axId val="1545084448"/>
      </c:barChart>
      <c:catAx>
        <c:axId val="1813291824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545084448"/>
        <c:crosses val="autoZero"/>
        <c:auto val="1"/>
        <c:lblAlgn val="ctr"/>
        <c:lblOffset val="100"/>
        <c:noMultiLvlLbl val="1"/>
      </c:catAx>
      <c:valAx>
        <c:axId val="1545084448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813291824"/>
        <c:crosses val="max"/>
        <c:crossBetween val="between"/>
      </c:valAx>
    </c:plotArea>
    <c:plotVisOnly val="1"/>
    <c:dispBlanksAs val="zero"/>
    <c:showDLblsOverMax val="1"/>
  </c:chart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b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2021 Dare County Building Permits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F29D-436A-AB3D-DAAE1A452FBF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F97B-4884-BA7B-7DD020E5D2E2}"/>
              </c:ext>
            </c:extLst>
          </c:dPt>
          <c:dPt>
            <c:idx val="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F29D-436A-AB3D-DAAE1A452FBF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0-F97B-4884-BA7B-7DD020E5D2E2}"/>
              </c:ext>
            </c:extLst>
          </c:dPt>
          <c:dPt>
            <c:idx val="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F29D-436A-AB3D-DAAE1A452FBF}"/>
              </c:ext>
            </c:extLst>
          </c:dPt>
          <c:dPt>
            <c:idx val="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F29D-436A-AB3D-DAAE1A452FBF}"/>
              </c:ext>
            </c:extLst>
          </c:dPt>
          <c:dPt>
            <c:idx val="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F29D-436A-AB3D-DAAE1A452FBF}"/>
              </c:ext>
            </c:extLst>
          </c:dPt>
          <c:dPt>
            <c:idx val="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F97B-4884-BA7B-7DD020E5D2E2}"/>
              </c:ext>
            </c:extLst>
          </c:dPt>
          <c:dPt>
            <c:idx val="8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F29D-436A-AB3D-DAAE1A452FBF}"/>
              </c:ext>
            </c:extLst>
          </c:dPt>
          <c:dPt>
            <c:idx val="9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F29D-436A-AB3D-DAAE1A452FBF}"/>
              </c:ext>
            </c:extLst>
          </c:dPt>
          <c:dPt>
            <c:idx val="1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F29D-436A-AB3D-DAAE1A452FBF}"/>
              </c:ext>
            </c:extLst>
          </c:dPt>
          <c:dPt>
            <c:idx val="1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F29D-436A-AB3D-DAAE1A452FBF}"/>
              </c:ext>
            </c:extLst>
          </c:dPt>
          <c:dPt>
            <c:idx val="1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F29D-436A-AB3D-DAAE1A452FBF}"/>
              </c:ext>
            </c:extLst>
          </c:dPt>
          <c:dPt>
            <c:idx val="1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E-F97B-4884-BA7B-7DD020E5D2E2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F29D-436A-AB3D-DAAE1A452FBF}"/>
              </c:ext>
            </c:extLst>
          </c:dPt>
          <c:dPt>
            <c:idx val="1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F97B-4884-BA7B-7DD020E5D2E2}"/>
              </c:ext>
            </c:extLst>
          </c:dPt>
          <c:dPt>
            <c:idx val="1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29D-436A-AB3D-DAAE1A452FBF}"/>
              </c:ext>
            </c:extLst>
          </c:dPt>
          <c:dPt>
            <c:idx val="1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F29D-436A-AB3D-DAAE1A452FBF}"/>
              </c:ext>
            </c:extLst>
          </c:dPt>
          <c:dPt>
            <c:idx val="18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F29D-436A-AB3D-DAAE1A452FBF}"/>
              </c:ext>
            </c:extLst>
          </c:dPt>
          <c:dPt>
            <c:idx val="19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7-A09E-4831-A1CE-EE78ED1BBFC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'NC Numbers'!$E$231:$E$250</c:f>
            </c:multiLvlStrRef>
          </c:cat>
          <c:val>
            <c:numRef>
              <c:f>'NC Numbers'!$F$231:$F$250</c:f>
            </c:numRef>
          </c:val>
          <c:extLst>
            <c:ext xmlns:c16="http://schemas.microsoft.com/office/drawing/2014/chart" uri="{C3380CC4-5D6E-409C-BE32-E72D297353CC}">
              <c16:uniqueId val="{00000000-F29D-436A-AB3D-DAAE1A452F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90309832"/>
        <c:axId val="690304912"/>
      </c:barChart>
      <c:catAx>
        <c:axId val="6903098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0304912"/>
        <c:crosses val="autoZero"/>
        <c:auto val="1"/>
        <c:lblAlgn val="ctr"/>
        <c:lblOffset val="100"/>
        <c:tickLblSkip val="1"/>
        <c:noMultiLvlLbl val="0"/>
      </c:catAx>
      <c:valAx>
        <c:axId val="690304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0309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</a:rPr>
              <a:t>Dare County Building Permits - 2021 vs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7E5D-4B91-8D31-BE44A7EE215E}"/>
              </c:ext>
            </c:extLst>
          </c:dPt>
          <c:dPt>
            <c:idx val="1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7E5D-4B91-8D31-BE44A7EE215E}"/>
              </c:ext>
            </c:extLst>
          </c:dPt>
          <c:dPt>
            <c:idx val="2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7E5D-4B91-8D31-BE44A7EE215E}"/>
              </c:ext>
            </c:extLst>
          </c:dPt>
          <c:dPt>
            <c:idx val="3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7E5D-4B91-8D31-BE44A7EE215E}"/>
              </c:ext>
            </c:extLst>
          </c:dPt>
          <c:dPt>
            <c:idx val="4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2-7E5D-4B91-8D31-BE44A7EE215E}"/>
              </c:ext>
            </c:extLst>
          </c:dPt>
          <c:dPt>
            <c:idx val="5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7E5D-4B91-8D31-BE44A7EE215E}"/>
              </c:ext>
            </c:extLst>
          </c:dPt>
          <c:dPt>
            <c:idx val="6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7E5D-4B91-8D31-BE44A7EE215E}"/>
              </c:ext>
            </c:extLst>
          </c:dPt>
          <c:dPt>
            <c:idx val="7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7E5D-4B91-8D31-BE44A7EE215E}"/>
              </c:ext>
            </c:extLst>
          </c:dPt>
          <c:dPt>
            <c:idx val="8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4-7E5D-4B91-8D31-BE44A7EE215E}"/>
              </c:ext>
            </c:extLst>
          </c:dPt>
          <c:dPt>
            <c:idx val="9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7E5D-4B91-8D31-BE44A7EE215E}"/>
              </c:ext>
            </c:extLst>
          </c:dPt>
          <c:dPt>
            <c:idx val="10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7E5D-4B91-8D31-BE44A7EE215E}"/>
              </c:ext>
            </c:extLst>
          </c:dPt>
          <c:dPt>
            <c:idx val="11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E5D-4B91-8D31-BE44A7EE215E}"/>
              </c:ext>
            </c:extLst>
          </c:dPt>
          <c:dPt>
            <c:idx val="12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7E5D-4B91-8D31-BE44A7EE215E}"/>
              </c:ext>
            </c:extLst>
          </c:dPt>
          <c:dPt>
            <c:idx val="13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E5D-4B91-8D31-BE44A7EE215E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7E5D-4B91-8D31-BE44A7EE215E}"/>
              </c:ext>
            </c:extLst>
          </c:dPt>
          <c:dPt>
            <c:idx val="15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7E5D-4B91-8D31-BE44A7EE215E}"/>
              </c:ext>
            </c:extLst>
          </c:dPt>
          <c:dPt>
            <c:idx val="16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7E5D-4B91-8D31-BE44A7EE215E}"/>
              </c:ext>
            </c:extLst>
          </c:dPt>
          <c:dPt>
            <c:idx val="17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E5D-4B91-8D31-BE44A7EE215E}"/>
              </c:ext>
            </c:extLst>
          </c:dPt>
          <c:dPt>
            <c:idx val="18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7E5D-4B91-8D31-BE44A7EE215E}"/>
              </c:ext>
            </c:extLst>
          </c:dPt>
          <c:dPt>
            <c:idx val="19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E5D-4B91-8D31-BE44A7EE215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'NC Numbers'!$I$231:$I$250</c:f>
            </c:multiLvlStrRef>
          </c:cat>
          <c:val>
            <c:numRef>
              <c:f>'NC Numbers'!$J$231:$J$250</c:f>
            </c:numRef>
          </c:val>
          <c:extLst>
            <c:ext xmlns:c16="http://schemas.microsoft.com/office/drawing/2014/chart" uri="{C3380CC4-5D6E-409C-BE32-E72D297353CC}">
              <c16:uniqueId val="{00000000-F98B-4E40-A5CB-8F46438FB0C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838835296"/>
        <c:axId val="1838838208"/>
      </c:barChart>
      <c:catAx>
        <c:axId val="18388352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8838208"/>
        <c:crosses val="autoZero"/>
        <c:auto val="1"/>
        <c:lblAlgn val="ctr"/>
        <c:lblOffset val="100"/>
        <c:noMultiLvlLbl val="0"/>
      </c:catAx>
      <c:valAx>
        <c:axId val="1838838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8835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Dare County Building Permits 2023 vs 2024</a:t>
            </a:r>
          </a:p>
          <a:p>
            <a:pPr>
              <a:defRPr sz="1200">
                <a:latin typeface="Arial Black" panose="020B0A04020102020204" pitchFamily="34" charset="0"/>
              </a:defRPr>
            </a:pPr>
            <a:r>
              <a:rPr lang="en-US" sz="1200">
                <a:latin typeface="Arial Black" panose="020B0A04020102020204" pitchFamily="34" charset="0"/>
              </a:rPr>
              <a:t>Residential New Constructon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821509468850639"/>
          <c:y val="7.650067294751009E-2"/>
          <c:w val="0.85139351587900824"/>
          <c:h val="0.89631457911637225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6-4C0A-4911-B792-828E59C8DECF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2-A489-4B78-AF7A-B75D15FDEEE8}"/>
              </c:ext>
            </c:extLst>
          </c:dPt>
          <c:dPt>
            <c:idx val="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E3D6-47EE-A258-7A0D08161E34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E3D6-47EE-A258-7A0D08161E34}"/>
              </c:ext>
            </c:extLst>
          </c:dPt>
          <c:dPt>
            <c:idx val="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E3D6-47EE-A258-7A0D08161E34}"/>
              </c:ext>
            </c:extLst>
          </c:dPt>
          <c:dPt>
            <c:idx val="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E3D6-47EE-A258-7A0D08161E34}"/>
              </c:ext>
            </c:extLst>
          </c:dPt>
          <c:dPt>
            <c:idx val="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E3D6-47EE-A258-7A0D08161E34}"/>
              </c:ext>
            </c:extLst>
          </c:dPt>
          <c:dPt>
            <c:idx val="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A489-4B78-AF7A-B75D15FDEEE8}"/>
              </c:ext>
            </c:extLst>
          </c:dPt>
          <c:dPt>
            <c:idx val="8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E3D6-47EE-A258-7A0D08161E34}"/>
              </c:ext>
            </c:extLst>
          </c:dPt>
          <c:dPt>
            <c:idx val="9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E3D6-47EE-A258-7A0D08161E34}"/>
              </c:ext>
            </c:extLst>
          </c:dPt>
          <c:dPt>
            <c:idx val="1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E3D6-47EE-A258-7A0D08161E34}"/>
              </c:ext>
            </c:extLst>
          </c:dPt>
          <c:dPt>
            <c:idx val="1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E3D6-47EE-A258-7A0D08161E34}"/>
              </c:ext>
            </c:extLst>
          </c:dPt>
          <c:dPt>
            <c:idx val="1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E3D6-47EE-A258-7A0D08161E34}"/>
              </c:ext>
            </c:extLst>
          </c:dPt>
          <c:dPt>
            <c:idx val="1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E3D6-47EE-A258-7A0D08161E34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E3D6-47EE-A258-7A0D08161E34}"/>
              </c:ext>
            </c:extLst>
          </c:dPt>
          <c:dPt>
            <c:idx val="1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E3D6-47EE-A258-7A0D08161E34}"/>
              </c:ext>
            </c:extLst>
          </c:dPt>
          <c:dPt>
            <c:idx val="1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E3D6-47EE-A258-7A0D08161E34}"/>
              </c:ext>
            </c:extLst>
          </c:dPt>
          <c:dPt>
            <c:idx val="1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E3D6-47EE-A258-7A0D08161E34}"/>
              </c:ext>
            </c:extLst>
          </c:dPt>
          <c:dPt>
            <c:idx val="18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E3D6-47EE-A258-7A0D08161E34}"/>
              </c:ext>
            </c:extLst>
          </c:dPt>
          <c:dPt>
            <c:idx val="19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E3D6-47EE-A258-7A0D08161E3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'NC Numbers'!$A$285:$A$304</c:f>
              <c:strCache>
                <c:ptCount val="20"/>
                <c:pt idx="0">
                  <c:v>Manteo-24</c:v>
                </c:pt>
                <c:pt idx="1">
                  <c:v>Manteo-23</c:v>
                </c:pt>
                <c:pt idx="2">
                  <c:v>Duck - 24</c:v>
                </c:pt>
                <c:pt idx="3">
                  <c:v>Duck-23</c:v>
                </c:pt>
                <c:pt idx="4">
                  <c:v>Kitty Hawk - 24</c:v>
                </c:pt>
                <c:pt idx="5">
                  <c:v>Kitty Hawk - 23</c:v>
                </c:pt>
                <c:pt idx="6">
                  <c:v>Nags Head - 24</c:v>
                </c:pt>
                <c:pt idx="7">
                  <c:v>Nags Head - 23</c:v>
                </c:pt>
                <c:pt idx="8">
                  <c:v>Southern Shores - 24</c:v>
                </c:pt>
                <c:pt idx="9">
                  <c:v>Southern Shores - 23</c:v>
                </c:pt>
                <c:pt idx="10">
                  <c:v>Hatteras Island - 24</c:v>
                </c:pt>
                <c:pt idx="11">
                  <c:v>Hatteras Island - 23</c:v>
                </c:pt>
                <c:pt idx="12">
                  <c:v>Roanoke Island - 24</c:v>
                </c:pt>
                <c:pt idx="13">
                  <c:v>Roanoke Island -23</c:v>
                </c:pt>
                <c:pt idx="14">
                  <c:v>KDH - UnIncorporated - 24</c:v>
                </c:pt>
                <c:pt idx="15">
                  <c:v>KDH - UnIncorporated -23</c:v>
                </c:pt>
                <c:pt idx="16">
                  <c:v>Kill Devil Hills - 24</c:v>
                </c:pt>
                <c:pt idx="17">
                  <c:v>Kill Devil Hills - 23</c:v>
                </c:pt>
                <c:pt idx="18">
                  <c:v>2023 Total</c:v>
                </c:pt>
                <c:pt idx="19">
                  <c:v>2024 Total</c:v>
                </c:pt>
              </c:strCache>
            </c:strRef>
          </c:cat>
          <c:val>
            <c:numRef>
              <c:f>'NC Numbers'!$B$285:$B$304</c:f>
              <c:numCache>
                <c:formatCode>0</c:formatCode>
                <c:ptCount val="20"/>
                <c:pt idx="0">
                  <c:v>5</c:v>
                </c:pt>
                <c:pt idx="1">
                  <c:v>3</c:v>
                </c:pt>
                <c:pt idx="2">
                  <c:v>13</c:v>
                </c:pt>
                <c:pt idx="3">
                  <c:v>21</c:v>
                </c:pt>
                <c:pt idx="4">
                  <c:v>29</c:v>
                </c:pt>
                <c:pt idx="5">
                  <c:v>22</c:v>
                </c:pt>
                <c:pt idx="6">
                  <c:v>47</c:v>
                </c:pt>
                <c:pt idx="7">
                  <c:v>50</c:v>
                </c:pt>
                <c:pt idx="8">
                  <c:v>9</c:v>
                </c:pt>
                <c:pt idx="9">
                  <c:v>20</c:v>
                </c:pt>
                <c:pt idx="10">
                  <c:v>8</c:v>
                </c:pt>
                <c:pt idx="11">
                  <c:v>14</c:v>
                </c:pt>
                <c:pt idx="12">
                  <c:v>67</c:v>
                </c:pt>
                <c:pt idx="13">
                  <c:v>66</c:v>
                </c:pt>
                <c:pt idx="14">
                  <c:v>45</c:v>
                </c:pt>
                <c:pt idx="15">
                  <c:v>60</c:v>
                </c:pt>
                <c:pt idx="16">
                  <c:v>20</c:v>
                </c:pt>
                <c:pt idx="17">
                  <c:v>32</c:v>
                </c:pt>
                <c:pt idx="18">
                  <c:v>288</c:v>
                </c:pt>
                <c:pt idx="19">
                  <c:v>243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D6-47EE-A258-7A0D08161E3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50279183"/>
        <c:axId val="484649391"/>
      </c:barChart>
      <c:catAx>
        <c:axId val="15027918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84649391"/>
        <c:crosses val="autoZero"/>
        <c:auto val="1"/>
        <c:lblAlgn val="ctr"/>
        <c:lblOffset val="100"/>
        <c:noMultiLvlLbl val="0"/>
      </c:catAx>
      <c:valAx>
        <c:axId val="4846493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2791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Building Permit Comparison 2022 vs 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8D8A-46A1-9067-9E0FBB0F5620}"/>
              </c:ext>
            </c:extLst>
          </c:dPt>
          <c:dPt>
            <c:idx val="3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8D8A-46A1-9067-9E0FBB0F5620}"/>
              </c:ext>
            </c:extLst>
          </c:dPt>
          <c:dPt>
            <c:idx val="5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8D8A-46A1-9067-9E0FBB0F5620}"/>
              </c:ext>
            </c:extLst>
          </c:dPt>
          <c:dPt>
            <c:idx val="7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8D8A-46A1-9067-9E0FBB0F5620}"/>
              </c:ext>
            </c:extLst>
          </c:dPt>
          <c:dPt>
            <c:idx val="9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8D8A-46A1-9067-9E0FBB0F5620}"/>
              </c:ext>
            </c:extLst>
          </c:dPt>
          <c:dPt>
            <c:idx val="11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8D8A-46A1-9067-9E0FBB0F5620}"/>
              </c:ext>
            </c:extLst>
          </c:dPt>
          <c:dPt>
            <c:idx val="13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8D8A-46A1-9067-9E0FBB0F5620}"/>
              </c:ext>
            </c:extLst>
          </c:dPt>
          <c:dPt>
            <c:idx val="15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D8A-46A1-9067-9E0FBB0F5620}"/>
              </c:ext>
            </c:extLst>
          </c:dPt>
          <c:dPt>
            <c:idx val="17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8D8A-46A1-9067-9E0FBB0F5620}"/>
              </c:ext>
            </c:extLst>
          </c:dPt>
          <c:dPt>
            <c:idx val="19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D8A-46A1-9067-9E0FBB0F562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extLst>
                <c:ext xmlns:c15="http://schemas.microsoft.com/office/drawing/2012/chart" uri="{02D57815-91ED-43cb-92C2-25804820EDAC}">
                  <c15:fullRef>
                    <c15:sqref>'NC Numbers'!$M$230:$M$250</c15:sqref>
                  </c15:fullRef>
                </c:ext>
              </c:extLst>
              <c:f>'NC Numbers'!$M$231:$M$250</c:f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'NC Numbers'!$N$230:$N$250</c15:sqref>
                  </c15:fullRef>
                </c:ext>
              </c:extLst>
              <c:f>'NC Numbers'!$N$231:$N$250</c:f>
            </c:numRef>
          </c:val>
          <c:extLst>
            <c:ext xmlns:c16="http://schemas.microsoft.com/office/drawing/2014/chart" uri="{C3380CC4-5D6E-409C-BE32-E72D297353CC}">
              <c16:uniqueId val="{00000000-8D8A-46A1-9067-9E0FBB0F562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200191584"/>
        <c:axId val="72602656"/>
      </c:barChart>
      <c:catAx>
        <c:axId val="2001915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02656"/>
        <c:crosses val="autoZero"/>
        <c:auto val="1"/>
        <c:lblAlgn val="ctr"/>
        <c:lblOffset val="100"/>
        <c:noMultiLvlLbl val="0"/>
      </c:catAx>
      <c:valAx>
        <c:axId val="72602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191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</a:rPr>
              <a:t>Building Permits 2024 vs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'NC Numbers'!$H$283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'NC Numbers'!$G$284:$G$293</c:f>
              <c:strCache>
                <c:ptCount val="10"/>
                <c:pt idx="0">
                  <c:v>Manteo</c:v>
                </c:pt>
                <c:pt idx="1">
                  <c:v>Southern Shores</c:v>
                </c:pt>
                <c:pt idx="2">
                  <c:v>Nags Head</c:v>
                </c:pt>
                <c:pt idx="3">
                  <c:v>Kill Devil Hills</c:v>
                </c:pt>
                <c:pt idx="4">
                  <c:v>Kitty Hawk</c:v>
                </c:pt>
                <c:pt idx="5">
                  <c:v>Duck</c:v>
                </c:pt>
                <c:pt idx="6">
                  <c:v>Hatteras Island</c:v>
                </c:pt>
                <c:pt idx="7">
                  <c:v>Roanoke Island</c:v>
                </c:pt>
                <c:pt idx="8">
                  <c:v>KDH - UnIncorporated</c:v>
                </c:pt>
                <c:pt idx="9">
                  <c:v>Total</c:v>
                </c:pt>
              </c:strCache>
            </c:strRef>
          </c:cat>
          <c:val>
            <c:numRef>
              <c:f>'NC Numbers'!$H$284:$H$293</c:f>
              <c:numCache>
                <c:formatCode>0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4</c:v>
                </c:pt>
                <c:pt idx="3">
                  <c:v>7</c:v>
                </c:pt>
                <c:pt idx="4">
                  <c:v>2</c:v>
                </c:pt>
                <c:pt idx="5">
                  <c:v>3</c:v>
                </c:pt>
                <c:pt idx="6">
                  <c:v>7</c:v>
                </c:pt>
                <c:pt idx="7">
                  <c:v>5</c:v>
                </c:pt>
                <c:pt idx="8">
                  <c:v>6</c:v>
                </c:pt>
                <c:pt idx="9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68-4682-9133-435E8DDDEDB4}"/>
            </c:ext>
          </c:extLst>
        </c:ser>
        <c:ser>
          <c:idx val="1"/>
          <c:order val="1"/>
          <c:tx>
            <c:strRef>
              <c:f>'NC Numbers'!$I$283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'NC Numbers'!$G$284:$G$293</c:f>
              <c:strCache>
                <c:ptCount val="10"/>
                <c:pt idx="0">
                  <c:v>Manteo</c:v>
                </c:pt>
                <c:pt idx="1">
                  <c:v>Southern Shores</c:v>
                </c:pt>
                <c:pt idx="2">
                  <c:v>Nags Head</c:v>
                </c:pt>
                <c:pt idx="3">
                  <c:v>Kill Devil Hills</c:v>
                </c:pt>
                <c:pt idx="4">
                  <c:v>Kitty Hawk</c:v>
                </c:pt>
                <c:pt idx="5">
                  <c:v>Duck</c:v>
                </c:pt>
                <c:pt idx="6">
                  <c:v>Hatteras Island</c:v>
                </c:pt>
                <c:pt idx="7">
                  <c:v>Roanoke Island</c:v>
                </c:pt>
                <c:pt idx="8">
                  <c:v>KDH - UnIncorporated</c:v>
                </c:pt>
                <c:pt idx="9">
                  <c:v>Total</c:v>
                </c:pt>
              </c:strCache>
            </c:strRef>
          </c:cat>
          <c:val>
            <c:numRef>
              <c:f>'NC Numbers'!$I$284:$I$293</c:f>
              <c:numCache>
                <c:formatCode>0</c:formatCode>
                <c:ptCount val="10"/>
                <c:pt idx="0">
                  <c:v>1</c:v>
                </c:pt>
                <c:pt idx="1">
                  <c:v>3</c:v>
                </c:pt>
                <c:pt idx="2">
                  <c:v>4</c:v>
                </c:pt>
                <c:pt idx="3">
                  <c:v>4</c:v>
                </c:pt>
                <c:pt idx="4">
                  <c:v>5</c:v>
                </c:pt>
                <c:pt idx="5">
                  <c:v>2</c:v>
                </c:pt>
                <c:pt idx="6">
                  <c:v>7</c:v>
                </c:pt>
                <c:pt idx="7">
                  <c:v>6</c:v>
                </c:pt>
                <c:pt idx="8">
                  <c:v>0</c:v>
                </c:pt>
                <c:pt idx="9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68-4682-9133-435E8DDDED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340468943"/>
        <c:axId val="1340473263"/>
      </c:barChart>
      <c:catAx>
        <c:axId val="13404689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0473263"/>
        <c:crosses val="autoZero"/>
        <c:auto val="1"/>
        <c:lblAlgn val="ctr"/>
        <c:lblOffset val="100"/>
        <c:noMultiLvlLbl val="0"/>
      </c:catAx>
      <c:valAx>
        <c:axId val="13404732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0468943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thickThin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rgbClr val="757575"/>
                </a:solidFill>
                <a:latin typeface="Arial"/>
              </a:defRPr>
            </a:pPr>
            <a:r>
              <a:rPr sz="1400" b="1" i="0">
                <a:solidFill>
                  <a:srgbClr val="757575"/>
                </a:solidFill>
                <a:latin typeface="Arial"/>
              </a:rPr>
              <a:t>December 2018 
New Construction Building Permit Value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spPr>
            <a:solidFill>
              <a:srgbClr val="4F81BD"/>
            </a:solidFill>
          </c:spPr>
          <c:invertIfNegative val="1"/>
          <c:cat>
            <c:multiLvlStrRef>
              <c:f>'DC New Const Value'!$P$99:$P$107</c:f>
            </c:multiLvlStrRef>
          </c:cat>
          <c:val>
            <c:numRef>
              <c:f>'DC New Const Value'!$Q$99:$Q$107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62E2-4FD7-B6F6-1F9CBA953D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2652778"/>
        <c:axId val="1489814998"/>
      </c:barChart>
      <c:catAx>
        <c:axId val="1992652778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489814998"/>
        <c:crosses val="autoZero"/>
        <c:auto val="1"/>
        <c:lblAlgn val="ctr"/>
        <c:lblOffset val="100"/>
        <c:noMultiLvlLbl val="1"/>
      </c:catAx>
      <c:valAx>
        <c:axId val="1489814998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992652778"/>
        <c:crosses val="max"/>
        <c:crossBetween val="between"/>
      </c:valAx>
    </c:plotArea>
    <c:plotVisOnly val="1"/>
    <c:dispBlanksAs val="zero"/>
    <c:showDLblsOverMax val="1"/>
  </c:chart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December 2019
New Construction Building Permit Value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spPr>
            <a:solidFill>
              <a:srgbClr val="4F81BD"/>
            </a:solidFill>
          </c:spPr>
          <c:invertIfNegative val="1"/>
          <c:cat>
            <c:multiLvlStrRef>
              <c:f>'DC New Const Value'!$P$87:$P$95</c:f>
            </c:multiLvlStrRef>
          </c:cat>
          <c:val>
            <c:numRef>
              <c:f>'DC New Const Value'!$Q$87:$Q$95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4676-4F85-8A7B-2685272B4C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3538126"/>
        <c:axId val="877592938"/>
      </c:barChart>
      <c:catAx>
        <c:axId val="193538126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877592938"/>
        <c:crosses val="autoZero"/>
        <c:auto val="1"/>
        <c:lblAlgn val="ctr"/>
        <c:lblOffset val="100"/>
        <c:noMultiLvlLbl val="1"/>
      </c:catAx>
      <c:valAx>
        <c:axId val="877592938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93538126"/>
        <c:crosses val="max"/>
        <c:crossBetween val="between"/>
      </c:valAx>
    </c:plotArea>
    <c:plotVisOnly val="1"/>
    <c:dispBlanksAs val="zero"/>
    <c:showDLblsOverMax val="1"/>
  </c:chart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US"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2020 Building Permit Value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spPr>
            <a:solidFill>
              <a:srgbClr val="0070C0"/>
            </a:solidFill>
          </c:spPr>
          <c:invertIfNegative val="1"/>
          <c:cat>
            <c:multiLvlStrRef>
              <c:f>'DC New Const Value'!$P$75:$P$83</c:f>
            </c:multiLvlStrRef>
          </c:cat>
          <c:val>
            <c:numRef>
              <c:f>'DC New Const Value'!$Q$75:$Q$83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E74D-49F9-8698-917333D25D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2419299"/>
        <c:axId val="914081161"/>
      </c:barChart>
      <c:catAx>
        <c:axId val="1252419299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14081161"/>
        <c:crosses val="autoZero"/>
        <c:auto val="1"/>
        <c:lblAlgn val="ctr"/>
        <c:lblOffset val="100"/>
        <c:noMultiLvlLbl val="1"/>
      </c:catAx>
      <c:valAx>
        <c:axId val="914081161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252419299"/>
        <c:crosses val="max"/>
        <c:crossBetween val="between"/>
      </c:valAx>
    </c:plotArea>
    <c:plotVisOnly val="1"/>
    <c:dispBlanksAs val="zero"/>
    <c:showDLblsOverMax val="1"/>
  </c:chart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2021 Dare County Building Permit Value</a:t>
            </a:r>
          </a:p>
        </c:rich>
      </c:tx>
      <c:overlay val="1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643236648431658"/>
          <c:y val="7.7393542492792788E-2"/>
          <c:w val="0.79604331952781904"/>
          <c:h val="0.87954585295882703"/>
        </c:manualLayout>
      </c:layout>
      <c:barChart>
        <c:barDir val="bar"/>
        <c:grouping val="clustered"/>
        <c:varyColors val="0"/>
        <c:ser>
          <c:idx val="1"/>
          <c:order val="0"/>
          <c:spPr>
            <a:solidFill>
              <a:srgbClr val="00B050"/>
            </a:solidFill>
          </c:spPr>
          <c:invertIfNegative val="0"/>
          <c:cat>
            <c:multiLvlStrRef>
              <c:f>'DC New Const Value'!$P$63:$P$71</c:f>
            </c:multiLvlStrRef>
          </c:cat>
          <c:val>
            <c:numRef>
              <c:f>'DC New Const Value'!$Q$63:$Q$71</c:f>
            </c:numRef>
          </c:val>
          <c:extLst>
            <c:ext xmlns:c16="http://schemas.microsoft.com/office/drawing/2014/chart" uri="{C3380CC4-5D6E-409C-BE32-E72D297353CC}">
              <c16:uniqueId val="{00000003-F6BA-40CD-9D5A-69EF48B8DEB3}"/>
            </c:ext>
          </c:extLst>
        </c:ser>
        <c:ser>
          <c:idx val="0"/>
          <c:order val="1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'DC New Const Value'!$P$63:$P$71</c:f>
            </c:multiLvlStrRef>
          </c:cat>
          <c:val>
            <c:numRef>
              <c:f>'DC New Const Value'!$Q$63:$Q$71</c:f>
            </c:numRef>
          </c:val>
          <c:extLst>
            <c:ext xmlns:c16="http://schemas.microsoft.com/office/drawing/2014/chart" uri="{C3380CC4-5D6E-409C-BE32-E72D297353CC}">
              <c16:uniqueId val="{00000002-F6BA-40CD-9D5A-69EF48B8DE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720977088"/>
        <c:axId val="720973808"/>
      </c:barChart>
      <c:catAx>
        <c:axId val="7209770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0973808"/>
        <c:crosses val="autoZero"/>
        <c:auto val="1"/>
        <c:lblAlgn val="ctr"/>
        <c:lblOffset val="100"/>
        <c:noMultiLvlLbl val="0"/>
      </c:catAx>
      <c:valAx>
        <c:axId val="720973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0977088"/>
        <c:crosses val="autoZero"/>
        <c:crossBetween val="between"/>
      </c:valAx>
    </c:plotArea>
    <c:plotVisOnly val="1"/>
    <c:dispBlanksAs val="gap"/>
    <c:showDLblsOverMax val="0"/>
    <c:extLst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/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solidFill>
                  <a:schemeClr val="tx1"/>
                </a:solidFill>
                <a:latin typeface="Arial Black" panose="020B0A04020102020204" pitchFamily="34" charset="0"/>
                <a:cs typeface="Arial" panose="020B0604020202020204" pitchFamily="34" charset="0"/>
              </a:rPr>
              <a:t>Dare County Building Permit Value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/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'DC New Const Value'!$P$50:$P$58</c:f>
            </c:multiLvlStrRef>
          </c:cat>
          <c:val>
            <c:numRef>
              <c:f>'DC New Const Value'!$Q$50:$Q$58</c:f>
            </c:numRef>
          </c:val>
          <c:extLst>
            <c:ext xmlns:c16="http://schemas.microsoft.com/office/drawing/2014/chart" uri="{C3380CC4-5D6E-409C-BE32-E72D297353CC}">
              <c16:uniqueId val="{00000002-FA77-46C8-A65A-7C84C22E9A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771864960"/>
        <c:axId val="1771865792"/>
        <c:extLst>
          <c:ext xmlns:c15="http://schemas.microsoft.com/office/drawing/2012/chart" uri="{02D57815-91ED-43cb-92C2-25804820EDAC}">
            <c15:filteredBarSeries>
              <c15:ser>
                <c:idx val="0"/>
                <c:order val="1"/>
                <c:spPr>
                  <a:solidFill>
                    <a:srgbClr val="FFFF00"/>
                  </a:solidFill>
                  <a:ln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>
                      <c:ext uri="{02D57815-91ED-43cb-92C2-25804820EDAC}">
                        <c15:formulaRef>
                          <c15:sqref>'DC New Const Value'!$P$50:$P$58</c15:sqref>
                        </c15:formulaRef>
                      </c:ext>
                    </c:extLst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'DC New Const Value'!$Q$50:$Q$58</c15:sqref>
                        </c15:formulaRef>
                      </c:ext>
                    </c:extLst>
                  </c:numRef>
                </c:val>
                <c:extLst>
                  <c:ext xmlns:c16="http://schemas.microsoft.com/office/drawing/2014/chart" uri="{C3380CC4-5D6E-409C-BE32-E72D297353CC}">
                    <c16:uniqueId val="{00000001-FA77-46C8-A65A-7C84C22E9A96}"/>
                  </c:ext>
                </c:extLst>
              </c15:ser>
            </c15:filteredBarSeries>
          </c:ext>
        </c:extLst>
      </c:barChart>
      <c:catAx>
        <c:axId val="177186496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1865792"/>
        <c:crosses val="autoZero"/>
        <c:auto val="1"/>
        <c:lblAlgn val="ctr"/>
        <c:lblOffset val="100"/>
        <c:noMultiLvlLbl val="0"/>
      </c:catAx>
      <c:valAx>
        <c:axId val="17718657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1864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Dare County</a:t>
            </a:r>
            <a:r>
              <a:rPr lang="en-US" baseline="0">
                <a:latin typeface="Arial Black" panose="020B0A04020102020204" pitchFamily="34" charset="0"/>
              </a:rPr>
              <a:t> Building Permit Value 2022 vs 2023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'DC New Const Value'!$B$139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solidFill>
                <a:srgbClr val="FFFFFF"/>
              </a:solidFill>
              <a:ln>
                <a:solidFill>
                  <a:srgbClr val="000000">
                    <a:lumMod val="25000"/>
                    <a:lumOff val="75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multiLvlStrRef>
              <c:f>'DC New Const Value'!$A$140:$A$149</c:f>
            </c:multiLvlStrRef>
          </c:cat>
          <c:val>
            <c:numRef>
              <c:f>'DC New Const Value'!$B$140:$B$149</c:f>
            </c:numRef>
          </c:val>
          <c:extLst>
            <c:ext xmlns:c16="http://schemas.microsoft.com/office/drawing/2014/chart" uri="{C3380CC4-5D6E-409C-BE32-E72D297353CC}">
              <c16:uniqueId val="{00000000-E0B1-4065-95BA-E695020AE463}"/>
            </c:ext>
          </c:extLst>
        </c:ser>
        <c:ser>
          <c:idx val="1"/>
          <c:order val="1"/>
          <c:tx>
            <c:strRef>
              <c:f>'DC New Const Value'!$C$139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solidFill>
                <a:srgbClr val="FFFFFF"/>
              </a:solidFill>
              <a:ln>
                <a:solidFill>
                  <a:srgbClr val="000000">
                    <a:lumMod val="25000"/>
                    <a:lumOff val="75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multiLvlStrRef>
              <c:f>'DC New Const Value'!$A$140:$A$149</c:f>
            </c:multiLvlStrRef>
          </c:cat>
          <c:val>
            <c:numRef>
              <c:f>'DC New Const Value'!$C$140:$C$149</c:f>
            </c:numRef>
          </c:val>
          <c:extLst>
            <c:ext xmlns:c16="http://schemas.microsoft.com/office/drawing/2014/chart" uri="{C3380CC4-5D6E-409C-BE32-E72D297353CC}">
              <c16:uniqueId val="{00000001-E0B1-4065-95BA-E695020AE4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583908224"/>
        <c:axId val="585094048"/>
      </c:barChart>
      <c:catAx>
        <c:axId val="5839082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5094048"/>
        <c:crosses val="autoZero"/>
        <c:auto val="1"/>
        <c:lblAlgn val="ctr"/>
        <c:lblOffset val="100"/>
        <c:noMultiLvlLbl val="0"/>
      </c:catAx>
      <c:valAx>
        <c:axId val="585094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9082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Dare County Building Permit Value 2024 vs 2025</a:t>
            </a:r>
          </a:p>
          <a:p>
            <a:pPr>
              <a:defRPr/>
            </a:pPr>
            <a:r>
              <a:rPr lang="en-US">
                <a:latin typeface="Arial" panose="020B0604020202020204" pitchFamily="34" charset="0"/>
                <a:cs typeface="Arial" panose="020B0604020202020204" pitchFamily="34" charset="0"/>
              </a:rPr>
              <a:t>Residential New Constuction</a:t>
            </a:r>
          </a:p>
        </c:rich>
      </c:tx>
      <c:layout>
        <c:manualLayout>
          <c:xMode val="edge"/>
          <c:yMode val="edge"/>
          <c:x val="0.32170751197017161"/>
          <c:y val="8.0836232793922991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varyColors val="0"/>
        <c:ser>
          <c:idx val="1"/>
          <c:order val="1"/>
          <c:tx>
            <c:strRef>
              <c:f>'DC New Const Value'!$C$152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'DC New Const Value'!$A$153:$A$162</c:f>
              <c:strCache>
                <c:ptCount val="10"/>
                <c:pt idx="0">
                  <c:v>Manteo</c:v>
                </c:pt>
                <c:pt idx="1">
                  <c:v>Southern Shores</c:v>
                </c:pt>
                <c:pt idx="2">
                  <c:v>Nags Head</c:v>
                </c:pt>
                <c:pt idx="3">
                  <c:v>Kill Devil Hills</c:v>
                </c:pt>
                <c:pt idx="4">
                  <c:v>Kitty Hawk</c:v>
                </c:pt>
                <c:pt idx="5">
                  <c:v>Duck</c:v>
                </c:pt>
                <c:pt idx="6">
                  <c:v>Hatteras Island</c:v>
                </c:pt>
                <c:pt idx="7">
                  <c:v>Roanoke Island</c:v>
                </c:pt>
                <c:pt idx="8">
                  <c:v>KDH - Unincorporated</c:v>
                </c:pt>
                <c:pt idx="9">
                  <c:v>Total</c:v>
                </c:pt>
              </c:strCache>
            </c:strRef>
          </c:cat>
          <c:val>
            <c:numRef>
              <c:f>'DC New Const Value'!$C$153:$C$162</c:f>
              <c:numCache>
                <c:formatCode>"$"#,##0_);[Red]\("$"#,##0\)</c:formatCode>
                <c:ptCount val="10"/>
                <c:pt idx="0">
                  <c:v>0</c:v>
                </c:pt>
                <c:pt idx="1">
                  <c:v>742472</c:v>
                </c:pt>
                <c:pt idx="2">
                  <c:v>3326158</c:v>
                </c:pt>
                <c:pt idx="3">
                  <c:v>2988566</c:v>
                </c:pt>
                <c:pt idx="4">
                  <c:v>1579100</c:v>
                </c:pt>
                <c:pt idx="5">
                  <c:v>2649930</c:v>
                </c:pt>
                <c:pt idx="6">
                  <c:v>3794476</c:v>
                </c:pt>
                <c:pt idx="7">
                  <c:v>1478000</c:v>
                </c:pt>
                <c:pt idx="8">
                  <c:v>2540000</c:v>
                </c:pt>
                <c:pt idx="9">
                  <c:v>19098702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2FD-4307-ABDC-38F869776A5E}"/>
            </c:ext>
          </c:extLst>
        </c:ser>
        <c:ser>
          <c:idx val="2"/>
          <c:order val="2"/>
          <c:tx>
            <c:strRef>
              <c:f>'DC New Const Value'!$D$152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'DC New Const Value'!$A$153:$A$162</c:f>
              <c:strCache>
                <c:ptCount val="10"/>
                <c:pt idx="0">
                  <c:v>Manteo</c:v>
                </c:pt>
                <c:pt idx="1">
                  <c:v>Southern Shores</c:v>
                </c:pt>
                <c:pt idx="2">
                  <c:v>Nags Head</c:v>
                </c:pt>
                <c:pt idx="3">
                  <c:v>Kill Devil Hills</c:v>
                </c:pt>
                <c:pt idx="4">
                  <c:v>Kitty Hawk</c:v>
                </c:pt>
                <c:pt idx="5">
                  <c:v>Duck</c:v>
                </c:pt>
                <c:pt idx="6">
                  <c:v>Hatteras Island</c:v>
                </c:pt>
                <c:pt idx="7">
                  <c:v>Roanoke Island</c:v>
                </c:pt>
                <c:pt idx="8">
                  <c:v>KDH - Unincorporated</c:v>
                </c:pt>
                <c:pt idx="9">
                  <c:v>Total</c:v>
                </c:pt>
              </c:strCache>
            </c:strRef>
          </c:cat>
          <c:val>
            <c:numRef>
              <c:f>'DC New Const Value'!$D$153:$D$162</c:f>
              <c:numCache>
                <c:formatCode>"$"#,##0</c:formatCode>
                <c:ptCount val="10"/>
                <c:pt idx="0">
                  <c:v>750000</c:v>
                </c:pt>
                <c:pt idx="1">
                  <c:v>3054000</c:v>
                </c:pt>
                <c:pt idx="2">
                  <c:v>1647000</c:v>
                </c:pt>
                <c:pt idx="3">
                  <c:v>2187829</c:v>
                </c:pt>
                <c:pt idx="4">
                  <c:v>4115191</c:v>
                </c:pt>
                <c:pt idx="5">
                  <c:v>2255000</c:v>
                </c:pt>
                <c:pt idx="6">
                  <c:v>3179335</c:v>
                </c:pt>
                <c:pt idx="7">
                  <c:v>1750000</c:v>
                </c:pt>
                <c:pt idx="8">
                  <c:v>0</c:v>
                </c:pt>
                <c:pt idx="9">
                  <c:v>18938355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87-423B-A694-BE58DA84C3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43202480"/>
        <c:axId val="513060720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'DC New Const Value'!$B$152</c15:sqref>
                        </c15:formulaRef>
                      </c:ext>
                    </c:extLst>
                    <c:strCache>
                      <c:ptCount val="1"/>
                      <c:pt idx="0">
                        <c:v>2023</c:v>
                      </c:pt>
                    </c:strCache>
                  </c:strRef>
                </c:tx>
                <c:spPr>
                  <a:solidFill>
                    <a:srgbClr val="FF000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'DC New Const Value'!$A$153:$A$162</c15:sqref>
                        </c15:formulaRef>
                      </c:ext>
                    </c:extLst>
                    <c:strCache>
                      <c:ptCount val="10"/>
                      <c:pt idx="0">
                        <c:v>Manteo</c:v>
                      </c:pt>
                      <c:pt idx="1">
                        <c:v>Southern Shores</c:v>
                      </c:pt>
                      <c:pt idx="2">
                        <c:v>Nags Head</c:v>
                      </c:pt>
                      <c:pt idx="3">
                        <c:v>Kill Devil Hills</c:v>
                      </c:pt>
                      <c:pt idx="4">
                        <c:v>Kitty Hawk</c:v>
                      </c:pt>
                      <c:pt idx="5">
                        <c:v>Duck</c:v>
                      </c:pt>
                      <c:pt idx="6">
                        <c:v>Hatteras Island</c:v>
                      </c:pt>
                      <c:pt idx="7">
                        <c:v>Roanoke Island</c:v>
                      </c:pt>
                      <c:pt idx="8">
                        <c:v>KDH - Unincorporated</c:v>
                      </c:pt>
                      <c:pt idx="9">
                        <c:v>Total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'DC New Const Value'!$B$153:$B$162</c15:sqref>
                        </c15:formulaRef>
                      </c:ext>
                    </c:extLst>
                    <c:numCache>
                      <c:formatCode>"$"#,##0_);[Red]\("$"#,##0\)</c:formatCode>
                      <c:ptCount val="10"/>
                      <c:pt idx="0">
                        <c:v>2294171</c:v>
                      </c:pt>
                      <c:pt idx="1">
                        <c:v>19230787</c:v>
                      </c:pt>
                      <c:pt idx="2">
                        <c:v>11757829</c:v>
                      </c:pt>
                      <c:pt idx="3">
                        <c:v>19268117</c:v>
                      </c:pt>
                      <c:pt idx="4">
                        <c:v>9169976</c:v>
                      </c:pt>
                      <c:pt idx="5">
                        <c:v>11762162</c:v>
                      </c:pt>
                      <c:pt idx="6">
                        <c:v>35464137</c:v>
                      </c:pt>
                      <c:pt idx="7">
                        <c:v>18162080</c:v>
                      </c:pt>
                      <c:pt idx="8">
                        <c:v>15343064</c:v>
                      </c:pt>
                      <c:pt idx="9">
                        <c:v>142452323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2FD-4307-ABDC-38F869776A5E}"/>
                  </c:ext>
                </c:extLst>
              </c15:ser>
            </c15:filteredBarSeries>
          </c:ext>
        </c:extLst>
      </c:bar3DChart>
      <c:catAx>
        <c:axId val="5432024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3060720"/>
        <c:crosses val="autoZero"/>
        <c:auto val="1"/>
        <c:lblAlgn val="ctr"/>
        <c:lblOffset val="100"/>
        <c:noMultiLvlLbl val="0"/>
      </c:catAx>
      <c:valAx>
        <c:axId val="513060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20248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b="1">
                <a:latin typeface="Arial" panose="020B0604020202020204" pitchFamily="34" charset="0"/>
                <a:cs typeface="Arial" panose="020B0604020202020204" pitchFamily="34" charset="0"/>
              </a:rPr>
              <a:t>Y-O-Y Total Dare County Building Permit Comparision </a:t>
            </a:r>
          </a:p>
        </c:rich>
      </c:tx>
      <c:layout>
        <c:manualLayout>
          <c:xMode val="edge"/>
          <c:yMode val="edge"/>
          <c:x val="0.24883528995052703"/>
          <c:y val="1.625061259691187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DC Building Permit Value'!$B$31</c:f>
              <c:strCache>
                <c:ptCount val="1"/>
                <c:pt idx="0">
                  <c:v>Y-O-Y Total Building Permit Comparision as of April 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'YOY DC Building Permit Value'!$A$32:$A$42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'YOY DC Building Permit Value'!$B$32:$B$42</c:f>
              <c:numCache>
                <c:formatCode>"$"#,##0</c:formatCode>
                <c:ptCount val="11"/>
                <c:pt idx="0">
                  <c:v>17588168</c:v>
                </c:pt>
                <c:pt idx="1">
                  <c:v>22564069</c:v>
                </c:pt>
                <c:pt idx="2">
                  <c:v>20197145</c:v>
                </c:pt>
                <c:pt idx="3">
                  <c:v>22443030</c:v>
                </c:pt>
                <c:pt idx="4">
                  <c:v>31779252</c:v>
                </c:pt>
                <c:pt idx="5">
                  <c:v>26060580</c:v>
                </c:pt>
                <c:pt idx="6">
                  <c:v>30577408.359999999</c:v>
                </c:pt>
                <c:pt idx="7">
                  <c:v>34119779</c:v>
                </c:pt>
                <c:pt idx="8">
                  <c:v>39212190</c:v>
                </c:pt>
                <c:pt idx="9">
                  <c:v>31082663</c:v>
                </c:pt>
                <c:pt idx="10">
                  <c:v>43356355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1B-4824-B549-BB9FC2E59A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23984320"/>
        <c:axId val="723984648"/>
        <c:axId val="0"/>
      </c:bar3DChart>
      <c:catAx>
        <c:axId val="723984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984648"/>
        <c:crosses val="autoZero"/>
        <c:auto val="1"/>
        <c:lblAlgn val="ctr"/>
        <c:lblOffset val="100"/>
        <c:noMultiLvlLbl val="0"/>
      </c:catAx>
      <c:valAx>
        <c:axId val="723984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984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  <a:cs typeface="Arial" panose="020B0604020202020204" pitchFamily="34" charset="0"/>
              </a:rPr>
              <a:t>Y-O-Y Total Building Permit Comparision as of March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'YOY DC Building Permit Value'!$B$31</c:f>
              <c:strCache>
                <c:ptCount val="1"/>
                <c:pt idx="0">
                  <c:v>Y-O-Y Total Building Permit Comparision as of April 2020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'YOY DC Building Permit Value'!$A$32:$A$43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'YOY DC Building Permit Value'!$B$32:$B$43</c:f>
              <c:numCache>
                <c:formatCode>"$"#,##0</c:formatCode>
                <c:ptCount val="12"/>
                <c:pt idx="0">
                  <c:v>17588168</c:v>
                </c:pt>
                <c:pt idx="1">
                  <c:v>22564069</c:v>
                </c:pt>
                <c:pt idx="2">
                  <c:v>20197145</c:v>
                </c:pt>
                <c:pt idx="3">
                  <c:v>22443030</c:v>
                </c:pt>
                <c:pt idx="4">
                  <c:v>31779252</c:v>
                </c:pt>
                <c:pt idx="5">
                  <c:v>26060580</c:v>
                </c:pt>
                <c:pt idx="6">
                  <c:v>30577408.359999999</c:v>
                </c:pt>
                <c:pt idx="7">
                  <c:v>34119779</c:v>
                </c:pt>
                <c:pt idx="8">
                  <c:v>39212190</c:v>
                </c:pt>
                <c:pt idx="9">
                  <c:v>31082663</c:v>
                </c:pt>
                <c:pt idx="10">
                  <c:v>43356355</c:v>
                </c:pt>
                <c:pt idx="11">
                  <c:v>53461964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08-4D37-B09C-6C6DECC77B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27796992"/>
        <c:axId val="1727789920"/>
      </c:barChart>
      <c:catAx>
        <c:axId val="1727796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7789920"/>
        <c:crosses val="autoZero"/>
        <c:auto val="1"/>
        <c:lblAlgn val="ctr"/>
        <c:lblOffset val="100"/>
        <c:noMultiLvlLbl val="0"/>
      </c:catAx>
      <c:valAx>
        <c:axId val="1727789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7796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Y-O-Y Total Building Permit Comparision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DC Building Permit Value'!$B$31</c:f>
              <c:strCache>
                <c:ptCount val="1"/>
                <c:pt idx="0">
                  <c:v>Y-O-Y Total Building Permit Comparision as of April 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solidFill>
                <a:srgbClr val="FFFF00"/>
              </a:solidFill>
              <a:ln>
                <a:solidFill>
                  <a:srgbClr val="000000">
                    <a:lumMod val="25000"/>
                    <a:lumOff val="75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'YOY DC Building Permit Value'!$A$32:$A$46</c:f>
              <c:numCache>
                <c:formatCode>General</c:formatCode>
                <c:ptCount val="15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  <c:pt idx="14">
                  <c:v>2025</c:v>
                </c:pt>
              </c:numCache>
            </c:numRef>
          </c:cat>
          <c:val>
            <c:numRef>
              <c:f>'YOY DC Building Permit Value'!$B$32:$B$46</c:f>
              <c:numCache>
                <c:formatCode>"$"#,##0</c:formatCode>
                <c:ptCount val="15"/>
                <c:pt idx="0">
                  <c:v>17588168</c:v>
                </c:pt>
                <c:pt idx="1">
                  <c:v>22564069</c:v>
                </c:pt>
                <c:pt idx="2">
                  <c:v>20197145</c:v>
                </c:pt>
                <c:pt idx="3">
                  <c:v>22443030</c:v>
                </c:pt>
                <c:pt idx="4">
                  <c:v>31779252</c:v>
                </c:pt>
                <c:pt idx="5">
                  <c:v>26060580</c:v>
                </c:pt>
                <c:pt idx="6">
                  <c:v>30577408.359999999</c:v>
                </c:pt>
                <c:pt idx="7">
                  <c:v>34119779</c:v>
                </c:pt>
                <c:pt idx="8">
                  <c:v>39212190</c:v>
                </c:pt>
                <c:pt idx="9">
                  <c:v>31082663</c:v>
                </c:pt>
                <c:pt idx="10">
                  <c:v>43356355</c:v>
                </c:pt>
                <c:pt idx="11">
                  <c:v>53461964</c:v>
                </c:pt>
                <c:pt idx="12">
                  <c:v>56411267</c:v>
                </c:pt>
                <c:pt idx="13">
                  <c:v>52018153</c:v>
                </c:pt>
                <c:pt idx="14">
                  <c:v>48717500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16-48EF-89EE-C4ED4C4DD7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0312608"/>
        <c:axId val="72592240"/>
        <c:axId val="0"/>
      </c:bar3DChart>
      <c:catAx>
        <c:axId val="140312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592240"/>
        <c:crosses val="autoZero"/>
        <c:auto val="1"/>
        <c:lblAlgn val="ctr"/>
        <c:lblOffset val="100"/>
        <c:noMultiLvlLbl val="0"/>
      </c:catAx>
      <c:valAx>
        <c:axId val="72592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312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</a:rPr>
              <a:t>Currituck County Work Permit Value 21 vs 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'Total CC Permit Value y-o-y'!$B$163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y-o-y'!$A$164:$A$180</c15:sqref>
                  </c15:fullRef>
                </c:ext>
              </c:extLst>
              <c:f>('Total CC Permit Value y-o-y'!$A$164,'Total CC Permit Value y-o-y'!$A$166,'Total CC Permit Value y-o-y'!$A$168,'Total CC Permit Value y-o-y'!$A$171,'Total CC Permit Value y-o-y'!$A$175)</c:f>
              <c:strCache>
                <c:ptCount val="5"/>
                <c:pt idx="0">
                  <c:v>Aydlett</c:v>
                </c:pt>
                <c:pt idx="1">
                  <c:v>Corova</c:v>
                </c:pt>
                <c:pt idx="2">
                  <c:v>Corolla</c:v>
                </c:pt>
                <c:pt idx="3">
                  <c:v>Grandy</c:v>
                </c:pt>
                <c:pt idx="4">
                  <c:v>Moyock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y-o-y'!$B$164:$B$180</c15:sqref>
                  </c15:fullRef>
                </c:ext>
              </c:extLst>
              <c:f>('Total CC Permit Value y-o-y'!$B$164,'Total CC Permit Value y-o-y'!$B$166,'Total CC Permit Value y-o-y'!$B$168,'Total CC Permit Value y-o-y'!$B$171,'Total CC Permit Value y-o-y'!$B$175)</c:f>
              <c:numCache>
                <c:formatCode>"$"#,##0</c:formatCode>
                <c:ptCount val="5"/>
                <c:pt idx="0">
                  <c:v>5671000</c:v>
                </c:pt>
                <c:pt idx="1">
                  <c:v>19452421</c:v>
                </c:pt>
                <c:pt idx="2">
                  <c:v>54703357</c:v>
                </c:pt>
                <c:pt idx="3">
                  <c:v>3722940</c:v>
                </c:pt>
                <c:pt idx="4">
                  <c:v>68279296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18-4741-9BEF-DBBC76BB297D}"/>
            </c:ext>
          </c:extLst>
        </c:ser>
        <c:ser>
          <c:idx val="1"/>
          <c:order val="1"/>
          <c:tx>
            <c:strRef>
              <c:f>'Total CC Permit Value y-o-y'!$C$163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y-o-y'!$A$164:$A$180</c15:sqref>
                  </c15:fullRef>
                </c:ext>
              </c:extLst>
              <c:f>('Total CC Permit Value y-o-y'!$A$164,'Total CC Permit Value y-o-y'!$A$166,'Total CC Permit Value y-o-y'!$A$168,'Total CC Permit Value y-o-y'!$A$171,'Total CC Permit Value y-o-y'!$A$175)</c:f>
              <c:strCache>
                <c:ptCount val="5"/>
                <c:pt idx="0">
                  <c:v>Aydlett</c:v>
                </c:pt>
                <c:pt idx="1">
                  <c:v>Corova</c:v>
                </c:pt>
                <c:pt idx="2">
                  <c:v>Corolla</c:v>
                </c:pt>
                <c:pt idx="3">
                  <c:v>Grandy</c:v>
                </c:pt>
                <c:pt idx="4">
                  <c:v>Moyock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y-o-y'!$C$164:$C$180</c15:sqref>
                  </c15:fullRef>
                </c:ext>
              </c:extLst>
              <c:f>('Total CC Permit Value y-o-y'!$C$164,'Total CC Permit Value y-o-y'!$C$166,'Total CC Permit Value y-o-y'!$C$168,'Total CC Permit Value y-o-y'!$C$171,'Total CC Permit Value y-o-y'!$C$175)</c:f>
              <c:numCache>
                <c:formatCode>"$"#,##0</c:formatCode>
                <c:ptCount val="5"/>
                <c:pt idx="0">
                  <c:v>2546500</c:v>
                </c:pt>
                <c:pt idx="1">
                  <c:v>17698551</c:v>
                </c:pt>
                <c:pt idx="2">
                  <c:v>129454424</c:v>
                </c:pt>
                <c:pt idx="3">
                  <c:v>7800583</c:v>
                </c:pt>
                <c:pt idx="4">
                  <c:v>28513300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F18-4741-9BEF-DBBC76BB297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183176784"/>
        <c:axId val="1183177200"/>
      </c:barChart>
      <c:catAx>
        <c:axId val="11831767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3177200"/>
        <c:crosses val="autoZero"/>
        <c:auto val="1"/>
        <c:lblAlgn val="ctr"/>
        <c:lblOffset val="100"/>
        <c:noMultiLvlLbl val="0"/>
      </c:catAx>
      <c:valAx>
        <c:axId val="11831772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12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3176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Currituck County Building Permit Value 2022 vs 2023</a:t>
            </a:r>
          </a:p>
          <a:p>
            <a:pPr>
              <a:defRPr sz="1200"/>
            </a:pPr>
            <a:r>
              <a:rPr lang="en-US" sz="1200">
                <a:latin typeface="Arial" panose="020B0604020202020204" pitchFamily="34" charset="0"/>
                <a:cs typeface="Arial" panose="020B0604020202020204" pitchFamily="34" charset="0"/>
              </a:rPr>
              <a:t>Residental</a:t>
            </a:r>
            <a:r>
              <a:rPr lang="en-US" sz="1200" baseline="0">
                <a:latin typeface="Arial" panose="020B0604020202020204" pitchFamily="34" charset="0"/>
                <a:cs typeface="Arial" panose="020B0604020202020204" pitchFamily="34" charset="0"/>
              </a:rPr>
              <a:t> New Construction</a:t>
            </a:r>
            <a:endParaRPr lang="en-US" sz="12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1"/>
          <c:tx>
            <c:strRef>
              <c:f>'Total CC Permit Value y-o-y'!$C$163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y-o-y'!$A$164:$A$180</c15:sqref>
                  </c15:fullRef>
                </c:ext>
              </c:extLst>
              <c:f>('Total CC Permit Value y-o-y'!$A$164:$A$169,'Total CC Permit Value y-o-y'!$A$171:$A$173,'Total CC Permit Value y-o-y'!$A$175:$A$176,'Total CC Permit Value y-o-y'!$A$178,'Total CC Permit Value y-o-y'!$A$180)</c:f>
              <c:strCache>
                <c:ptCount val="13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Grandy</c:v>
                </c:pt>
                <c:pt idx="7">
                  <c:v>Jarvisburg</c:v>
                </c:pt>
                <c:pt idx="8">
                  <c:v>Harbinger</c:v>
                </c:pt>
                <c:pt idx="9">
                  <c:v>Moyock</c:v>
                </c:pt>
                <c:pt idx="10">
                  <c:v>Point Harbor</c:v>
                </c:pt>
                <c:pt idx="11">
                  <c:v>Powels Point</c:v>
                </c:pt>
                <c:pt idx="12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y-o-y'!$C$164:$C$180</c15:sqref>
                  </c15:fullRef>
                </c:ext>
              </c:extLst>
              <c:f>('Total CC Permit Value y-o-y'!$C$164:$C$169,'Total CC Permit Value y-o-y'!$C$171:$C$173,'Total CC Permit Value y-o-y'!$C$175:$C$176,'Total CC Permit Value y-o-y'!$C$178,'Total CC Permit Value y-o-y'!$C$180)</c:f>
              <c:numCache>
                <c:formatCode>"$"#,##0</c:formatCode>
                <c:ptCount val="13"/>
                <c:pt idx="0">
                  <c:v>2546500</c:v>
                </c:pt>
                <c:pt idx="1">
                  <c:v>12930000</c:v>
                </c:pt>
                <c:pt idx="2">
                  <c:v>17698551</c:v>
                </c:pt>
                <c:pt idx="3">
                  <c:v>1875000</c:v>
                </c:pt>
                <c:pt idx="4">
                  <c:v>129454424</c:v>
                </c:pt>
                <c:pt idx="5">
                  <c:v>2101000</c:v>
                </c:pt>
                <c:pt idx="6">
                  <c:v>7800583</c:v>
                </c:pt>
                <c:pt idx="7">
                  <c:v>635000</c:v>
                </c:pt>
                <c:pt idx="8">
                  <c:v>2203490</c:v>
                </c:pt>
                <c:pt idx="9">
                  <c:v>28513300</c:v>
                </c:pt>
                <c:pt idx="10">
                  <c:v>758000</c:v>
                </c:pt>
                <c:pt idx="11">
                  <c:v>1339000</c:v>
                </c:pt>
                <c:pt idx="12">
                  <c:v>194926272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62-4C8B-A9E6-65F399FE0F1B}"/>
            </c:ext>
          </c:extLst>
        </c:ser>
        <c:ser>
          <c:idx val="2"/>
          <c:order val="2"/>
          <c:tx>
            <c:strRef>
              <c:f>'Total CC Permit Value y-o-y'!$D$163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y-o-y'!$A$164:$A$180</c15:sqref>
                  </c15:fullRef>
                </c:ext>
              </c:extLst>
              <c:f>('Total CC Permit Value y-o-y'!$A$164:$A$169,'Total CC Permit Value y-o-y'!$A$171:$A$173,'Total CC Permit Value y-o-y'!$A$175:$A$176,'Total CC Permit Value y-o-y'!$A$178,'Total CC Permit Value y-o-y'!$A$180)</c:f>
              <c:strCache>
                <c:ptCount val="13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Grandy</c:v>
                </c:pt>
                <c:pt idx="7">
                  <c:v>Jarvisburg</c:v>
                </c:pt>
                <c:pt idx="8">
                  <c:v>Harbinger</c:v>
                </c:pt>
                <c:pt idx="9">
                  <c:v>Moyock</c:v>
                </c:pt>
                <c:pt idx="10">
                  <c:v>Point Harbor</c:v>
                </c:pt>
                <c:pt idx="11">
                  <c:v>Powels Point</c:v>
                </c:pt>
                <c:pt idx="12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y-o-y'!$D$164:$D$180</c15:sqref>
                  </c15:fullRef>
                </c:ext>
              </c:extLst>
              <c:f>('Total CC Permit Value y-o-y'!$D$164:$D$169,'Total CC Permit Value y-o-y'!$D$171:$D$173,'Total CC Permit Value y-o-y'!$D$175:$D$176,'Total CC Permit Value y-o-y'!$D$178,'Total CC Permit Value y-o-y'!$D$180)</c:f>
              <c:numCache>
                <c:formatCode>"$"#,##0</c:formatCode>
                <c:ptCount val="13"/>
                <c:pt idx="0">
                  <c:v>3714200</c:v>
                </c:pt>
                <c:pt idx="1">
                  <c:v>1154010</c:v>
                </c:pt>
                <c:pt idx="2">
                  <c:v>33992398</c:v>
                </c:pt>
                <c:pt idx="3">
                  <c:v>3532100</c:v>
                </c:pt>
                <c:pt idx="4">
                  <c:v>53091799</c:v>
                </c:pt>
                <c:pt idx="5">
                  <c:v>2130378</c:v>
                </c:pt>
                <c:pt idx="6">
                  <c:v>5212111</c:v>
                </c:pt>
                <c:pt idx="7">
                  <c:v>2430111</c:v>
                </c:pt>
                <c:pt idx="8">
                  <c:v>1325000</c:v>
                </c:pt>
                <c:pt idx="9">
                  <c:v>50851618</c:v>
                </c:pt>
                <c:pt idx="10">
                  <c:v>300000</c:v>
                </c:pt>
                <c:pt idx="11">
                  <c:v>2527653</c:v>
                </c:pt>
                <c:pt idx="12">
                  <c:v>164018983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662-4C8B-A9E6-65F399FE0F1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745343215"/>
        <c:axId val="452615551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'Total CC Permit Value y-o-y'!$B$163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'Total CC Permit Value y-o-y'!$A$164:$A$180</c15:sqref>
                        </c15:fullRef>
                        <c15:formulaRef>
                          <c15:sqref>('Total CC Permit Value y-o-y'!$A$164:$A$169,'Total CC Permit Value y-o-y'!$A$171:$A$173,'Total CC Permit Value y-o-y'!$A$175:$A$176,'Total CC Permit Value y-o-y'!$A$178,'Total CC Permit Value y-o-y'!$A$180)</c15:sqref>
                        </c15:formulaRef>
                      </c:ext>
                    </c:extLst>
                    <c:strCache>
                      <c:ptCount val="13"/>
                      <c:pt idx="0">
                        <c:v>Aydlett</c:v>
                      </c:pt>
                      <c:pt idx="1">
                        <c:v>Barco</c:v>
                      </c:pt>
                      <c:pt idx="2">
                        <c:v>Corova</c:v>
                      </c:pt>
                      <c:pt idx="3">
                        <c:v>Coinjock</c:v>
                      </c:pt>
                      <c:pt idx="4">
                        <c:v>Corolla</c:v>
                      </c:pt>
                      <c:pt idx="5">
                        <c:v>Currituck</c:v>
                      </c:pt>
                      <c:pt idx="6">
                        <c:v>Grandy</c:v>
                      </c:pt>
                      <c:pt idx="7">
                        <c:v>Jarvisburg</c:v>
                      </c:pt>
                      <c:pt idx="8">
                        <c:v>Harbinger</c:v>
                      </c:pt>
                      <c:pt idx="9">
                        <c:v>Moyock</c:v>
                      </c:pt>
                      <c:pt idx="10">
                        <c:v>Point Harbor</c:v>
                      </c:pt>
                      <c:pt idx="11">
                        <c:v>Powels Point</c:v>
                      </c:pt>
                      <c:pt idx="12">
                        <c:v>Total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'Total CC Permit Value y-o-y'!$B$164:$B$180</c15:sqref>
                        </c15:fullRef>
                        <c15:formulaRef>
                          <c15:sqref>('Total CC Permit Value y-o-y'!$B$164:$B$169,'Total CC Permit Value y-o-y'!$B$171:$B$173,'Total CC Permit Value y-o-y'!$B$175:$B$176,'Total CC Permit Value y-o-y'!$B$178,'Total CC Permit Value y-o-y'!$B$180)</c15:sqref>
                        </c15:formulaRef>
                      </c:ext>
                    </c:extLst>
                    <c:numCache>
                      <c:formatCode>"$"#,##0</c:formatCode>
                      <c:ptCount val="13"/>
                      <c:pt idx="0">
                        <c:v>5671000</c:v>
                      </c:pt>
                      <c:pt idx="1">
                        <c:v>1409000</c:v>
                      </c:pt>
                      <c:pt idx="2">
                        <c:v>19452421</c:v>
                      </c:pt>
                      <c:pt idx="3">
                        <c:v>645000</c:v>
                      </c:pt>
                      <c:pt idx="4">
                        <c:v>54703357</c:v>
                      </c:pt>
                      <c:pt idx="5">
                        <c:v>4293680</c:v>
                      </c:pt>
                      <c:pt idx="6">
                        <c:v>3722940</c:v>
                      </c:pt>
                      <c:pt idx="7">
                        <c:v>1086000</c:v>
                      </c:pt>
                      <c:pt idx="8">
                        <c:v>1443000</c:v>
                      </c:pt>
                      <c:pt idx="9">
                        <c:v>68279296</c:v>
                      </c:pt>
                      <c:pt idx="10">
                        <c:v>1050900</c:v>
                      </c:pt>
                      <c:pt idx="11">
                        <c:v>4844000</c:v>
                      </c:pt>
                      <c:pt idx="12">
                        <c:v>177566274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B662-4C8B-A9E6-65F399FE0F1B}"/>
                  </c:ext>
                </c:extLst>
              </c15:ser>
            </c15:filteredBarSeries>
          </c:ext>
        </c:extLst>
      </c:barChart>
      <c:catAx>
        <c:axId val="174534321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2615551"/>
        <c:crosses val="autoZero"/>
        <c:auto val="1"/>
        <c:lblAlgn val="ctr"/>
        <c:lblOffset val="100"/>
        <c:noMultiLvlLbl val="0"/>
      </c:catAx>
      <c:valAx>
        <c:axId val="4526155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53432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Curituck County Building Permit Value 2023 vs 2024</a:t>
            </a:r>
          </a:p>
          <a:p>
            <a:pPr>
              <a:defRPr>
                <a:latin typeface="Arial Black" panose="020B0A04020102020204" pitchFamily="34" charset="0"/>
              </a:defRPr>
            </a:pPr>
            <a:r>
              <a:rPr lang="en-US">
                <a:latin typeface="Arial" panose="020B0604020202020204" pitchFamily="34" charset="0"/>
                <a:cs typeface="Arial" panose="020B0604020202020204" pitchFamily="34" charset="0"/>
              </a:rPr>
              <a:t>Residential New Construction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4514769557914853E-2"/>
          <c:y val="5.3543307086614172E-2"/>
          <c:w val="0.89751453512250012"/>
          <c:h val="0.84132713727069441"/>
        </c:manualLayout>
      </c:layout>
      <c:barChart>
        <c:barDir val="bar"/>
        <c:grouping val="clustered"/>
        <c:varyColors val="0"/>
        <c:ser>
          <c:idx val="3"/>
          <c:order val="3"/>
          <c:tx>
            <c:strRef>
              <c:f>'Total CC Permit Value y-o-y'!$E$163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'Total CC Permit Value y-o-y'!$A$164:$A$180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 Value y-o-y'!$E$164:$E$180</c:f>
              <c:numCache>
                <c:formatCode>"$"#,##0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4680420</c:v>
                </c:pt>
                <c:pt idx="3">
                  <c:v>0</c:v>
                </c:pt>
                <c:pt idx="4">
                  <c:v>3694185</c:v>
                </c:pt>
                <c:pt idx="5">
                  <c:v>0</c:v>
                </c:pt>
                <c:pt idx="6">
                  <c:v>0</c:v>
                </c:pt>
                <c:pt idx="7">
                  <c:v>450000</c:v>
                </c:pt>
                <c:pt idx="8">
                  <c:v>216000</c:v>
                </c:pt>
                <c:pt idx="9">
                  <c:v>216000</c:v>
                </c:pt>
                <c:pt idx="10">
                  <c:v>0</c:v>
                </c:pt>
                <c:pt idx="11">
                  <c:v>5350488</c:v>
                </c:pt>
                <c:pt idx="12">
                  <c:v>0</c:v>
                </c:pt>
                <c:pt idx="13">
                  <c:v>0</c:v>
                </c:pt>
                <c:pt idx="14">
                  <c:v>194000</c:v>
                </c:pt>
                <c:pt idx="15">
                  <c:v>600000</c:v>
                </c:pt>
                <c:pt idx="16">
                  <c:v>15401093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538-4084-84A1-A2BD75CE6661}"/>
            </c:ext>
          </c:extLst>
        </c:ser>
        <c:ser>
          <c:idx val="4"/>
          <c:order val="4"/>
          <c:tx>
            <c:strRef>
              <c:f>'Total CC Permit Value y-o-y'!$F$163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'Total CC Permit Value y-o-y'!$A$164:$A$180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 Value y-o-y'!$F$164:$F$180</c:f>
              <c:numCache>
                <c:formatCode>"$"#,##0</c:formatCode>
                <c:ptCount val="17"/>
                <c:pt idx="0">
                  <c:v>1085000</c:v>
                </c:pt>
                <c:pt idx="1">
                  <c:v>150000</c:v>
                </c:pt>
                <c:pt idx="2">
                  <c:v>3714000</c:v>
                </c:pt>
                <c:pt idx="3">
                  <c:v>175000</c:v>
                </c:pt>
                <c:pt idx="4">
                  <c:v>7420867</c:v>
                </c:pt>
                <c:pt idx="5">
                  <c:v>0</c:v>
                </c:pt>
                <c:pt idx="6">
                  <c:v>0</c:v>
                </c:pt>
                <c:pt idx="7">
                  <c:v>1063000</c:v>
                </c:pt>
                <c:pt idx="8">
                  <c:v>455552</c:v>
                </c:pt>
                <c:pt idx="9">
                  <c:v>0</c:v>
                </c:pt>
                <c:pt idx="10">
                  <c:v>631000</c:v>
                </c:pt>
                <c:pt idx="11">
                  <c:v>11430846</c:v>
                </c:pt>
                <c:pt idx="12">
                  <c:v>0</c:v>
                </c:pt>
                <c:pt idx="13">
                  <c:v>0</c:v>
                </c:pt>
                <c:pt idx="14">
                  <c:v>505425</c:v>
                </c:pt>
                <c:pt idx="15">
                  <c:v>0</c:v>
                </c:pt>
                <c:pt idx="16">
                  <c:v>26630690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095-455F-A40F-CB47D5202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435728752"/>
        <c:axId val="44045488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'Total CC Permit Value y-o-y'!$B$163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'Total CC Permit Value y-o-y'!$A$164:$A$180</c15:sqref>
                        </c15:formulaRef>
                      </c:ext>
                    </c:extLst>
                    <c:strCache>
                      <c:ptCount val="17"/>
                      <c:pt idx="0">
                        <c:v>Aydlett</c:v>
                      </c:pt>
                      <c:pt idx="1">
                        <c:v>Barco</c:v>
                      </c:pt>
                      <c:pt idx="2">
                        <c:v>Corova</c:v>
                      </c:pt>
                      <c:pt idx="3">
                        <c:v>Coinjock</c:v>
                      </c:pt>
                      <c:pt idx="4">
                        <c:v>Corolla</c:v>
                      </c:pt>
                      <c:pt idx="5">
                        <c:v>Currituck</c:v>
                      </c:pt>
                      <c:pt idx="6">
                        <c:v>Gibbs Woods</c:v>
                      </c:pt>
                      <c:pt idx="7">
                        <c:v>Grandy</c:v>
                      </c:pt>
                      <c:pt idx="8">
                        <c:v>Jarvisburg</c:v>
                      </c:pt>
                      <c:pt idx="9">
                        <c:v>Harbinger</c:v>
                      </c:pt>
                      <c:pt idx="10">
                        <c:v>Knotts Island</c:v>
                      </c:pt>
                      <c:pt idx="11">
                        <c:v>Moyock</c:v>
                      </c:pt>
                      <c:pt idx="12">
                        <c:v>Point Harbor</c:v>
                      </c:pt>
                      <c:pt idx="13">
                        <c:v>Popular Branch</c:v>
                      </c:pt>
                      <c:pt idx="14">
                        <c:v>Powels Point</c:v>
                      </c:pt>
                      <c:pt idx="15">
                        <c:v>Shawboro</c:v>
                      </c:pt>
                      <c:pt idx="16">
                        <c:v>Total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'Total CC Permit Value y-o-y'!$B$164:$B$180</c15:sqref>
                        </c15:formulaRef>
                      </c:ext>
                    </c:extLst>
                    <c:numCache>
                      <c:formatCode>"$"#,##0</c:formatCode>
                      <c:ptCount val="17"/>
                      <c:pt idx="0">
                        <c:v>5671000</c:v>
                      </c:pt>
                      <c:pt idx="1">
                        <c:v>1409000</c:v>
                      </c:pt>
                      <c:pt idx="2">
                        <c:v>19452421</c:v>
                      </c:pt>
                      <c:pt idx="3">
                        <c:v>645000</c:v>
                      </c:pt>
                      <c:pt idx="4">
                        <c:v>54703357</c:v>
                      </c:pt>
                      <c:pt idx="5">
                        <c:v>4293680</c:v>
                      </c:pt>
                      <c:pt idx="6">
                        <c:v>1054775</c:v>
                      </c:pt>
                      <c:pt idx="7">
                        <c:v>3722940</c:v>
                      </c:pt>
                      <c:pt idx="8">
                        <c:v>1086000</c:v>
                      </c:pt>
                      <c:pt idx="9">
                        <c:v>1443000</c:v>
                      </c:pt>
                      <c:pt idx="10">
                        <c:v>2886505</c:v>
                      </c:pt>
                      <c:pt idx="11">
                        <c:v>68279296</c:v>
                      </c:pt>
                      <c:pt idx="12">
                        <c:v>1050900</c:v>
                      </c:pt>
                      <c:pt idx="13">
                        <c:v>2080000</c:v>
                      </c:pt>
                      <c:pt idx="14">
                        <c:v>4844000</c:v>
                      </c:pt>
                      <c:pt idx="15">
                        <c:v>4944400</c:v>
                      </c:pt>
                      <c:pt idx="16">
                        <c:v>177566274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7538-4084-84A1-A2BD75CE6661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y-o-y'!$C$163</c15:sqref>
                        </c15:formulaRef>
                      </c:ext>
                    </c:extLst>
                    <c:strCache>
                      <c:ptCount val="1"/>
                      <c:pt idx="0">
                        <c:v>2022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y-o-y'!$A$164:$A$180</c15:sqref>
                        </c15:formulaRef>
                      </c:ext>
                    </c:extLst>
                    <c:strCache>
                      <c:ptCount val="17"/>
                      <c:pt idx="0">
                        <c:v>Aydlett</c:v>
                      </c:pt>
                      <c:pt idx="1">
                        <c:v>Barco</c:v>
                      </c:pt>
                      <c:pt idx="2">
                        <c:v>Corova</c:v>
                      </c:pt>
                      <c:pt idx="3">
                        <c:v>Coinjock</c:v>
                      </c:pt>
                      <c:pt idx="4">
                        <c:v>Corolla</c:v>
                      </c:pt>
                      <c:pt idx="5">
                        <c:v>Currituck</c:v>
                      </c:pt>
                      <c:pt idx="6">
                        <c:v>Gibbs Woods</c:v>
                      </c:pt>
                      <c:pt idx="7">
                        <c:v>Grandy</c:v>
                      </c:pt>
                      <c:pt idx="8">
                        <c:v>Jarvisburg</c:v>
                      </c:pt>
                      <c:pt idx="9">
                        <c:v>Harbinger</c:v>
                      </c:pt>
                      <c:pt idx="10">
                        <c:v>Knotts Island</c:v>
                      </c:pt>
                      <c:pt idx="11">
                        <c:v>Moyock</c:v>
                      </c:pt>
                      <c:pt idx="12">
                        <c:v>Point Harbor</c:v>
                      </c:pt>
                      <c:pt idx="13">
                        <c:v>Popular Branch</c:v>
                      </c:pt>
                      <c:pt idx="14">
                        <c:v>Powels Point</c:v>
                      </c:pt>
                      <c:pt idx="15">
                        <c:v>Shawboro</c:v>
                      </c:pt>
                      <c:pt idx="16">
                        <c:v>Total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y-o-y'!$C$164:$C$180</c15:sqref>
                        </c15:formulaRef>
                      </c:ext>
                    </c:extLst>
                    <c:numCache>
                      <c:formatCode>"$"#,##0</c:formatCode>
                      <c:ptCount val="17"/>
                      <c:pt idx="0">
                        <c:v>2546500</c:v>
                      </c:pt>
                      <c:pt idx="1">
                        <c:v>12930000</c:v>
                      </c:pt>
                      <c:pt idx="2">
                        <c:v>17698551</c:v>
                      </c:pt>
                      <c:pt idx="3">
                        <c:v>1875000</c:v>
                      </c:pt>
                      <c:pt idx="4">
                        <c:v>129454424</c:v>
                      </c:pt>
                      <c:pt idx="5">
                        <c:v>2101000</c:v>
                      </c:pt>
                      <c:pt idx="6">
                        <c:v>0</c:v>
                      </c:pt>
                      <c:pt idx="7">
                        <c:v>7800583</c:v>
                      </c:pt>
                      <c:pt idx="8">
                        <c:v>635000</c:v>
                      </c:pt>
                      <c:pt idx="9">
                        <c:v>2203490</c:v>
                      </c:pt>
                      <c:pt idx="10">
                        <c:v>459000</c:v>
                      </c:pt>
                      <c:pt idx="11">
                        <c:v>28513300</c:v>
                      </c:pt>
                      <c:pt idx="12">
                        <c:v>758000</c:v>
                      </c:pt>
                      <c:pt idx="13">
                        <c:v>1613500</c:v>
                      </c:pt>
                      <c:pt idx="14">
                        <c:v>1339000</c:v>
                      </c:pt>
                      <c:pt idx="15">
                        <c:v>200000</c:v>
                      </c:pt>
                      <c:pt idx="16">
                        <c:v>194926272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7538-4084-84A1-A2BD75CE6661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y-o-y'!$D$163</c15:sqref>
                        </c15:formulaRef>
                      </c:ext>
                    </c:extLst>
                    <c:strCache>
                      <c:ptCount val="1"/>
                      <c:pt idx="0">
                        <c:v>2023</c:v>
                      </c:pt>
                    </c:strCache>
                  </c:strRef>
                </c:tx>
                <c:spPr>
                  <a:solidFill>
                    <a:srgbClr val="FF0000"/>
                  </a:solidFill>
                  <a:ln>
                    <a:noFill/>
                  </a:ln>
                  <a:effectLst/>
                </c:spPr>
                <c:invertIfNegative val="0"/>
                <c:dPt>
                  <c:idx val="16"/>
                  <c:invertIfNegative val="0"/>
                  <c:bubble3D val="0"/>
                  <c:spPr>
                    <a:solidFill>
                      <a:srgbClr val="FF0000"/>
                    </a:solidFill>
                    <a:ln>
                      <a:noFill/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4-7538-4084-84A1-A2BD75CE6661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y-o-y'!$A$164:$A$180</c15:sqref>
                        </c15:formulaRef>
                      </c:ext>
                    </c:extLst>
                    <c:strCache>
                      <c:ptCount val="17"/>
                      <c:pt idx="0">
                        <c:v>Aydlett</c:v>
                      </c:pt>
                      <c:pt idx="1">
                        <c:v>Barco</c:v>
                      </c:pt>
                      <c:pt idx="2">
                        <c:v>Corova</c:v>
                      </c:pt>
                      <c:pt idx="3">
                        <c:v>Coinjock</c:v>
                      </c:pt>
                      <c:pt idx="4">
                        <c:v>Corolla</c:v>
                      </c:pt>
                      <c:pt idx="5">
                        <c:v>Currituck</c:v>
                      </c:pt>
                      <c:pt idx="6">
                        <c:v>Gibbs Woods</c:v>
                      </c:pt>
                      <c:pt idx="7">
                        <c:v>Grandy</c:v>
                      </c:pt>
                      <c:pt idx="8">
                        <c:v>Jarvisburg</c:v>
                      </c:pt>
                      <c:pt idx="9">
                        <c:v>Harbinger</c:v>
                      </c:pt>
                      <c:pt idx="10">
                        <c:v>Knotts Island</c:v>
                      </c:pt>
                      <c:pt idx="11">
                        <c:v>Moyock</c:v>
                      </c:pt>
                      <c:pt idx="12">
                        <c:v>Point Harbor</c:v>
                      </c:pt>
                      <c:pt idx="13">
                        <c:v>Popular Branch</c:v>
                      </c:pt>
                      <c:pt idx="14">
                        <c:v>Powels Point</c:v>
                      </c:pt>
                      <c:pt idx="15">
                        <c:v>Shawboro</c:v>
                      </c:pt>
                      <c:pt idx="16">
                        <c:v>Total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y-o-y'!$D$164:$D$180</c15:sqref>
                        </c15:formulaRef>
                      </c:ext>
                    </c:extLst>
                    <c:numCache>
                      <c:formatCode>"$"#,##0</c:formatCode>
                      <c:ptCount val="17"/>
                      <c:pt idx="0">
                        <c:v>3714200</c:v>
                      </c:pt>
                      <c:pt idx="1">
                        <c:v>1154010</c:v>
                      </c:pt>
                      <c:pt idx="2">
                        <c:v>33992398</c:v>
                      </c:pt>
                      <c:pt idx="3">
                        <c:v>3532100</c:v>
                      </c:pt>
                      <c:pt idx="4">
                        <c:v>53091799</c:v>
                      </c:pt>
                      <c:pt idx="5">
                        <c:v>2130378</c:v>
                      </c:pt>
                      <c:pt idx="6">
                        <c:v>0</c:v>
                      </c:pt>
                      <c:pt idx="7">
                        <c:v>5212111</c:v>
                      </c:pt>
                      <c:pt idx="8">
                        <c:v>2430111</c:v>
                      </c:pt>
                      <c:pt idx="9">
                        <c:v>1325000</c:v>
                      </c:pt>
                      <c:pt idx="10">
                        <c:v>1440000</c:v>
                      </c:pt>
                      <c:pt idx="11">
                        <c:v>50851618</c:v>
                      </c:pt>
                      <c:pt idx="12">
                        <c:v>300000</c:v>
                      </c:pt>
                      <c:pt idx="13">
                        <c:v>586205</c:v>
                      </c:pt>
                      <c:pt idx="14">
                        <c:v>2527653</c:v>
                      </c:pt>
                      <c:pt idx="15">
                        <c:v>1731400</c:v>
                      </c:pt>
                      <c:pt idx="16">
                        <c:v>164018983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7538-4084-84A1-A2BD75CE6661}"/>
                  </c:ext>
                </c:extLst>
              </c15:ser>
            </c15:filteredBarSeries>
          </c:ext>
        </c:extLst>
      </c:barChart>
      <c:catAx>
        <c:axId val="4357287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0454880"/>
        <c:crosses val="autoZero"/>
        <c:auto val="1"/>
        <c:lblAlgn val="ctr"/>
        <c:lblOffset val="100"/>
        <c:noMultiLvlLbl val="0"/>
      </c:catAx>
      <c:valAx>
        <c:axId val="4404548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5728752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Currituck</a:t>
            </a:r>
            <a:r>
              <a:rPr lang="en-US" baseline="0">
                <a:latin typeface="Arial Black" panose="020B0A04020102020204" pitchFamily="34" charset="0"/>
              </a:rPr>
              <a:t> County Building Permit Value - </a:t>
            </a:r>
            <a:r>
              <a:rPr lang="en-US">
                <a:latin typeface="Arial Black" panose="020B0A04020102020204" pitchFamily="34" charset="0"/>
              </a:rPr>
              <a:t>2024 vs 2025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'Total CC Permit Value y-o-y'!$B$126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'Total CC Permit Value y-o-y'!$A$127:$A$143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 Value y-o-y'!$B$127:$B$143</c:f>
              <c:numCache>
                <c:formatCode>"$"#,##0</c:formatCode>
                <c:ptCount val="17"/>
                <c:pt idx="0">
                  <c:v>520000</c:v>
                </c:pt>
                <c:pt idx="1">
                  <c:v>0</c:v>
                </c:pt>
                <c:pt idx="2">
                  <c:v>8925420</c:v>
                </c:pt>
                <c:pt idx="3">
                  <c:v>1172000</c:v>
                </c:pt>
                <c:pt idx="4">
                  <c:v>4119185</c:v>
                </c:pt>
                <c:pt idx="5">
                  <c:v>700000</c:v>
                </c:pt>
                <c:pt idx="6">
                  <c:v>0</c:v>
                </c:pt>
                <c:pt idx="7">
                  <c:v>450000</c:v>
                </c:pt>
                <c:pt idx="8">
                  <c:v>216000</c:v>
                </c:pt>
                <c:pt idx="9">
                  <c:v>216000</c:v>
                </c:pt>
                <c:pt idx="10">
                  <c:v>620000</c:v>
                </c:pt>
                <c:pt idx="11">
                  <c:v>9441398</c:v>
                </c:pt>
                <c:pt idx="12">
                  <c:v>0</c:v>
                </c:pt>
                <c:pt idx="13">
                  <c:v>0</c:v>
                </c:pt>
                <c:pt idx="14">
                  <c:v>194000</c:v>
                </c:pt>
                <c:pt idx="15">
                  <c:v>600000</c:v>
                </c:pt>
                <c:pt idx="16">
                  <c:v>27174003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65B-46E8-8E81-7F07850F628B}"/>
            </c:ext>
          </c:extLst>
        </c:ser>
        <c:ser>
          <c:idx val="1"/>
          <c:order val="1"/>
          <c:tx>
            <c:strRef>
              <c:f>'Total CC Permit Value y-o-y'!$C$126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'Total CC Permit Value y-o-y'!$A$127:$A$143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 Value y-o-y'!$C$127:$C$143</c:f>
              <c:numCache>
                <c:formatCode>"$"#,##0</c:formatCode>
                <c:ptCount val="17"/>
                <c:pt idx="0">
                  <c:v>1085000</c:v>
                </c:pt>
                <c:pt idx="1">
                  <c:v>150000</c:v>
                </c:pt>
                <c:pt idx="2">
                  <c:v>3714000</c:v>
                </c:pt>
                <c:pt idx="3">
                  <c:v>175000</c:v>
                </c:pt>
                <c:pt idx="4">
                  <c:v>7420867</c:v>
                </c:pt>
                <c:pt idx="5">
                  <c:v>0</c:v>
                </c:pt>
                <c:pt idx="6">
                  <c:v>0</c:v>
                </c:pt>
                <c:pt idx="7">
                  <c:v>1063000</c:v>
                </c:pt>
                <c:pt idx="8">
                  <c:v>455552</c:v>
                </c:pt>
                <c:pt idx="9">
                  <c:v>0</c:v>
                </c:pt>
                <c:pt idx="10">
                  <c:v>631000</c:v>
                </c:pt>
                <c:pt idx="11">
                  <c:v>11430846</c:v>
                </c:pt>
                <c:pt idx="12">
                  <c:v>0</c:v>
                </c:pt>
                <c:pt idx="13">
                  <c:v>0</c:v>
                </c:pt>
                <c:pt idx="14">
                  <c:v>505425</c:v>
                </c:pt>
                <c:pt idx="15">
                  <c:v>0</c:v>
                </c:pt>
                <c:pt idx="16">
                  <c:v>26630690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65B-46E8-8E81-7F07850F62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153561343"/>
        <c:axId val="1153559423"/>
      </c:barChart>
      <c:catAx>
        <c:axId val="11535613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559423"/>
        <c:crosses val="autoZero"/>
        <c:auto val="1"/>
        <c:lblAlgn val="ctr"/>
        <c:lblOffset val="100"/>
        <c:noMultiLvlLbl val="0"/>
      </c:catAx>
      <c:valAx>
        <c:axId val="11535594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561343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thickThin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Currituck County Building Permits 2023 - 2024</a:t>
            </a:r>
          </a:p>
          <a:p>
            <a:pPr>
              <a:defRPr sz="1200">
                <a:latin typeface="Arial Black" panose="020B0A04020102020204" pitchFamily="34" charset="0"/>
              </a:defRPr>
            </a:pPr>
            <a:r>
              <a:rPr lang="en-US" sz="1200">
                <a:latin typeface="Arial" panose="020B0604020202020204" pitchFamily="34" charset="0"/>
                <a:cs typeface="Arial" panose="020B0604020202020204" pitchFamily="34" charset="0"/>
              </a:rPr>
              <a:t>Residential New Construction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'Total CC Permits y-o-y'!$Q$21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CC Permits y-o-y'!$P$22:$P$38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Permits y-o-y'!$Q$22:$Q$38</c:f>
              <c:numCache>
                <c:formatCode>General</c:formatCode>
                <c:ptCount val="17"/>
                <c:pt idx="0">
                  <c:v>8</c:v>
                </c:pt>
                <c:pt idx="1">
                  <c:v>5</c:v>
                </c:pt>
                <c:pt idx="2">
                  <c:v>45</c:v>
                </c:pt>
                <c:pt idx="3">
                  <c:v>14</c:v>
                </c:pt>
                <c:pt idx="4">
                  <c:v>72</c:v>
                </c:pt>
                <c:pt idx="5">
                  <c:v>8</c:v>
                </c:pt>
                <c:pt idx="6">
                  <c:v>0</c:v>
                </c:pt>
                <c:pt idx="7">
                  <c:v>19</c:v>
                </c:pt>
                <c:pt idx="8">
                  <c:v>5</c:v>
                </c:pt>
                <c:pt idx="9">
                  <c:v>16</c:v>
                </c:pt>
                <c:pt idx="10">
                  <c:v>6</c:v>
                </c:pt>
                <c:pt idx="11">
                  <c:v>223</c:v>
                </c:pt>
                <c:pt idx="12">
                  <c:v>1</c:v>
                </c:pt>
                <c:pt idx="13">
                  <c:v>2</c:v>
                </c:pt>
                <c:pt idx="14">
                  <c:v>7</c:v>
                </c:pt>
                <c:pt idx="15">
                  <c:v>5</c:v>
                </c:pt>
                <c:pt idx="16">
                  <c:v>436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89-4B3D-ADD0-830073B2B150}"/>
            </c:ext>
          </c:extLst>
        </c:ser>
        <c:ser>
          <c:idx val="1"/>
          <c:order val="1"/>
          <c:tx>
            <c:strRef>
              <c:f>'Total CC Permits y-o-y'!$R$21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CC Permits y-o-y'!$P$22:$P$38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Permits y-o-y'!$R$22:$R$38</c:f>
              <c:numCache>
                <c:formatCode>General</c:formatCode>
                <c:ptCount val="17"/>
                <c:pt idx="0">
                  <c:v>4</c:v>
                </c:pt>
                <c:pt idx="1">
                  <c:v>2</c:v>
                </c:pt>
                <c:pt idx="2">
                  <c:v>39</c:v>
                </c:pt>
                <c:pt idx="3">
                  <c:v>2</c:v>
                </c:pt>
                <c:pt idx="4">
                  <c:v>41</c:v>
                </c:pt>
                <c:pt idx="5">
                  <c:v>5</c:v>
                </c:pt>
                <c:pt idx="6">
                  <c:v>2</c:v>
                </c:pt>
                <c:pt idx="7">
                  <c:v>19</c:v>
                </c:pt>
                <c:pt idx="8">
                  <c:v>3</c:v>
                </c:pt>
                <c:pt idx="9">
                  <c:v>26</c:v>
                </c:pt>
                <c:pt idx="10">
                  <c:v>7</c:v>
                </c:pt>
                <c:pt idx="11">
                  <c:v>211</c:v>
                </c:pt>
                <c:pt idx="12">
                  <c:v>5</c:v>
                </c:pt>
                <c:pt idx="13">
                  <c:v>4</c:v>
                </c:pt>
                <c:pt idx="14">
                  <c:v>4</c:v>
                </c:pt>
                <c:pt idx="15">
                  <c:v>7</c:v>
                </c:pt>
                <c:pt idx="16">
                  <c:v>381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789-4B3D-ADD0-830073B2B15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365282991"/>
        <c:axId val="365297871"/>
      </c:barChart>
      <c:catAx>
        <c:axId val="36528299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5297871"/>
        <c:crosses val="autoZero"/>
        <c:auto val="1"/>
        <c:lblAlgn val="ctr"/>
        <c:lblOffset val="100"/>
        <c:noMultiLvlLbl val="0"/>
      </c:catAx>
      <c:valAx>
        <c:axId val="3652978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52829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Currituck County</a:t>
            </a:r>
            <a:r>
              <a:rPr lang="en-US" baseline="0">
                <a:latin typeface="Arial Black" panose="020B0A04020102020204" pitchFamily="34" charset="0"/>
              </a:rPr>
              <a:t> Building </a:t>
            </a:r>
            <a:r>
              <a:rPr lang="en-US">
                <a:latin typeface="Arial Black" panose="020B0A04020102020204" pitchFamily="34" charset="0"/>
              </a:rPr>
              <a:t>Permits 2024 vs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'Total CC Permits y-o-y'!$Q$2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'Total CC Permits y-o-y'!$P$3:$P$19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Permits y-o-y'!$Q$3:$Q$19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8</c:v>
                </c:pt>
                <c:pt idx="3">
                  <c:v>0</c:v>
                </c:pt>
                <c:pt idx="4">
                  <c:v>4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24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1D-412D-B183-6817D835CFF8}"/>
            </c:ext>
          </c:extLst>
        </c:ser>
        <c:ser>
          <c:idx val="1"/>
          <c:order val="1"/>
          <c:tx>
            <c:strRef>
              <c:f>'Total CC Permits y-o-y'!$R$2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'Total CC Permits y-o-y'!$P$3:$P$19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Permits y-o-y'!$R$3:$R$19</c:f>
              <c:numCache>
                <c:formatCode>General</c:formatCode>
                <c:ptCount val="17"/>
                <c:pt idx="0">
                  <c:v>1</c:v>
                </c:pt>
                <c:pt idx="1">
                  <c:v>1</c:v>
                </c:pt>
                <c:pt idx="2">
                  <c:v>6</c:v>
                </c:pt>
                <c:pt idx="3">
                  <c:v>1</c:v>
                </c:pt>
                <c:pt idx="4">
                  <c:v>8</c:v>
                </c:pt>
                <c:pt idx="5">
                  <c:v>0</c:v>
                </c:pt>
                <c:pt idx="6">
                  <c:v>0</c:v>
                </c:pt>
                <c:pt idx="7">
                  <c:v>3</c:v>
                </c:pt>
                <c:pt idx="8">
                  <c:v>0</c:v>
                </c:pt>
                <c:pt idx="9">
                  <c:v>1</c:v>
                </c:pt>
                <c:pt idx="10">
                  <c:v>1</c:v>
                </c:pt>
                <c:pt idx="11">
                  <c:v>48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31D-412D-B183-6817D835CF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6366751"/>
        <c:axId val="316371551"/>
      </c:barChart>
      <c:catAx>
        <c:axId val="31636675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71551"/>
        <c:crosses val="autoZero"/>
        <c:auto val="1"/>
        <c:lblAlgn val="ctr"/>
        <c:lblOffset val="100"/>
        <c:noMultiLvlLbl val="0"/>
      </c:catAx>
      <c:valAx>
        <c:axId val="3163715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66751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thickThin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Sheet1!$A$3</c:f>
              <c:strCache>
                <c:ptCount val="1"/>
                <c:pt idx="0">
                  <c:v>44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Sheet1!$B$1:$BJ$1</c:f>
              <c:numCache>
                <c:formatCode>General</c:formatCode>
                <c:ptCount val="61"/>
              </c:numCache>
            </c:numRef>
          </c:cat>
          <c:val>
            <c:numRef>
              <c:f>Sheet1!$B$3:$BJ$3</c:f>
              <c:numCache>
                <c:formatCode>General</c:formatCode>
                <c:ptCount val="61"/>
                <c:pt idx="0">
                  <c:v>43</c:v>
                </c:pt>
                <c:pt idx="1">
                  <c:v>39</c:v>
                </c:pt>
                <c:pt idx="2">
                  <c:v>38</c:v>
                </c:pt>
                <c:pt idx="3">
                  <c:v>27</c:v>
                </c:pt>
                <c:pt idx="4">
                  <c:v>23</c:v>
                </c:pt>
                <c:pt idx="5">
                  <c:v>33</c:v>
                </c:pt>
                <c:pt idx="6">
                  <c:v>27</c:v>
                </c:pt>
                <c:pt idx="7">
                  <c:v>35</c:v>
                </c:pt>
                <c:pt idx="8">
                  <c:v>39</c:v>
                </c:pt>
                <c:pt idx="9">
                  <c:v>49</c:v>
                </c:pt>
                <c:pt idx="10">
                  <c:v>51</c:v>
                </c:pt>
                <c:pt idx="11">
                  <c:v>92</c:v>
                </c:pt>
                <c:pt idx="12">
                  <c:v>71</c:v>
                </c:pt>
                <c:pt idx="13">
                  <c:v>71</c:v>
                </c:pt>
                <c:pt idx="14">
                  <c:v>52</c:v>
                </c:pt>
                <c:pt idx="15">
                  <c:v>51</c:v>
                </c:pt>
                <c:pt idx="16">
                  <c:v>46</c:v>
                </c:pt>
                <c:pt idx="17">
                  <c:v>34</c:v>
                </c:pt>
                <c:pt idx="18">
                  <c:v>41</c:v>
                </c:pt>
                <c:pt idx="19">
                  <c:v>28</c:v>
                </c:pt>
                <c:pt idx="20">
                  <c:v>38</c:v>
                </c:pt>
                <c:pt idx="21">
                  <c:v>47</c:v>
                </c:pt>
                <c:pt idx="22">
                  <c:v>50</c:v>
                </c:pt>
                <c:pt idx="23">
                  <c:v>44</c:v>
                </c:pt>
                <c:pt idx="24">
                  <c:v>43</c:v>
                </c:pt>
                <c:pt idx="25">
                  <c:v>39</c:v>
                </c:pt>
                <c:pt idx="26">
                  <c:v>38</c:v>
                </c:pt>
                <c:pt idx="27">
                  <c:v>27</c:v>
                </c:pt>
                <c:pt idx="28">
                  <c:v>23</c:v>
                </c:pt>
                <c:pt idx="29">
                  <c:v>33</c:v>
                </c:pt>
                <c:pt idx="30">
                  <c:v>27</c:v>
                </c:pt>
                <c:pt idx="31">
                  <c:v>35</c:v>
                </c:pt>
                <c:pt idx="32">
                  <c:v>39</c:v>
                </c:pt>
                <c:pt idx="33">
                  <c:v>49</c:v>
                </c:pt>
                <c:pt idx="34">
                  <c:v>51</c:v>
                </c:pt>
                <c:pt idx="35">
                  <c:v>64</c:v>
                </c:pt>
                <c:pt idx="36">
                  <c:v>55</c:v>
                </c:pt>
                <c:pt idx="37">
                  <c:v>64</c:v>
                </c:pt>
                <c:pt idx="38">
                  <c:v>45</c:v>
                </c:pt>
                <c:pt idx="39">
                  <c:v>53</c:v>
                </c:pt>
                <c:pt idx="40">
                  <c:v>50</c:v>
                </c:pt>
                <c:pt idx="41">
                  <c:v>41</c:v>
                </c:pt>
                <c:pt idx="42">
                  <c:v>38</c:v>
                </c:pt>
                <c:pt idx="43">
                  <c:v>59</c:v>
                </c:pt>
                <c:pt idx="44">
                  <c:v>38</c:v>
                </c:pt>
                <c:pt idx="45">
                  <c:v>47</c:v>
                </c:pt>
                <c:pt idx="46">
                  <c:v>60</c:v>
                </c:pt>
                <c:pt idx="47">
                  <c:v>55</c:v>
                </c:pt>
                <c:pt idx="48">
                  <c:v>65</c:v>
                </c:pt>
                <c:pt idx="49">
                  <c:v>52</c:v>
                </c:pt>
                <c:pt idx="50">
                  <c:v>60</c:v>
                </c:pt>
                <c:pt idx="51">
                  <c:v>54</c:v>
                </c:pt>
                <c:pt idx="52">
                  <c:v>49</c:v>
                </c:pt>
                <c:pt idx="53">
                  <c:v>56</c:v>
                </c:pt>
                <c:pt idx="54">
                  <c:v>48</c:v>
                </c:pt>
                <c:pt idx="55">
                  <c:v>53</c:v>
                </c:pt>
                <c:pt idx="56">
                  <c:v>63</c:v>
                </c:pt>
                <c:pt idx="57">
                  <c:v>63</c:v>
                </c:pt>
                <c:pt idx="58">
                  <c:v>57</c:v>
                </c:pt>
                <c:pt idx="59">
                  <c:v>72</c:v>
                </c:pt>
                <c:pt idx="60">
                  <c:v>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71E-4FA9-AF51-B23A452EAB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00646127"/>
        <c:axId val="1800631247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Sheet1!$A$2</c15:sqref>
                        </c15:formulaRef>
                      </c:ext>
                    </c:extLst>
                    <c:strCache>
                      <c:ptCount val="1"/>
                      <c:pt idx="0">
                        <c:v>Jan-20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Sheet1!$B$1:$BJ$1</c15:sqref>
                        </c15:formulaRef>
                      </c:ext>
                    </c:extLst>
                    <c:numCache>
                      <c:formatCode>General</c:formatCode>
                      <c:ptCount val="61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Sheet1!$B$2:$BJ$2</c15:sqref>
                        </c15:formulaRef>
                      </c:ext>
                    </c:extLst>
                    <c:numCache>
                      <c:formatCode>mmm\-yy</c:formatCode>
                      <c:ptCount val="61"/>
                      <c:pt idx="0">
                        <c:v>43862</c:v>
                      </c:pt>
                      <c:pt idx="1">
                        <c:v>43891</c:v>
                      </c:pt>
                      <c:pt idx="2">
                        <c:v>43922</c:v>
                      </c:pt>
                      <c:pt idx="3">
                        <c:v>43952</c:v>
                      </c:pt>
                      <c:pt idx="4">
                        <c:v>43983</c:v>
                      </c:pt>
                      <c:pt idx="5">
                        <c:v>44013</c:v>
                      </c:pt>
                      <c:pt idx="6">
                        <c:v>44044</c:v>
                      </c:pt>
                      <c:pt idx="7">
                        <c:v>44075</c:v>
                      </c:pt>
                      <c:pt idx="8">
                        <c:v>44105</c:v>
                      </c:pt>
                      <c:pt idx="9">
                        <c:v>44136</c:v>
                      </c:pt>
                      <c:pt idx="10">
                        <c:v>44166</c:v>
                      </c:pt>
                      <c:pt idx="11">
                        <c:v>44197</c:v>
                      </c:pt>
                      <c:pt idx="12">
                        <c:v>44228</c:v>
                      </c:pt>
                      <c:pt idx="13">
                        <c:v>44256</c:v>
                      </c:pt>
                      <c:pt idx="14">
                        <c:v>44287</c:v>
                      </c:pt>
                      <c:pt idx="15">
                        <c:v>44317</c:v>
                      </c:pt>
                      <c:pt idx="16">
                        <c:v>44348</c:v>
                      </c:pt>
                      <c:pt idx="17">
                        <c:v>44378</c:v>
                      </c:pt>
                      <c:pt idx="18">
                        <c:v>44409</c:v>
                      </c:pt>
                      <c:pt idx="19">
                        <c:v>44440</c:v>
                      </c:pt>
                      <c:pt idx="20">
                        <c:v>44470</c:v>
                      </c:pt>
                      <c:pt idx="21">
                        <c:v>44501</c:v>
                      </c:pt>
                      <c:pt idx="22">
                        <c:v>44531</c:v>
                      </c:pt>
                      <c:pt idx="23">
                        <c:v>44562</c:v>
                      </c:pt>
                      <c:pt idx="24">
                        <c:v>44593</c:v>
                      </c:pt>
                      <c:pt idx="25">
                        <c:v>44621</c:v>
                      </c:pt>
                      <c:pt idx="26">
                        <c:v>44652</c:v>
                      </c:pt>
                      <c:pt idx="27">
                        <c:v>44682</c:v>
                      </c:pt>
                      <c:pt idx="28">
                        <c:v>44713</c:v>
                      </c:pt>
                      <c:pt idx="29">
                        <c:v>44743</c:v>
                      </c:pt>
                      <c:pt idx="30">
                        <c:v>44774</c:v>
                      </c:pt>
                      <c:pt idx="31">
                        <c:v>44805</c:v>
                      </c:pt>
                      <c:pt idx="32">
                        <c:v>44835</c:v>
                      </c:pt>
                      <c:pt idx="33">
                        <c:v>44866</c:v>
                      </c:pt>
                      <c:pt idx="34">
                        <c:v>44896</c:v>
                      </c:pt>
                      <c:pt idx="35">
                        <c:v>44927</c:v>
                      </c:pt>
                      <c:pt idx="36">
                        <c:v>44958</c:v>
                      </c:pt>
                      <c:pt idx="37">
                        <c:v>44986</c:v>
                      </c:pt>
                      <c:pt idx="38">
                        <c:v>45017</c:v>
                      </c:pt>
                      <c:pt idx="39">
                        <c:v>45047</c:v>
                      </c:pt>
                      <c:pt idx="40">
                        <c:v>45078</c:v>
                      </c:pt>
                      <c:pt idx="41">
                        <c:v>45108</c:v>
                      </c:pt>
                      <c:pt idx="42">
                        <c:v>45139</c:v>
                      </c:pt>
                      <c:pt idx="43">
                        <c:v>45170</c:v>
                      </c:pt>
                      <c:pt idx="44">
                        <c:v>45200</c:v>
                      </c:pt>
                      <c:pt idx="45">
                        <c:v>45231</c:v>
                      </c:pt>
                      <c:pt idx="46">
                        <c:v>45261</c:v>
                      </c:pt>
                      <c:pt idx="47">
                        <c:v>45292</c:v>
                      </c:pt>
                      <c:pt idx="48">
                        <c:v>45323</c:v>
                      </c:pt>
                      <c:pt idx="49">
                        <c:v>45352</c:v>
                      </c:pt>
                      <c:pt idx="50">
                        <c:v>45383</c:v>
                      </c:pt>
                      <c:pt idx="51">
                        <c:v>45413</c:v>
                      </c:pt>
                      <c:pt idx="52">
                        <c:v>45444</c:v>
                      </c:pt>
                      <c:pt idx="53">
                        <c:v>45474</c:v>
                      </c:pt>
                      <c:pt idx="54">
                        <c:v>45505</c:v>
                      </c:pt>
                      <c:pt idx="55">
                        <c:v>45536</c:v>
                      </c:pt>
                      <c:pt idx="56">
                        <c:v>45566</c:v>
                      </c:pt>
                      <c:pt idx="57">
                        <c:v>45597</c:v>
                      </c:pt>
                      <c:pt idx="58">
                        <c:v>45627</c:v>
                      </c:pt>
                      <c:pt idx="59">
                        <c:v>45658</c:v>
                      </c:pt>
                      <c:pt idx="60">
                        <c:v>45689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871E-4FA9-AF51-B23A452EABF2}"/>
                  </c:ext>
                </c:extLst>
              </c15:ser>
            </c15:filteredLineSeries>
          </c:ext>
        </c:extLst>
      </c:lineChart>
      <c:catAx>
        <c:axId val="18006461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0631247"/>
        <c:crosses val="autoZero"/>
        <c:auto val="1"/>
        <c:lblAlgn val="ctr"/>
        <c:lblOffset val="100"/>
        <c:noMultiLvlLbl val="0"/>
      </c:catAx>
      <c:valAx>
        <c:axId val="18006312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06461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8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chart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chart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chart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chart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chart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chart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chart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chart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chart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chart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chart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chart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chart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chart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chart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chart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chart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chart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chart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chart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chart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chart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chart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chart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chart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chart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chart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chart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chart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chart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chart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chart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chart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chart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chart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chart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chart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chart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chart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chart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chart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chart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chart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chart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>
    <tabColor rgb="FF00B0F0"/>
  </sheetPr>
  <sheetViews>
    <sheetView zoomScale="75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4168052-6143-4E10-B1BE-C74F745B19F6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9FA0D46-3EBA-470C-916D-DEC59E35B888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>
    <tabColor rgb="FF00B0F0"/>
  </sheetPr>
  <sheetViews>
    <sheetView workbookViewId="0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107DDB5-57FD-45AD-B31B-C423B235A71A}">
  <sheetPr>
    <tabColor rgb="FF00B0F0"/>
  </sheetPr>
  <sheetViews>
    <sheetView tabSelected="1" zoomScale="75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BE3D712-AF7B-4890-A10B-9DF85BBC9AA4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BB8F6DA-7536-4225-A8E2-3FBDF34C3DC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2F91818-64D7-4725-8DFB-C3D76DB4EC4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F34A1E6-1C1F-4050-AA45-185E7B0CDF7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A49C0D2-098E-4A29-A8D5-849429FEDF8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4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1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5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1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7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1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E407628-DFC7-4B9E-80C7-90185BAF62C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C987EAC-C443-4980-8513-910502CE51C4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17CC5D0-53A7-4069-B15A-C99CB72F9494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2AFC110-575A-4846-8E8E-48AAD586CB75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36AAA49-216E-4A7A-BCA1-FF1FE35837F7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F4A487C-1A7C-4713-B936-B31A9088C656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C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2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4598C6F-650D-435C-AF40-9CD1710C4F96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2873993-093D-4B9B-A2BA-D8DC53989FDE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A0EA8E4-E31E-4A3D-8E52-93AAAEEAAA61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67F2338-622E-4B27-8D5B-74CE0E32CD9B}">
  <sheetPr>
    <tabColor rgb="FF00B0F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2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CEF9DB6-4ADD-4272-8CE2-B83D8153C2C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CF911B2-98A7-4F8F-A5DF-C5F05CE08815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2B9EFCA-9915-41A8-B221-08137BBFB5A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19E5A89-764B-4152-AA9C-2B035E1EA714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2C00-000000000000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E286031-562D-45E9-8ECF-41A839036301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E126354-F660-4118-8CFB-CD75B83CF515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21E59D6-3D80-4C23-934E-5FEF5F61BAED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93E8052-84A4-47AB-95B8-940886DFCA01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4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3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EBA7579-D907-4F14-9F4C-C4E8F2BAB9F2}">
  <sheetPr>
    <tabColor rgb="FF00B0F0"/>
  </sheetPr>
  <sheetViews>
    <sheetView zoomScale="84" workbookViewId="0" zoomToFit="1"/>
  </sheetViews>
  <pageMargins left="0.7" right="0.7" top="0.75" bottom="0.75" header="0.3" footer="0.3"/>
  <drawing r:id="rId1"/>
</chartsheet>
</file>

<file path=xl/chartsheets/sheet3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074875B-5096-49FB-8C63-5B358EDAC2A1}">
  <sheetPr>
    <tabColor rgb="FF0070C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3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6C8C89B-7682-4DC6-AF71-A6AFC19FE51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CEBEF92-67C0-4115-896D-343C826CE8A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06CBD34-22D1-48E8-A037-1D4E9994D033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4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7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4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8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4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9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4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65D4A56-8610-4C55-9BAC-D29F25B91645}">
  <sheetPr>
    <tabColor rgb="FF00B0F0"/>
  </sheetPr>
  <sheetViews>
    <sheetView zoomScale="84" workbookViewId="0" zoomToFit="1"/>
  </sheetViews>
  <pageMargins left="0.7" right="0.7" top="0.75" bottom="0.75" header="0.3" footer="0.3"/>
  <drawing r:id="rId1"/>
</chartsheet>
</file>

<file path=xl/chartsheets/sheet4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9BBCC63-9335-4208-B921-9BD4FE18D981}">
  <sheetPr>
    <tabColor rgb="FF0070C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4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75F77E7-2E40-47D6-8D60-73FF7C2822C6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4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646D9B5-85AE-4674-BE3D-B3F27F9A6B93}">
  <sheetPr>
    <tabColor rgb="FF00B0F0"/>
  </sheetPr>
  <sheetViews>
    <sheetView zoomScale="87" workbookViewId="0"/>
  </sheetViews>
  <pageMargins left="0.7" right="0.7" top="0.75" bottom="0.75" header="0.3" footer="0.3"/>
  <drawing r:id="rId1"/>
</chartsheet>
</file>

<file path=xl/chartsheets/sheet4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CB8E859-6DB4-4D1C-86D8-9E5E8D6C60A6}">
  <sheetPr>
    <tabColor rgb="FF00B0F0"/>
  </sheetPr>
  <sheetViews>
    <sheetView zoomScale="84" workbookViewId="0" zoomToFit="1"/>
  </sheetViews>
  <pageMargins left="0.7" right="0.7" top="0.75" bottom="0.75" header="0.3" footer="0.3"/>
  <drawing r:id="rId1"/>
</chartsheet>
</file>

<file path=xl/chartsheets/sheet4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7B91196-FCBD-46B5-91F9-1DAB5717DD5D}">
  <sheetPr>
    <tabColor rgb="FF0070C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4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BFDFC51-C796-431C-B956-8A22ABA91397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AFAA991-B117-4DF4-907D-E7A8A683DBCF}">
  <sheetPr>
    <tabColor rgb="FF0070C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F930A07-4A9C-4F06-9856-98A044357E27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3D77203-342C-4714-8F18-95B40EE91B5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8DCC259-B516-407E-9288-DF774D7B8BE5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D5AA84E-9183-4C8B-9807-3333C82EBCFE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C349B6F-3471-46DB-AD98-9BE2DC3E766C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5.xml"/><Relationship Id="rId2" Type="http://schemas.openxmlformats.org/officeDocument/2006/relationships/chart" Target="../charts/chart24.xml"/><Relationship Id="rId1" Type="http://schemas.openxmlformats.org/officeDocument/2006/relationships/chart" Target="../charts/chart23.xml"/><Relationship Id="rId4" Type="http://schemas.openxmlformats.org/officeDocument/2006/relationships/chart" Target="../charts/chart26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0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1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2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5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6.xml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7.xml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8.xml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9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0.xml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2.xml"/><Relationship Id="rId1" Type="http://schemas.openxmlformats.org/officeDocument/2006/relationships/chart" Target="../charts/chart41.xml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3.xml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4.xml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5.xml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6.xml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7.xml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9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0.xml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1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2.xml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3.xml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4.xml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5.xml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6.xml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7.xml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8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0.xml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1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2.xml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3.xml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4.xml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5.xml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6.xml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7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1836390454" name="Chart 1">
          <a:extLst>
            <a:ext uri="{FF2B5EF4-FFF2-40B4-BE49-F238E27FC236}">
              <a16:creationId xmlns:a16="http://schemas.microsoft.com/office/drawing/2014/main" id="{00000000-0008-0000-0000-0000361875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662EADD-4436-56BE-2202-B524062FF7A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241</xdr:col>
      <xdr:colOff>817562</xdr:colOff>
      <xdr:row>38</xdr:row>
      <xdr:rowOff>171450</xdr:rowOff>
    </xdr:from>
    <xdr:to>
      <xdr:col>246</xdr:col>
      <xdr:colOff>569912</xdr:colOff>
      <xdr:row>54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9B2207A-8A14-6EC7-30F4-FEA6A5088A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70897E4-A95D-4A98-B036-E5AAB62338D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12973050" cy="9429750"/>
    <xdr:graphicFrame macro="">
      <xdr:nvGraphicFramePr>
        <xdr:cNvPr id="478789842" name="Chart 7">
          <a:extLst>
            <a:ext uri="{FF2B5EF4-FFF2-40B4-BE49-F238E27FC236}">
              <a16:creationId xmlns:a16="http://schemas.microsoft.com/office/drawing/2014/main" id="{00000000-0008-0000-0900-0000D2C089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5526D55-796A-2070-839E-1377981D799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74A3552-4F16-838E-69C6-ED470FA9B4B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71437</xdr:colOff>
      <xdr:row>50</xdr:row>
      <xdr:rowOff>19050</xdr:rowOff>
    </xdr:from>
    <xdr:to>
      <xdr:col>18</xdr:col>
      <xdr:colOff>576262</xdr:colOff>
      <xdr:row>65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9C3E201-A70B-DC19-207B-1F56BCB6B9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9AF4E60-5239-4EE1-A7E9-C159DEFF843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44C151B-0CDE-4CE8-8307-E52147DEBE4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7E9D5B1-FD41-6A0A-E2E4-E00D5604D77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790FB40-D0AA-2BD9-27FB-9A7629A6B4B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181</xdr:col>
      <xdr:colOff>750887</xdr:colOff>
      <xdr:row>59</xdr:row>
      <xdr:rowOff>125412</xdr:rowOff>
    </xdr:from>
    <xdr:to>
      <xdr:col>186</xdr:col>
      <xdr:colOff>512762</xdr:colOff>
      <xdr:row>74</xdr:row>
      <xdr:rowOff>160337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F36F5CC-30A0-3B22-D6E1-31A78FEA3A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2061861106" name="Chart 14">
          <a:extLst>
            <a:ext uri="{FF2B5EF4-FFF2-40B4-BE49-F238E27FC236}">
              <a16:creationId xmlns:a16="http://schemas.microsoft.com/office/drawing/2014/main" id="{00000000-0008-0000-1400-0000F280E5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386904560" name="Chart 15">
          <a:extLst>
            <a:ext uri="{FF2B5EF4-FFF2-40B4-BE49-F238E27FC236}">
              <a16:creationId xmlns:a16="http://schemas.microsoft.com/office/drawing/2014/main" id="{00000000-0008-0000-1500-0000F0B10F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1110125918" name="Chart 17">
          <a:extLst>
            <a:ext uri="{FF2B5EF4-FFF2-40B4-BE49-F238E27FC236}">
              <a16:creationId xmlns:a16="http://schemas.microsoft.com/office/drawing/2014/main" id="{00000000-0008-0000-1700-00005E2D2B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0B9F538-F91A-15CA-0F93-A8F7054F5EA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439A446-410B-C25D-E25C-690241735F5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58E5516-D097-D582-E369-06D3350222C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EF87A0E-C8AC-20BE-0968-0A00E60DB26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B5AC5AB-394C-7E29-90DC-8FC34DFFC04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2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9E2BC94-756E-1144-2F46-78CA6184338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220</xdr:col>
      <xdr:colOff>25400</xdr:colOff>
      <xdr:row>172</xdr:row>
      <xdr:rowOff>134937</xdr:rowOff>
    </xdr:from>
    <xdr:to>
      <xdr:col>224</xdr:col>
      <xdr:colOff>752475</xdr:colOff>
      <xdr:row>187</xdr:row>
      <xdr:rowOff>169862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FFE3FD6-2CD4-C291-BD0D-9CB6969E81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214</xdr:col>
      <xdr:colOff>568325</xdr:colOff>
      <xdr:row>176</xdr:row>
      <xdr:rowOff>160337</xdr:rowOff>
    </xdr:from>
    <xdr:to>
      <xdr:col>219</xdr:col>
      <xdr:colOff>333375</xdr:colOff>
      <xdr:row>191</xdr:row>
      <xdr:rowOff>144462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570B587-8F49-09C1-2CFB-DA06DE1787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219</xdr:col>
      <xdr:colOff>38100</xdr:colOff>
      <xdr:row>81</xdr:row>
      <xdr:rowOff>39687</xdr:rowOff>
    </xdr:from>
    <xdr:to>
      <xdr:col>223</xdr:col>
      <xdr:colOff>758825</xdr:colOff>
      <xdr:row>105</xdr:row>
      <xdr:rowOff>65087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500794D-0763-F8F8-EDC0-2030C8725F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218</xdr:col>
      <xdr:colOff>92075</xdr:colOff>
      <xdr:row>129</xdr:row>
      <xdr:rowOff>65087</xdr:rowOff>
    </xdr:from>
    <xdr:to>
      <xdr:col>222</xdr:col>
      <xdr:colOff>815975</xdr:colOff>
      <xdr:row>147</xdr:row>
      <xdr:rowOff>84137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54F0B7B-58BF-09C2-9994-0D9079B27F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absoluteAnchor>
    <xdr:pos x="0" y="0"/>
    <xdr:ext cx="8641080" cy="6256020"/>
    <xdr:graphicFrame macro="">
      <xdr:nvGraphicFramePr>
        <xdr:cNvPr id="1783838653" name="Chart 21">
          <a:extLst>
            <a:ext uri="{FF2B5EF4-FFF2-40B4-BE49-F238E27FC236}">
              <a16:creationId xmlns:a16="http://schemas.microsoft.com/office/drawing/2014/main" id="{00000000-0008-0000-1C00-0000BD37536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25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8D857D5-1F08-4A56-9490-759CEB3BDE5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BE1391C-6EFC-5A85-B2EE-6E5DF65BC20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7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3CDE89B-BEB2-48B3-91C2-982D33D2A61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109</xdr:col>
      <xdr:colOff>219075</xdr:colOff>
      <xdr:row>39</xdr:row>
      <xdr:rowOff>36512</xdr:rowOff>
    </xdr:from>
    <xdr:to>
      <xdr:col>116</xdr:col>
      <xdr:colOff>44450</xdr:colOff>
      <xdr:row>61</xdr:row>
      <xdr:rowOff>58737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ACEB8A6-F3A3-AEF0-38AA-6170C8DE5CF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097543C-DF46-49C8-85DC-F1F8ED16966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48C1F0C-1379-CF06-F156-42152E711FD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1A9960C-8AAC-C4D5-098D-3FC2F798828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2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5A06664-CD5F-50BD-BB6F-255D29E88F7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436562</xdr:colOff>
      <xdr:row>37</xdr:row>
      <xdr:rowOff>149225</xdr:rowOff>
    </xdr:from>
    <xdr:to>
      <xdr:col>26</xdr:col>
      <xdr:colOff>941387</xdr:colOff>
      <xdr:row>67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F1B3D86-0BA8-8E60-D2EC-179393B1F8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39AAE31-EF6F-5C48-0AB4-DD9C9EFE83B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5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009718085" name="Chart 31">
          <a:extLst>
            <a:ext uri="{FF2B5EF4-FFF2-40B4-BE49-F238E27FC236}">
              <a16:creationId xmlns:a16="http://schemas.microsoft.com/office/drawing/2014/main" id="{00000000-0008-0000-2C00-000045DDC97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3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DB2DC79-1429-E362-5BE1-983B59A4838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7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A81658F-CEF7-42F2-1C58-EC7068DC73B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152</xdr:col>
      <xdr:colOff>544512</xdr:colOff>
      <xdr:row>14</xdr:row>
      <xdr:rowOff>130175</xdr:rowOff>
    </xdr:from>
    <xdr:to>
      <xdr:col>160</xdr:col>
      <xdr:colOff>150812</xdr:colOff>
      <xdr:row>32</xdr:row>
      <xdr:rowOff>158750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F4EFC9E-BF0F-E765-8C8B-5CEFAD3707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156</xdr:col>
      <xdr:colOff>258762</xdr:colOff>
      <xdr:row>40</xdr:row>
      <xdr:rowOff>133350</xdr:rowOff>
    </xdr:from>
    <xdr:to>
      <xdr:col>164</xdr:col>
      <xdr:colOff>188912</xdr:colOff>
      <xdr:row>56</xdr:row>
      <xdr:rowOff>158750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0E853E5-9E37-CC3B-3D0B-F8A8219B36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B155E73-344C-4ED0-B064-61405319AA4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8159F95-54C9-2FF7-CC19-301C3023A66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1.xml><?xml version="1.0" encoding="utf-8"?>
<xdr:wsDr xmlns:xdr="http://schemas.openxmlformats.org/drawingml/2006/spreadsheetDrawing" xmlns:a="http://schemas.openxmlformats.org/drawingml/2006/main">
  <xdr:absoluteAnchor>
    <xdr:pos x="0" y="0"/>
    <xdr:ext cx="8641080" cy="6256020"/>
    <xdr:graphicFrame macro="">
      <xdr:nvGraphicFramePr>
        <xdr:cNvPr id="660029583" name="Chart 35">
          <a:extLst>
            <a:ext uri="{FF2B5EF4-FFF2-40B4-BE49-F238E27FC236}">
              <a16:creationId xmlns:a16="http://schemas.microsoft.com/office/drawing/2014/main" id="{00000000-0008-0000-3400-00008F4057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42.xml><?xml version="1.0" encoding="utf-8"?>
<xdr:wsDr xmlns:xdr="http://schemas.openxmlformats.org/drawingml/2006/spreadsheetDrawing" xmlns:a="http://schemas.openxmlformats.org/drawingml/2006/main">
  <xdr:absoluteAnchor>
    <xdr:pos x="0" y="0"/>
    <xdr:ext cx="8645071" cy="625021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60786D2-7229-43B6-A9CF-AA2805448EB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3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73DEB1E-A183-49CA-AAFF-C64785F5826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4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01D551B-9171-EADC-4DB6-14450729A32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5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45524D5-94D1-E436-0563-57AB9E8FE28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37B0337-B573-BCA5-C835-6C2DCA79547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7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1348306018" name="Chart 36">
          <a:extLst>
            <a:ext uri="{FF2B5EF4-FFF2-40B4-BE49-F238E27FC236}">
              <a16:creationId xmlns:a16="http://schemas.microsoft.com/office/drawing/2014/main" id="{00000000-0008-0000-3700-000062845D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48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685252011" name="Chart 37">
          <a:extLst>
            <a:ext uri="{FF2B5EF4-FFF2-40B4-BE49-F238E27FC236}">
              <a16:creationId xmlns:a16="http://schemas.microsoft.com/office/drawing/2014/main" id="{00000000-0008-0000-3800-0000AB1DD8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49.xml><?xml version="1.0" encoding="utf-8"?>
<xdr:wsDr xmlns:xdr="http://schemas.openxmlformats.org/drawingml/2006/spreadsheetDrawing" xmlns:a="http://schemas.openxmlformats.org/drawingml/2006/main">
  <xdr:absoluteAnchor>
    <xdr:pos x="0" y="0"/>
    <xdr:ext cx="8641080" cy="6256020"/>
    <xdr:graphicFrame macro="">
      <xdr:nvGraphicFramePr>
        <xdr:cNvPr id="130451792" name="Chart 38">
          <a:extLst>
            <a:ext uri="{FF2B5EF4-FFF2-40B4-BE49-F238E27FC236}">
              <a16:creationId xmlns:a16="http://schemas.microsoft.com/office/drawing/2014/main" id="{00000000-0008-0000-3900-00005089C6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50.xml><?xml version="1.0" encoding="utf-8"?>
<xdr:wsDr xmlns:xdr="http://schemas.openxmlformats.org/drawingml/2006/spreadsheetDrawing" xmlns:a="http://schemas.openxmlformats.org/drawingml/2006/main">
  <xdr:absoluteAnchor>
    <xdr:pos x="0" y="0"/>
    <xdr:ext cx="8645071" cy="625021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B418E55-D5E2-4E0A-A4D7-7672DCA6903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1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567D6A7-AE0B-48EA-B9FE-AE0B54B85C6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2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4F1E84C-CF5B-04CC-86C8-370AD90BD08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3.xml><?xml version="1.0" encoding="utf-8"?>
<xdr:wsDr xmlns:xdr="http://schemas.openxmlformats.org/drawingml/2006/spreadsheetDrawing" xmlns:a="http://schemas.openxmlformats.org/drawingml/2006/main">
  <xdr:absoluteAnchor>
    <xdr:pos x="0" y="0"/>
    <xdr:ext cx="12973707" cy="942646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9CC11DC-12E6-FED8-67B8-FE1368C6818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4.xml><?xml version="1.0" encoding="utf-8"?>
<xdr:wsDr xmlns:xdr="http://schemas.openxmlformats.org/drawingml/2006/spreadsheetDrawing" xmlns:a="http://schemas.openxmlformats.org/drawingml/2006/main">
  <xdr:absoluteAnchor>
    <xdr:pos x="0" y="0"/>
    <xdr:ext cx="8645071" cy="625021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3D43E25-BFCF-4574-B444-531EC25D057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5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2912760-6B93-4B46-9128-976ECD1F6D7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08658AC-49C5-634F-BF11-682BA5DFD4E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7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4BC2994-275C-4AB2-82EF-C827F4D3024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8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9F931F7-7FE5-5E66-FE93-61F4821576F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B3448B1-96A3-18BE-75B1-15BE293E9CF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FF1B282-5003-837E-81FA-97CBED41DDD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B6B5EF9-4243-7998-0468-A0F342D8E64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2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B6C90F1-BCB4-FAAC-B417-52AE097947E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52</xdr:col>
      <xdr:colOff>42862</xdr:colOff>
      <xdr:row>11</xdr:row>
      <xdr:rowOff>161925</xdr:rowOff>
    </xdr:from>
    <xdr:to>
      <xdr:col>59</xdr:col>
      <xdr:colOff>14287</xdr:colOff>
      <xdr:row>27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92D29BA-63FE-96C1-5477-A1260096998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IW1001"/>
  <sheetViews>
    <sheetView workbookViewId="0">
      <selection activeCell="K35" sqref="K35"/>
    </sheetView>
  </sheetViews>
  <sheetFormatPr defaultColWidth="7.33203125" defaultRowHeight="15" customHeight="1" x14ac:dyDescent="0.3"/>
  <sheetData>
    <row r="1" spans="1:257" ht="14.25" customHeight="1" x14ac:dyDescent="0.35">
      <c r="A1" s="1">
        <v>38200</v>
      </c>
      <c r="B1" s="1">
        <v>38231</v>
      </c>
      <c r="C1" s="1">
        <v>38261</v>
      </c>
      <c r="D1" s="1">
        <v>38292</v>
      </c>
      <c r="E1" s="1">
        <v>38322</v>
      </c>
      <c r="F1" s="1">
        <v>38353</v>
      </c>
      <c r="G1" s="1">
        <v>38384</v>
      </c>
      <c r="H1" s="1">
        <v>38412</v>
      </c>
      <c r="I1" s="1">
        <v>38443</v>
      </c>
      <c r="J1" s="1">
        <v>38473</v>
      </c>
      <c r="K1" s="1">
        <v>38504</v>
      </c>
      <c r="L1" s="1">
        <v>38534</v>
      </c>
      <c r="M1" s="1">
        <v>38565</v>
      </c>
      <c r="N1" s="1">
        <v>38596</v>
      </c>
      <c r="O1" s="1">
        <v>38626</v>
      </c>
      <c r="P1" s="1">
        <v>38657</v>
      </c>
      <c r="Q1" s="1">
        <v>38687</v>
      </c>
      <c r="R1" s="1">
        <v>38718</v>
      </c>
      <c r="S1" s="1">
        <v>38749</v>
      </c>
      <c r="T1" s="1">
        <v>38777</v>
      </c>
      <c r="U1" s="1">
        <v>38808</v>
      </c>
      <c r="V1" s="1">
        <v>38838</v>
      </c>
      <c r="W1" s="1">
        <v>38869</v>
      </c>
      <c r="X1" s="1">
        <v>38899</v>
      </c>
      <c r="Y1" s="1">
        <v>38930</v>
      </c>
      <c r="Z1" s="1">
        <v>38961</v>
      </c>
      <c r="AA1" s="1">
        <v>38991</v>
      </c>
      <c r="AB1" s="1">
        <v>39022</v>
      </c>
      <c r="AC1" s="1">
        <v>39052</v>
      </c>
      <c r="AD1" s="1">
        <v>39083</v>
      </c>
      <c r="AE1" s="1">
        <v>39114</v>
      </c>
      <c r="AF1" s="1">
        <v>39142</v>
      </c>
      <c r="AG1" s="1">
        <v>39173</v>
      </c>
      <c r="AH1" s="1">
        <v>39203</v>
      </c>
      <c r="AI1" s="1">
        <v>39234</v>
      </c>
      <c r="AJ1" s="1">
        <v>39264</v>
      </c>
      <c r="AK1" s="1">
        <v>39295</v>
      </c>
      <c r="AL1" s="1">
        <v>39326</v>
      </c>
      <c r="AM1" s="1">
        <v>39356</v>
      </c>
      <c r="AN1" s="1">
        <v>39387</v>
      </c>
      <c r="AO1" s="1">
        <v>39417</v>
      </c>
      <c r="AP1" s="1">
        <v>39448</v>
      </c>
      <c r="AQ1" s="1">
        <v>39479</v>
      </c>
      <c r="AR1" s="1">
        <v>39508</v>
      </c>
      <c r="AS1" s="1">
        <v>39539</v>
      </c>
      <c r="AT1" s="1">
        <v>39569</v>
      </c>
      <c r="AU1" s="1">
        <v>39600</v>
      </c>
      <c r="AV1" s="1">
        <v>39630</v>
      </c>
      <c r="AW1" s="1">
        <v>39661</v>
      </c>
      <c r="AX1" s="1">
        <v>39692</v>
      </c>
      <c r="AY1" s="1">
        <v>39722</v>
      </c>
      <c r="AZ1" s="1">
        <v>39753</v>
      </c>
      <c r="BA1" s="1">
        <v>39783</v>
      </c>
      <c r="BB1" s="1">
        <v>39814</v>
      </c>
      <c r="BC1" s="1">
        <v>39845</v>
      </c>
      <c r="BD1" s="1">
        <v>39873</v>
      </c>
      <c r="BE1" s="1">
        <v>39904</v>
      </c>
      <c r="BF1" s="1">
        <v>39934</v>
      </c>
      <c r="BG1" s="1">
        <v>39965</v>
      </c>
      <c r="BH1" s="1">
        <v>39995</v>
      </c>
      <c r="BI1" s="1">
        <v>40026</v>
      </c>
      <c r="BJ1" s="1">
        <v>40057</v>
      </c>
      <c r="BK1" s="1">
        <v>40087</v>
      </c>
      <c r="BL1" s="1">
        <v>40118</v>
      </c>
      <c r="BM1" s="1">
        <v>40148</v>
      </c>
      <c r="BN1" s="1">
        <v>40179</v>
      </c>
      <c r="BO1" s="1">
        <v>40210</v>
      </c>
      <c r="BP1" s="1">
        <v>40238</v>
      </c>
      <c r="BQ1" s="1">
        <v>40269</v>
      </c>
      <c r="BR1" s="1">
        <v>40299</v>
      </c>
      <c r="BS1" s="1">
        <v>40330</v>
      </c>
      <c r="BT1" s="1">
        <v>40360</v>
      </c>
      <c r="BU1" s="1">
        <v>40391</v>
      </c>
      <c r="BV1" s="1">
        <v>40422</v>
      </c>
      <c r="BW1" s="1">
        <v>40452</v>
      </c>
      <c r="BX1" s="1">
        <v>40483</v>
      </c>
      <c r="BY1" s="1">
        <v>40513</v>
      </c>
      <c r="BZ1" s="1">
        <v>40544</v>
      </c>
      <c r="CA1" s="1">
        <v>40575</v>
      </c>
      <c r="CB1" s="1">
        <v>40603</v>
      </c>
      <c r="CC1" s="1">
        <v>40634</v>
      </c>
      <c r="CD1" s="1">
        <v>40664</v>
      </c>
      <c r="CE1" s="1">
        <v>40695</v>
      </c>
      <c r="CF1" s="1">
        <v>40725</v>
      </c>
      <c r="CG1" s="1">
        <v>40756</v>
      </c>
      <c r="CH1" s="1">
        <v>40787</v>
      </c>
      <c r="CI1" s="1">
        <v>40817</v>
      </c>
      <c r="CJ1" s="1">
        <v>40848</v>
      </c>
      <c r="CK1" s="1">
        <v>40878</v>
      </c>
      <c r="CL1" s="1">
        <v>40909</v>
      </c>
      <c r="CM1" s="1">
        <v>40940</v>
      </c>
      <c r="CN1" s="1">
        <v>40969</v>
      </c>
      <c r="CO1" s="1">
        <v>41000</v>
      </c>
      <c r="CP1" s="1">
        <v>41030</v>
      </c>
      <c r="CQ1" s="1">
        <v>41061</v>
      </c>
      <c r="CR1" s="1">
        <v>41091</v>
      </c>
      <c r="CS1" s="1">
        <v>41122</v>
      </c>
      <c r="CT1" s="1">
        <v>41153</v>
      </c>
      <c r="CU1" s="1">
        <v>41183</v>
      </c>
      <c r="CV1" s="1">
        <v>41214</v>
      </c>
      <c r="CW1" s="1">
        <v>41244</v>
      </c>
      <c r="CX1" s="1">
        <v>41275</v>
      </c>
      <c r="CY1" s="1">
        <v>41306</v>
      </c>
      <c r="CZ1" s="1">
        <v>41334</v>
      </c>
      <c r="DA1" s="1">
        <v>41365</v>
      </c>
      <c r="DB1" s="1">
        <v>41395</v>
      </c>
      <c r="DC1" s="1">
        <v>41426</v>
      </c>
      <c r="DD1" s="1">
        <v>41456</v>
      </c>
      <c r="DE1" s="1">
        <v>41487</v>
      </c>
      <c r="DF1" s="1">
        <v>41518</v>
      </c>
      <c r="DG1" s="1">
        <v>41548</v>
      </c>
      <c r="DH1" s="1">
        <v>41579</v>
      </c>
      <c r="DI1" s="1">
        <v>41609</v>
      </c>
      <c r="DJ1" s="1">
        <v>41640</v>
      </c>
      <c r="DK1" s="1">
        <v>41671</v>
      </c>
      <c r="DL1" s="1">
        <v>41699</v>
      </c>
      <c r="DM1" s="1">
        <v>41730</v>
      </c>
      <c r="DN1" s="1">
        <v>41760</v>
      </c>
      <c r="DO1" s="1">
        <v>41791</v>
      </c>
      <c r="DP1" s="1">
        <v>41821</v>
      </c>
      <c r="DQ1" s="1">
        <v>41852</v>
      </c>
      <c r="DR1" s="1">
        <v>41883</v>
      </c>
      <c r="DS1" s="1">
        <v>41913</v>
      </c>
      <c r="DT1" s="1">
        <v>41944</v>
      </c>
      <c r="DU1" s="1">
        <v>41974</v>
      </c>
      <c r="DV1" s="1">
        <v>42005</v>
      </c>
      <c r="DW1" s="1">
        <v>42036</v>
      </c>
      <c r="DX1" s="1">
        <v>42064</v>
      </c>
      <c r="DY1" s="1">
        <v>42095</v>
      </c>
      <c r="DZ1" s="1">
        <v>42125</v>
      </c>
      <c r="EA1" s="1">
        <v>42156</v>
      </c>
      <c r="EB1" s="1">
        <v>42186</v>
      </c>
      <c r="EC1" s="1">
        <v>42217</v>
      </c>
      <c r="ED1" s="1">
        <v>42248</v>
      </c>
      <c r="EE1" s="1">
        <v>42278</v>
      </c>
      <c r="EF1" s="1">
        <v>42309</v>
      </c>
      <c r="EG1" s="1">
        <v>42339</v>
      </c>
      <c r="EH1" s="1">
        <v>42370</v>
      </c>
      <c r="EI1" s="1">
        <v>42401</v>
      </c>
      <c r="EJ1" s="1">
        <v>42430</v>
      </c>
      <c r="EK1" s="1">
        <v>42461</v>
      </c>
      <c r="EL1" s="1">
        <v>42491</v>
      </c>
      <c r="EM1" s="1">
        <v>42522</v>
      </c>
      <c r="EN1" s="1">
        <v>42552</v>
      </c>
      <c r="EO1" s="1">
        <v>42583</v>
      </c>
      <c r="EP1" s="1">
        <v>42614</v>
      </c>
      <c r="EQ1" s="1">
        <v>42644</v>
      </c>
      <c r="ER1" s="1">
        <v>42675</v>
      </c>
      <c r="ES1" s="1">
        <v>42705</v>
      </c>
      <c r="ET1" s="1">
        <v>42736</v>
      </c>
      <c r="EU1" s="1">
        <v>42767</v>
      </c>
      <c r="EV1" s="1">
        <v>42795</v>
      </c>
      <c r="EW1" s="1">
        <v>42826</v>
      </c>
      <c r="EX1" s="1">
        <v>42856</v>
      </c>
      <c r="EY1" s="1">
        <v>42887</v>
      </c>
      <c r="EZ1" s="1">
        <v>42917</v>
      </c>
      <c r="FA1" s="1">
        <v>42948</v>
      </c>
      <c r="FB1" s="1">
        <v>42979</v>
      </c>
      <c r="FC1" s="1">
        <v>43009</v>
      </c>
      <c r="FD1" s="1">
        <v>43040</v>
      </c>
      <c r="FE1" s="1">
        <v>43070</v>
      </c>
      <c r="FF1" s="1">
        <v>43101</v>
      </c>
      <c r="FG1" s="1">
        <v>43132</v>
      </c>
      <c r="FH1" s="1">
        <v>43160</v>
      </c>
      <c r="FI1" s="1">
        <v>43191</v>
      </c>
      <c r="FJ1" s="1">
        <v>43221</v>
      </c>
      <c r="FK1" s="1">
        <v>43252</v>
      </c>
      <c r="FL1" s="1">
        <v>43282</v>
      </c>
      <c r="FM1" s="1">
        <v>43313</v>
      </c>
      <c r="FN1" s="1">
        <v>43344</v>
      </c>
      <c r="FO1" s="1">
        <v>43374</v>
      </c>
      <c r="FP1" s="1">
        <v>43405</v>
      </c>
      <c r="FQ1" s="1">
        <v>43435</v>
      </c>
      <c r="FR1" s="1">
        <v>43466</v>
      </c>
      <c r="FS1" s="1">
        <v>43497</v>
      </c>
      <c r="FT1" s="1">
        <v>43525</v>
      </c>
      <c r="FU1" s="1">
        <v>43556</v>
      </c>
      <c r="FV1" s="1">
        <v>43586</v>
      </c>
      <c r="FW1" s="1">
        <v>43617</v>
      </c>
      <c r="FX1" s="1">
        <v>43647</v>
      </c>
      <c r="FY1" s="1">
        <v>43678</v>
      </c>
      <c r="FZ1" s="1">
        <v>43709</v>
      </c>
      <c r="GA1" s="1">
        <v>43739</v>
      </c>
      <c r="GB1" s="1">
        <v>43770</v>
      </c>
      <c r="GC1" s="1">
        <v>43800</v>
      </c>
      <c r="GD1" s="1">
        <v>43831</v>
      </c>
      <c r="GE1" s="1">
        <v>43862</v>
      </c>
      <c r="GF1" s="1">
        <v>43891</v>
      </c>
      <c r="GG1" s="1">
        <v>43922</v>
      </c>
      <c r="GH1" s="1">
        <v>43952</v>
      </c>
      <c r="GI1" s="1">
        <v>43983</v>
      </c>
      <c r="GJ1" s="1">
        <v>44013</v>
      </c>
      <c r="GK1" s="1">
        <v>44044</v>
      </c>
      <c r="GL1" s="1">
        <v>44075</v>
      </c>
      <c r="GM1" s="1">
        <v>44105</v>
      </c>
      <c r="GN1" s="1">
        <v>44136</v>
      </c>
      <c r="GO1" s="1">
        <v>44166</v>
      </c>
      <c r="GP1" s="1">
        <v>44197</v>
      </c>
      <c r="GQ1" s="1">
        <v>44228</v>
      </c>
      <c r="GR1" s="1">
        <v>44256</v>
      </c>
      <c r="GS1" s="1">
        <v>44287</v>
      </c>
      <c r="GT1" s="1">
        <v>44317</v>
      </c>
      <c r="GU1" s="1">
        <v>44348</v>
      </c>
      <c r="GV1" s="1">
        <v>44378</v>
      </c>
      <c r="GW1" s="1">
        <v>44409</v>
      </c>
      <c r="GX1" s="1">
        <v>44440</v>
      </c>
      <c r="GY1" s="1">
        <v>44470</v>
      </c>
      <c r="GZ1" s="1">
        <v>44501</v>
      </c>
      <c r="HA1" s="1">
        <v>44531</v>
      </c>
      <c r="HB1" s="1">
        <v>44562</v>
      </c>
      <c r="HC1" s="1">
        <v>44593</v>
      </c>
      <c r="HD1" s="1">
        <v>44621</v>
      </c>
      <c r="HE1" s="1">
        <v>44652</v>
      </c>
      <c r="HF1" s="1">
        <v>44682</v>
      </c>
      <c r="HG1" s="1">
        <v>44713</v>
      </c>
      <c r="HH1" s="1">
        <v>44743</v>
      </c>
      <c r="HI1" s="1">
        <v>44774</v>
      </c>
      <c r="HJ1" s="1">
        <v>44805</v>
      </c>
      <c r="HK1" s="1">
        <v>44835</v>
      </c>
      <c r="HL1" s="1">
        <v>44866</v>
      </c>
      <c r="HM1" s="1">
        <v>44896</v>
      </c>
      <c r="HN1" s="1">
        <v>44927</v>
      </c>
      <c r="HO1" s="1">
        <v>44958</v>
      </c>
      <c r="HP1" s="1">
        <v>44986</v>
      </c>
      <c r="HQ1" s="1">
        <v>45017</v>
      </c>
      <c r="HR1" s="1">
        <v>45047</v>
      </c>
      <c r="HS1" s="1">
        <v>45078</v>
      </c>
      <c r="HT1" s="1">
        <v>45108</v>
      </c>
      <c r="HU1" s="1">
        <v>45139</v>
      </c>
      <c r="HV1" s="1">
        <v>45170</v>
      </c>
      <c r="HW1" s="1">
        <v>45200</v>
      </c>
      <c r="HX1" s="1">
        <v>45231</v>
      </c>
      <c r="HY1" s="1">
        <v>45261</v>
      </c>
      <c r="HZ1" s="1">
        <v>45292</v>
      </c>
      <c r="IA1" s="1">
        <v>45323</v>
      </c>
      <c r="IB1" s="1">
        <v>45352</v>
      </c>
      <c r="IC1" s="1">
        <v>45383</v>
      </c>
      <c r="ID1" s="1">
        <v>45413</v>
      </c>
      <c r="IE1" s="1">
        <v>45444</v>
      </c>
      <c r="IF1" s="1">
        <v>45474</v>
      </c>
      <c r="IG1" s="1">
        <v>45505</v>
      </c>
      <c r="IH1" s="1">
        <v>45536</v>
      </c>
      <c r="II1" s="1">
        <v>45566</v>
      </c>
      <c r="IJ1" s="1">
        <v>45597</v>
      </c>
      <c r="IK1" s="1">
        <v>45627</v>
      </c>
      <c r="IL1" s="1">
        <v>45658</v>
      </c>
      <c r="IM1" s="1">
        <v>45689</v>
      </c>
      <c r="IN1" s="1">
        <v>45717</v>
      </c>
      <c r="IO1" s="1">
        <v>45748</v>
      </c>
      <c r="IP1" s="1">
        <v>45778</v>
      </c>
      <c r="IQ1" s="1">
        <v>45809</v>
      </c>
      <c r="IR1" s="1">
        <v>45839</v>
      </c>
      <c r="IS1" s="1">
        <v>45870</v>
      </c>
      <c r="IT1" s="1">
        <v>45901</v>
      </c>
      <c r="IU1" s="1">
        <v>45931</v>
      </c>
      <c r="IV1" s="1">
        <v>45962</v>
      </c>
      <c r="IW1" s="1">
        <v>45992</v>
      </c>
    </row>
    <row r="2" spans="1:257" ht="14.25" customHeight="1" x14ac:dyDescent="0.35">
      <c r="A2" s="2">
        <f>'Raw Data'!P3</f>
        <v>233</v>
      </c>
      <c r="B2" s="2">
        <f>'Raw Data'!Q3</f>
        <v>303</v>
      </c>
      <c r="C2" s="2">
        <f>'Raw Data'!R3</f>
        <v>282</v>
      </c>
      <c r="D2" s="2">
        <f>'Raw Data'!S3</f>
        <v>296</v>
      </c>
      <c r="E2" s="2">
        <f>'Raw Data'!T3</f>
        <v>196</v>
      </c>
      <c r="F2" s="2">
        <f>'Raw Data'!U3</f>
        <v>328</v>
      </c>
      <c r="G2" s="2">
        <f>'Raw Data'!V3</f>
        <v>367</v>
      </c>
      <c r="H2" s="2">
        <f>'Raw Data'!W3</f>
        <v>411</v>
      </c>
      <c r="I2" s="2">
        <f>'Raw Data'!X3</f>
        <v>451</v>
      </c>
      <c r="J2" s="2">
        <f>'Raw Data'!Y3</f>
        <v>385</v>
      </c>
      <c r="K2" s="2">
        <f>'Raw Data'!Z3</f>
        <v>424</v>
      </c>
      <c r="L2" s="2">
        <f>'Raw Data'!AA3</f>
        <v>474</v>
      </c>
      <c r="M2" s="2">
        <f>'Raw Data'!AB3</f>
        <v>591</v>
      </c>
      <c r="N2" s="2">
        <f>'Raw Data'!AC3</f>
        <v>560</v>
      </c>
      <c r="O2" s="2">
        <f>'Raw Data'!AD3</f>
        <v>618</v>
      </c>
      <c r="P2" s="2">
        <f>'Raw Data'!AE3</f>
        <v>631</v>
      </c>
      <c r="Q2" s="2">
        <f>'Raw Data'!AF3</f>
        <v>480</v>
      </c>
      <c r="R2" s="2">
        <f>'Raw Data'!AG3</f>
        <v>637</v>
      </c>
      <c r="S2" s="2">
        <f>'Raw Data'!AH3</f>
        <v>721</v>
      </c>
      <c r="T2" s="2">
        <f>'Raw Data'!AI3</f>
        <v>833</v>
      </c>
      <c r="U2" s="2">
        <f>'Raw Data'!AJ3</f>
        <v>809</v>
      </c>
      <c r="V2" s="2">
        <f>'Raw Data'!AK3</f>
        <v>792</v>
      </c>
      <c r="W2" s="2">
        <f>'Raw Data'!AL3</f>
        <v>659</v>
      </c>
      <c r="X2" s="2">
        <f>'Raw Data'!AM3</f>
        <v>549</v>
      </c>
      <c r="Y2" s="2">
        <f>'Raw Data'!AN3</f>
        <v>573</v>
      </c>
      <c r="Z2" s="2">
        <f>'Raw Data'!AO3</f>
        <v>567</v>
      </c>
      <c r="AA2" s="2">
        <f>'Raw Data'!AP3</f>
        <v>502</v>
      </c>
      <c r="AB2" s="2">
        <f>'Raw Data'!AQ3</f>
        <v>453</v>
      </c>
      <c r="AC2" s="2">
        <f>'Raw Data'!AR3</f>
        <v>333</v>
      </c>
      <c r="AD2" s="2">
        <f>'Raw Data'!AS3</f>
        <v>670</v>
      </c>
      <c r="AE2" s="2">
        <f>'Raw Data'!AT3</f>
        <v>639</v>
      </c>
      <c r="AF2" s="2">
        <f>'Raw Data'!AU3</f>
        <v>744</v>
      </c>
      <c r="AG2" s="2">
        <f>'Raw Data'!AV3</f>
        <v>678</v>
      </c>
      <c r="AH2" s="2">
        <f>'Raw Data'!AW3</f>
        <v>637</v>
      </c>
      <c r="AI2" s="2">
        <f>'Raw Data'!AX3</f>
        <v>510</v>
      </c>
      <c r="AJ2" s="2">
        <f>'Raw Data'!AY3</f>
        <v>537</v>
      </c>
      <c r="AK2" s="2">
        <f>'Raw Data'!AZ3</f>
        <v>569</v>
      </c>
      <c r="AL2" s="2">
        <f>'Raw Data'!BA3</f>
        <v>492</v>
      </c>
      <c r="AM2" s="2">
        <f>'Raw Data'!BB3</f>
        <v>544</v>
      </c>
      <c r="AN2" s="2">
        <f>'Raw Data'!BC3</f>
        <v>479</v>
      </c>
      <c r="AO2" s="2">
        <f>'Raw Data'!BD3</f>
        <v>314</v>
      </c>
      <c r="AP2" s="2">
        <f>'Raw Data'!BE3</f>
        <v>571</v>
      </c>
      <c r="AQ2" s="2">
        <f>'Raw Data'!BF3</f>
        <v>579</v>
      </c>
      <c r="AR2" s="2">
        <f>'Raw Data'!BG3</f>
        <v>592</v>
      </c>
      <c r="AS2" s="2">
        <f>'Raw Data'!BH3</f>
        <v>467</v>
      </c>
      <c r="AT2" s="2">
        <f>'Raw Data'!BI3</f>
        <v>426</v>
      </c>
      <c r="AU2" s="2">
        <f>'Raw Data'!BJ3</f>
        <v>466</v>
      </c>
      <c r="AV2" s="2">
        <f>'Raw Data'!BK3</f>
        <v>424</v>
      </c>
      <c r="AW2" s="2">
        <f>'Raw Data'!BL3</f>
        <v>458</v>
      </c>
      <c r="AX2" s="2">
        <f>'Raw Data'!BM3</f>
        <v>498</v>
      </c>
      <c r="AY2" s="2">
        <f>'Raw Data'!BN3</f>
        <v>442</v>
      </c>
      <c r="AZ2" s="2">
        <f>'Raw Data'!BO3</f>
        <v>341</v>
      </c>
      <c r="BA2" s="2">
        <f>'Raw Data'!BP3</f>
        <v>249</v>
      </c>
      <c r="BB2" s="2">
        <f>'Raw Data'!BQ3</f>
        <v>497</v>
      </c>
      <c r="BC2" s="2">
        <f>'Raw Data'!BR3</f>
        <v>497</v>
      </c>
      <c r="BD2" s="2">
        <f>'Raw Data'!BS3</f>
        <v>584</v>
      </c>
      <c r="BE2" s="2">
        <f>'Raw Data'!BT3</f>
        <v>445</v>
      </c>
      <c r="BF2" s="2">
        <f>'Raw Data'!BU3</f>
        <v>499</v>
      </c>
      <c r="BG2" s="2">
        <f>'Raw Data'!BV3</f>
        <v>484</v>
      </c>
      <c r="BH2" s="2">
        <f>'Raw Data'!BW3</f>
        <v>435</v>
      </c>
      <c r="BI2" s="2">
        <f>'Raw Data'!BX3</f>
        <v>414</v>
      </c>
      <c r="BJ2" s="2">
        <f>'Raw Data'!BY3</f>
        <v>448</v>
      </c>
      <c r="BK2" s="2">
        <f>'Raw Data'!BZ3</f>
        <v>401</v>
      </c>
      <c r="BL2" s="2">
        <f>'Raw Data'!CA3</f>
        <v>308</v>
      </c>
      <c r="BM2" s="2">
        <f>'Raw Data'!CB3</f>
        <v>233</v>
      </c>
      <c r="BN2" s="2">
        <f>'Raw Data'!CC3</f>
        <v>361</v>
      </c>
      <c r="BO2" s="2">
        <f>'Raw Data'!CD3</f>
        <v>424</v>
      </c>
      <c r="BP2" s="2">
        <f>'Raw Data'!CE3</f>
        <v>573</v>
      </c>
      <c r="BQ2" s="2">
        <f>'Raw Data'!CF3</f>
        <v>516</v>
      </c>
      <c r="BR2" s="2">
        <f>'Raw Data'!CG3</f>
        <v>398</v>
      </c>
      <c r="BS2" s="2">
        <f>'Raw Data'!CH3</f>
        <v>400</v>
      </c>
      <c r="BT2" s="2">
        <f>'Raw Data'!CI3</f>
        <v>324</v>
      </c>
      <c r="BU2" s="2">
        <f>'Raw Data'!CJ3</f>
        <v>369</v>
      </c>
      <c r="BV2" s="2">
        <f>'Raw Data'!CK3</f>
        <v>339</v>
      </c>
      <c r="BW2" s="2">
        <f>'Raw Data'!CL3</f>
        <v>298</v>
      </c>
      <c r="BX2" s="2">
        <f>'Raw Data'!CM3</f>
        <v>300</v>
      </c>
      <c r="BY2" s="2">
        <f>'Raw Data'!CN3</f>
        <v>198</v>
      </c>
      <c r="BZ2" s="2">
        <f>'Raw Data'!CO3</f>
        <v>340</v>
      </c>
      <c r="CA2" s="2">
        <f>'Raw Data'!CP3</f>
        <v>364</v>
      </c>
      <c r="CB2" s="2">
        <f>'Raw Data'!CQ3</f>
        <v>470</v>
      </c>
      <c r="CC2" s="2">
        <f>'Raw Data'!CR3</f>
        <v>365</v>
      </c>
      <c r="CD2" s="2">
        <f>'Raw Data'!CS3</f>
        <v>353</v>
      </c>
      <c r="CE2" s="2">
        <f>'Raw Data'!CT3</f>
        <v>342</v>
      </c>
      <c r="CF2" s="2">
        <f>'Raw Data'!CU3</f>
        <v>282</v>
      </c>
      <c r="CG2" s="2">
        <f>'Raw Data'!CV3</f>
        <v>252</v>
      </c>
      <c r="CH2" s="2">
        <f>'Raw Data'!CW3</f>
        <v>264</v>
      </c>
      <c r="CI2" s="2">
        <f>'Raw Data'!CX3</f>
        <v>398</v>
      </c>
      <c r="CJ2" s="2">
        <f>'Raw Data'!CY3</f>
        <v>340</v>
      </c>
      <c r="CK2" s="2">
        <f>'Raw Data'!CZ3</f>
        <v>268</v>
      </c>
      <c r="CL2" s="2">
        <f>'Raw Data'!DA3</f>
        <v>361</v>
      </c>
      <c r="CM2" s="2">
        <f>'Raw Data'!DB3</f>
        <v>467</v>
      </c>
      <c r="CN2" s="2">
        <f>'Raw Data'!DC3</f>
        <v>477</v>
      </c>
      <c r="CO2" s="2">
        <f>'Raw Data'!DD3</f>
        <v>441</v>
      </c>
      <c r="CP2" s="2">
        <f>'Raw Data'!DE3</f>
        <v>381</v>
      </c>
      <c r="CQ2" s="2">
        <f>'Raw Data'!DF3</f>
        <v>324</v>
      </c>
      <c r="CR2" s="2">
        <f>'Raw Data'!DG3</f>
        <v>349</v>
      </c>
      <c r="CS2" s="2">
        <f>'Raw Data'!DH3</f>
        <v>346</v>
      </c>
      <c r="CT2" s="2">
        <f>'Raw Data'!DI3</f>
        <v>328</v>
      </c>
      <c r="CU2" s="2">
        <f>'Raw Data'!DJ3</f>
        <v>342</v>
      </c>
      <c r="CV2" s="2">
        <f>'Raw Data'!DK3</f>
        <v>268</v>
      </c>
      <c r="CW2" s="2">
        <f>'Raw Data'!DL3</f>
        <v>215</v>
      </c>
      <c r="CX2" s="2">
        <f>'Raw Data'!DM3</f>
        <v>416</v>
      </c>
      <c r="CY2" s="2">
        <f>'Raw Data'!DN3</f>
        <v>337</v>
      </c>
      <c r="CZ2" s="2">
        <f>'Raw Data'!DO3</f>
        <v>435</v>
      </c>
      <c r="DA2" s="2">
        <f>'Raw Data'!DP3</f>
        <v>465</v>
      </c>
      <c r="DB2" s="2">
        <f>'Raw Data'!DQ3</f>
        <v>388</v>
      </c>
      <c r="DC2" s="2">
        <f>'Raw Data'!DR3</f>
        <v>351</v>
      </c>
      <c r="DD2" s="2">
        <f>'Raw Data'!DS3</f>
        <v>353</v>
      </c>
      <c r="DE2" s="2">
        <f>'Raw Data'!DT3</f>
        <v>377</v>
      </c>
      <c r="DF2" s="2">
        <f>'Raw Data'!DU3</f>
        <v>342</v>
      </c>
      <c r="DG2" s="2">
        <f>'Raw Data'!DV3</f>
        <v>425</v>
      </c>
      <c r="DH2" s="2">
        <f>'Raw Data'!DW3</f>
        <v>347</v>
      </c>
      <c r="DI2" s="2">
        <f>'Raw Data'!DX3</f>
        <v>213</v>
      </c>
      <c r="DJ2" s="2">
        <f>'Raw Data'!DY3</f>
        <v>373</v>
      </c>
      <c r="DK2" s="2">
        <f>'Raw Data'!DZ3</f>
        <v>378</v>
      </c>
      <c r="DL2" s="2">
        <f>'Raw Data'!EA3</f>
        <v>514</v>
      </c>
      <c r="DM2" s="2">
        <f>'Raw Data'!EB3</f>
        <v>455</v>
      </c>
      <c r="DN2" s="2">
        <f>'Raw Data'!EC3</f>
        <v>437</v>
      </c>
      <c r="DO2" s="2">
        <f>'Raw Data'!ED3</f>
        <v>382</v>
      </c>
      <c r="DP2" s="2">
        <f>'Raw Data'!EE3</f>
        <v>368</v>
      </c>
      <c r="DQ2" s="2">
        <f>'Raw Data'!EF3</f>
        <v>360</v>
      </c>
      <c r="DR2" s="2">
        <f>'Raw Data'!EG3</f>
        <v>361</v>
      </c>
      <c r="DS2" s="2">
        <f>'Raw Data'!EH3</f>
        <v>331</v>
      </c>
      <c r="DT2" s="2">
        <f>'Raw Data'!EI3</f>
        <v>276</v>
      </c>
      <c r="DU2" s="2">
        <f>'Raw Data'!EJ3</f>
        <v>198</v>
      </c>
      <c r="DV2" s="2">
        <f>'Raw Data'!EK3</f>
        <v>394</v>
      </c>
      <c r="DW2" s="2">
        <f>'Raw Data'!EL3</f>
        <v>378</v>
      </c>
      <c r="DX2" s="2">
        <f>'Raw Data'!EM3</f>
        <v>464</v>
      </c>
      <c r="DY2" s="2">
        <f>'Raw Data'!EN3</f>
        <v>458</v>
      </c>
      <c r="DZ2" s="2">
        <f>'Raw Data'!EO3</f>
        <v>419</v>
      </c>
      <c r="EA2" s="2">
        <f>'Raw Data'!EP3</f>
        <v>359</v>
      </c>
      <c r="EB2" s="2">
        <f>'Raw Data'!EQ3</f>
        <v>344</v>
      </c>
      <c r="EC2" s="2">
        <f>'Raw Data'!ER3</f>
        <v>326</v>
      </c>
      <c r="ED2" s="2">
        <f>'Raw Data'!ES3</f>
        <v>418</v>
      </c>
      <c r="EE2" s="2">
        <f>'Raw Data'!ET3</f>
        <v>331</v>
      </c>
      <c r="EF2" s="2">
        <f>'Raw Data'!EU3</f>
        <v>296</v>
      </c>
      <c r="EG2" s="2">
        <f>'Raw Data'!EV3</f>
        <v>245</v>
      </c>
      <c r="EH2" s="2">
        <f>'Raw Data'!EW3</f>
        <v>326</v>
      </c>
      <c r="EI2" s="2">
        <f>'Raw Data'!EX3</f>
        <v>394</v>
      </c>
      <c r="EJ2" s="2">
        <f>'Raw Data'!EY3</f>
        <v>440</v>
      </c>
      <c r="EK2" s="2">
        <f>'Raw Data'!EZ3</f>
        <v>449</v>
      </c>
      <c r="EL2" s="2">
        <f>'Raw Data'!FA3</f>
        <v>335</v>
      </c>
      <c r="EM2" s="2">
        <f>'Raw Data'!FB3</f>
        <v>384</v>
      </c>
      <c r="EN2" s="2">
        <f>'Raw Data'!FC3</f>
        <v>305</v>
      </c>
      <c r="EO2" s="2">
        <f>'Raw Data'!FD3</f>
        <v>304</v>
      </c>
      <c r="EP2" s="2">
        <f>'Raw Data'!FE3</f>
        <v>367</v>
      </c>
      <c r="EQ2" s="2">
        <f>'Raw Data'!FF3</f>
        <v>256</v>
      </c>
      <c r="ER2" s="2">
        <f>'Raw Data'!FG3</f>
        <v>270</v>
      </c>
      <c r="ES2" s="2">
        <f>'Raw Data'!FH3</f>
        <v>213</v>
      </c>
      <c r="ET2" s="2">
        <f>'Raw Data'!FI3</f>
        <v>343</v>
      </c>
      <c r="EU2" s="2">
        <f>'Raw Data'!FJ3</f>
        <v>358</v>
      </c>
      <c r="EV2" s="2">
        <f>'Raw Data'!FK3</f>
        <v>471</v>
      </c>
      <c r="EW2" s="2">
        <f>'Raw Data'!FL3</f>
        <v>366</v>
      </c>
      <c r="EX2" s="2">
        <f>'Raw Data'!FM3</f>
        <v>397</v>
      </c>
      <c r="EY2" s="2">
        <f>'Raw Data'!FN3</f>
        <v>325</v>
      </c>
      <c r="EZ2" s="2">
        <f>'Raw Data'!FO3</f>
        <v>329</v>
      </c>
      <c r="FA2" s="170">
        <f>'Raw Data'!FP3</f>
        <v>347</v>
      </c>
      <c r="FB2" s="2">
        <f>'Raw Data'!FQ3</f>
        <v>310</v>
      </c>
      <c r="FC2" s="2">
        <f>'Raw Data'!FR3</f>
        <v>366</v>
      </c>
      <c r="FD2" s="2">
        <f>'Raw Data'!FS3</f>
        <v>275</v>
      </c>
      <c r="FE2" s="2">
        <f>'Raw Data'!FT3</f>
        <v>204</v>
      </c>
      <c r="FF2" s="2">
        <f>'Raw Data'!FU3</f>
        <v>283</v>
      </c>
      <c r="FG2" s="2">
        <f>'Raw Data'!FV3</f>
        <v>354</v>
      </c>
      <c r="FH2" s="2">
        <f>'Raw Data'!FW3</f>
        <v>457</v>
      </c>
      <c r="FI2" s="2">
        <f>'Raw Data'!FX3</f>
        <v>390</v>
      </c>
      <c r="FJ2" s="2">
        <f>'Raw Data'!FY3</f>
        <v>429</v>
      </c>
      <c r="FK2" s="2">
        <f>'Raw Data'!FZ3</f>
        <v>368</v>
      </c>
      <c r="FL2" s="2">
        <f>'Raw Data'!GA3</f>
        <v>356</v>
      </c>
      <c r="FM2" s="170">
        <f>'Raw Data'!GB3</f>
        <v>405</v>
      </c>
      <c r="FN2" s="2">
        <f>'Raw Data'!GC3</f>
        <v>269</v>
      </c>
      <c r="FO2" s="2">
        <f>'Raw Data'!GD3</f>
        <v>404</v>
      </c>
      <c r="FP2" s="2">
        <f>'Raw Data'!GE3</f>
        <v>320</v>
      </c>
      <c r="FQ2" s="2">
        <f>'Raw Data'!GF3</f>
        <v>224</v>
      </c>
      <c r="FR2" s="2">
        <f>'Raw Data'!GG3</f>
        <v>409</v>
      </c>
      <c r="FS2" s="2">
        <f>'Raw Data'!GH3</f>
        <v>433</v>
      </c>
      <c r="FT2" s="2">
        <f>'Raw Data'!GI3</f>
        <v>564</v>
      </c>
      <c r="FU2" s="2">
        <f>'Raw Data'!GJ3</f>
        <v>479</v>
      </c>
      <c r="FV2" s="2">
        <f>'Raw Data'!GK3</f>
        <v>397</v>
      </c>
      <c r="FW2" s="2">
        <f>'Raw Data'!GL3</f>
        <v>321</v>
      </c>
      <c r="FX2" s="2">
        <f>'Raw Data'!GM3</f>
        <v>339</v>
      </c>
      <c r="FY2" s="170">
        <f>'Raw Data'!GN3</f>
        <v>385</v>
      </c>
      <c r="FZ2" s="2">
        <f>'Raw Data'!GO3</f>
        <v>321</v>
      </c>
      <c r="GA2" s="2">
        <f>'Raw Data'!GP3</f>
        <v>431</v>
      </c>
      <c r="GB2" s="2">
        <f>'Raw Data'!GQ3</f>
        <v>335</v>
      </c>
      <c r="GC2" s="2">
        <f>'Raw Data'!GR3</f>
        <v>214</v>
      </c>
      <c r="GD2" s="2">
        <f>'Raw Data'!GS3</f>
        <v>401</v>
      </c>
      <c r="GE2" s="2">
        <f>'Raw Data'!GT3</f>
        <v>423</v>
      </c>
      <c r="GF2" s="2">
        <f>'Raw Data'!GU3</f>
        <v>384</v>
      </c>
      <c r="GG2" s="2">
        <f>'Raw Data'!GV3</f>
        <v>151</v>
      </c>
      <c r="GH2" s="2">
        <f>'Raw Data'!GW3</f>
        <v>387</v>
      </c>
      <c r="GI2" s="2">
        <f>'Raw Data'!GX3</f>
        <v>418</v>
      </c>
      <c r="GJ2" s="2">
        <f>'Raw Data'!GY3</f>
        <v>448</v>
      </c>
      <c r="GK2" s="170">
        <f>'Raw Data'!GZ3</f>
        <v>411</v>
      </c>
      <c r="GL2" s="2">
        <f>'Raw Data'!HA3</f>
        <v>482</v>
      </c>
      <c r="GM2" s="2">
        <f>'Raw Data'!HB3</f>
        <v>429</v>
      </c>
      <c r="GN2" s="2">
        <f>'Raw Data'!HC3</f>
        <v>346</v>
      </c>
      <c r="GO2" s="2">
        <f>'Raw Data'!HD3</f>
        <v>254</v>
      </c>
      <c r="GP2" s="2">
        <f>'Raw Data'!HE3</f>
        <v>357</v>
      </c>
      <c r="GQ2" s="2">
        <f>'Raw Data'!HF3</f>
        <v>411</v>
      </c>
      <c r="GR2" s="2">
        <f>'Raw Data'!HG3</f>
        <v>478</v>
      </c>
      <c r="GS2" s="2">
        <f>'Raw Data'!HH3</f>
        <v>524</v>
      </c>
      <c r="GT2" s="2">
        <f>'Raw Data'!HI3</f>
        <v>488</v>
      </c>
      <c r="GU2" s="2">
        <f>'Raw Data'!HJ3</f>
        <v>395</v>
      </c>
      <c r="GV2" s="2">
        <f>'Raw Data'!HK3</f>
        <v>485</v>
      </c>
      <c r="GW2" s="170">
        <f>'Raw Data'!HL3</f>
        <v>413</v>
      </c>
      <c r="GX2" s="2">
        <f>'Raw Data'!HM3</f>
        <v>373</v>
      </c>
      <c r="GY2" s="2">
        <f>'Raw Data'!HN3</f>
        <v>342</v>
      </c>
      <c r="GZ2" s="2">
        <f>'Raw Data'!HO3</f>
        <v>289</v>
      </c>
      <c r="HA2" s="2">
        <f>'Raw Data'!HP3</f>
        <v>217</v>
      </c>
      <c r="HB2" s="2">
        <f>'Raw Data'!HQ3</f>
        <v>321</v>
      </c>
      <c r="HC2" s="2">
        <f>'Raw Data'!HR3</f>
        <v>321</v>
      </c>
      <c r="HD2" s="2">
        <f>'Raw Data'!HS3</f>
        <v>440</v>
      </c>
      <c r="HE2" s="2">
        <f>'Raw Data'!HT3</f>
        <v>426</v>
      </c>
      <c r="HF2" s="2">
        <f>'Raw Data'!HU3</f>
        <v>415</v>
      </c>
      <c r="HG2" s="2">
        <f>'Raw Data'!HV3</f>
        <v>437</v>
      </c>
      <c r="HH2" s="2">
        <f>'Raw Data'!HW3</f>
        <v>367</v>
      </c>
      <c r="HI2" s="2">
        <f>'Raw Data'!HX3</f>
        <v>317</v>
      </c>
      <c r="HJ2" s="2">
        <f>'Raw Data'!HY3</f>
        <v>258</v>
      </c>
      <c r="HK2" s="2">
        <f>'Raw Data'!HZ3</f>
        <v>234</v>
      </c>
      <c r="HL2" s="2">
        <f>'Raw Data'!IA3</f>
        <v>229</v>
      </c>
      <c r="HM2" s="2">
        <f>'Raw Data'!IB3</f>
        <v>151</v>
      </c>
      <c r="HN2" s="2">
        <f>'Raw Data'!IC3</f>
        <v>212</v>
      </c>
      <c r="HO2" s="2">
        <f>'Raw Data'!ID3</f>
        <v>255</v>
      </c>
      <c r="HP2" s="2">
        <f>'Raw Data'!IE3</f>
        <v>275</v>
      </c>
      <c r="HQ2" s="2">
        <f>'Raw Data'!IF3</f>
        <v>264</v>
      </c>
      <c r="HR2" s="2">
        <f>'Raw Data'!IG3</f>
        <v>285</v>
      </c>
      <c r="HS2" s="2">
        <f>'Raw Data'!IH3</f>
        <v>267</v>
      </c>
      <c r="HT2" s="2">
        <f>'Raw Data'!II3</f>
        <v>312</v>
      </c>
      <c r="HU2" s="2">
        <f>'Raw Data'!IJ3</f>
        <v>303</v>
      </c>
      <c r="HV2" s="2">
        <f>'Raw Data'!IK3</f>
        <v>272</v>
      </c>
      <c r="HW2" s="2">
        <f>'Raw Data'!IL3</f>
        <v>258</v>
      </c>
      <c r="HX2" s="2">
        <f>'Raw Data'!IM3</f>
        <v>230</v>
      </c>
      <c r="HY2" s="2">
        <f>'Raw Data'!IN3</f>
        <v>170</v>
      </c>
      <c r="HZ2" s="2">
        <f>'Raw Data'!IO3</f>
        <v>304</v>
      </c>
      <c r="IA2" s="2">
        <f>'Raw Data'!IP3</f>
        <v>304</v>
      </c>
      <c r="IB2" s="2">
        <f>'Raw Data'!IQ3</f>
        <v>347</v>
      </c>
      <c r="IC2" s="2">
        <f>'Raw Data'!IR3</f>
        <v>342</v>
      </c>
      <c r="ID2" s="2">
        <f>'Raw Data'!IS3</f>
        <v>368</v>
      </c>
      <c r="IE2" s="2">
        <f>'Raw Data'!IT3</f>
        <v>301</v>
      </c>
      <c r="IF2" s="2">
        <f>'Raw Data'!IU3</f>
        <v>309</v>
      </c>
      <c r="IG2" s="2">
        <f>'Raw Data'!IV3</f>
        <v>317</v>
      </c>
      <c r="IH2" s="2">
        <f>'Raw Data'!IW3</f>
        <v>315</v>
      </c>
      <c r="II2" s="2">
        <f>'Raw Data'!IX3</f>
        <v>273</v>
      </c>
      <c r="IJ2" s="2">
        <f>'Raw Data'!IY3</f>
        <v>242</v>
      </c>
      <c r="IK2" s="2">
        <f>'Raw Data'!IZ3</f>
        <v>171</v>
      </c>
      <c r="IL2" s="2">
        <f>'Raw Data'!JA3</f>
        <v>329</v>
      </c>
      <c r="IM2" s="2">
        <f>'Raw Data'!JB3</f>
        <v>290</v>
      </c>
      <c r="IN2" s="2">
        <f>'Raw Data'!JC3</f>
        <v>349</v>
      </c>
      <c r="IO2" s="2">
        <f>'Raw Data'!JD3</f>
        <v>0</v>
      </c>
      <c r="IP2" s="2">
        <f>'Raw Data'!JE3</f>
        <v>0</v>
      </c>
      <c r="IQ2" s="2">
        <f>'Raw Data'!JF3</f>
        <v>0</v>
      </c>
      <c r="IR2" s="2">
        <f>'Raw Data'!JG3</f>
        <v>0</v>
      </c>
      <c r="IS2" s="2">
        <f>'Raw Data'!JH3</f>
        <v>0</v>
      </c>
      <c r="IT2" s="2">
        <f>'Raw Data'!JI3</f>
        <v>0</v>
      </c>
      <c r="IU2" s="2">
        <f>'Raw Data'!JJ3</f>
        <v>0</v>
      </c>
      <c r="IV2" s="2">
        <f>'Raw Data'!JK3</f>
        <v>0</v>
      </c>
      <c r="IW2" s="2">
        <f>'Raw Data'!JL3</f>
        <v>0</v>
      </c>
    </row>
    <row r="3" spans="1:257" ht="14.25" customHeight="1" x14ac:dyDescent="0.3"/>
    <row r="4" spans="1:257" ht="14.25" customHeight="1" x14ac:dyDescent="0.3"/>
    <row r="5" spans="1:257" ht="14.25" customHeight="1" x14ac:dyDescent="0.3"/>
    <row r="6" spans="1:257" ht="14.25" customHeight="1" x14ac:dyDescent="0.35"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</row>
    <row r="7" spans="1:257" ht="14.25" customHeight="1" x14ac:dyDescent="0.3">
      <c r="HZ7" t="s">
        <v>0</v>
      </c>
      <c r="IA7" t="s">
        <v>1</v>
      </c>
      <c r="IB7" t="s">
        <v>2</v>
      </c>
      <c r="IC7" t="s">
        <v>3</v>
      </c>
      <c r="ID7" t="s">
        <v>4</v>
      </c>
      <c r="IE7" t="s">
        <v>5</v>
      </c>
      <c r="IF7" t="s">
        <v>6</v>
      </c>
      <c r="IG7" t="s">
        <v>7</v>
      </c>
      <c r="IH7" t="s">
        <v>8</v>
      </c>
      <c r="II7" t="s">
        <v>9</v>
      </c>
      <c r="IJ7" t="s">
        <v>10</v>
      </c>
      <c r="IK7" t="s">
        <v>11</v>
      </c>
    </row>
    <row r="8" spans="1:257" ht="14.25" hidden="1" customHeight="1" x14ac:dyDescent="0.3">
      <c r="HY8">
        <v>2020</v>
      </c>
      <c r="HZ8">
        <f t="shared" ref="HZ8:IK8" si="0">SUM(GD2)</f>
        <v>401</v>
      </c>
      <c r="IA8">
        <f t="shared" si="0"/>
        <v>423</v>
      </c>
      <c r="IB8">
        <f t="shared" si="0"/>
        <v>384</v>
      </c>
      <c r="IC8">
        <f t="shared" si="0"/>
        <v>151</v>
      </c>
      <c r="ID8">
        <f t="shared" si="0"/>
        <v>387</v>
      </c>
      <c r="IE8">
        <f t="shared" si="0"/>
        <v>418</v>
      </c>
      <c r="IF8">
        <f t="shared" si="0"/>
        <v>448</v>
      </c>
      <c r="IG8">
        <f t="shared" si="0"/>
        <v>411</v>
      </c>
      <c r="IH8">
        <f t="shared" si="0"/>
        <v>482</v>
      </c>
      <c r="II8">
        <f t="shared" si="0"/>
        <v>429</v>
      </c>
      <c r="IJ8">
        <f t="shared" si="0"/>
        <v>346</v>
      </c>
      <c r="IK8">
        <f t="shared" si="0"/>
        <v>254</v>
      </c>
    </row>
    <row r="9" spans="1:257" ht="14.25" customHeight="1" x14ac:dyDescent="0.35"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HY9">
        <v>2021</v>
      </c>
      <c r="HZ9">
        <f t="shared" ref="HZ9:IK9" si="1">SUM(GP2)</f>
        <v>357</v>
      </c>
      <c r="IA9">
        <f t="shared" si="1"/>
        <v>411</v>
      </c>
      <c r="IB9">
        <f t="shared" si="1"/>
        <v>478</v>
      </c>
      <c r="IC9">
        <f t="shared" si="1"/>
        <v>524</v>
      </c>
      <c r="ID9">
        <f t="shared" si="1"/>
        <v>488</v>
      </c>
      <c r="IE9">
        <f t="shared" si="1"/>
        <v>395</v>
      </c>
      <c r="IF9">
        <f t="shared" si="1"/>
        <v>485</v>
      </c>
      <c r="IG9">
        <f t="shared" si="1"/>
        <v>413</v>
      </c>
      <c r="IH9">
        <f t="shared" si="1"/>
        <v>373</v>
      </c>
      <c r="II9">
        <f t="shared" si="1"/>
        <v>342</v>
      </c>
      <c r="IJ9">
        <f t="shared" si="1"/>
        <v>289</v>
      </c>
      <c r="IK9">
        <f t="shared" si="1"/>
        <v>217</v>
      </c>
    </row>
    <row r="10" spans="1:257" ht="14.25" customHeight="1" x14ac:dyDescent="0.3">
      <c r="HY10">
        <v>2022</v>
      </c>
      <c r="HZ10">
        <f t="shared" ref="HZ10:IK10" si="2">SUM(HB2)</f>
        <v>321</v>
      </c>
      <c r="IA10">
        <f t="shared" si="2"/>
        <v>321</v>
      </c>
      <c r="IB10">
        <f t="shared" si="2"/>
        <v>440</v>
      </c>
      <c r="IC10">
        <f t="shared" si="2"/>
        <v>426</v>
      </c>
      <c r="ID10">
        <f t="shared" si="2"/>
        <v>415</v>
      </c>
      <c r="IE10">
        <f t="shared" si="2"/>
        <v>437</v>
      </c>
      <c r="IF10">
        <f t="shared" si="2"/>
        <v>367</v>
      </c>
      <c r="IG10">
        <f t="shared" si="2"/>
        <v>317</v>
      </c>
      <c r="IH10">
        <f t="shared" si="2"/>
        <v>258</v>
      </c>
      <c r="II10">
        <f t="shared" si="2"/>
        <v>234</v>
      </c>
      <c r="IJ10">
        <f t="shared" si="2"/>
        <v>229</v>
      </c>
      <c r="IK10">
        <f t="shared" si="2"/>
        <v>151</v>
      </c>
    </row>
    <row r="11" spans="1:257" ht="14.25" customHeight="1" x14ac:dyDescent="0.3">
      <c r="HY11">
        <v>2023</v>
      </c>
      <c r="HZ11">
        <f t="shared" ref="HZ11:IK11" si="3">SUM(HN2)</f>
        <v>212</v>
      </c>
      <c r="IA11">
        <f t="shared" si="3"/>
        <v>255</v>
      </c>
      <c r="IB11">
        <f t="shared" si="3"/>
        <v>275</v>
      </c>
      <c r="IC11">
        <f t="shared" si="3"/>
        <v>264</v>
      </c>
      <c r="ID11">
        <f t="shared" si="3"/>
        <v>285</v>
      </c>
      <c r="IE11">
        <f t="shared" si="3"/>
        <v>267</v>
      </c>
      <c r="IF11">
        <f t="shared" si="3"/>
        <v>312</v>
      </c>
      <c r="IG11">
        <f t="shared" si="3"/>
        <v>303</v>
      </c>
      <c r="IH11">
        <f t="shared" si="3"/>
        <v>272</v>
      </c>
      <c r="II11">
        <f t="shared" si="3"/>
        <v>258</v>
      </c>
      <c r="IJ11">
        <f t="shared" si="3"/>
        <v>230</v>
      </c>
      <c r="IK11">
        <f t="shared" si="3"/>
        <v>170</v>
      </c>
    </row>
    <row r="12" spans="1:257" ht="14.25" customHeight="1" x14ac:dyDescent="0.3">
      <c r="HY12">
        <v>2024</v>
      </c>
      <c r="HZ12">
        <f t="shared" ref="HZ12:IK12" si="4">SUM(HZ2)</f>
        <v>304</v>
      </c>
      <c r="IA12">
        <f t="shared" si="4"/>
        <v>304</v>
      </c>
      <c r="IB12">
        <f t="shared" si="4"/>
        <v>347</v>
      </c>
      <c r="IC12">
        <f t="shared" si="4"/>
        <v>342</v>
      </c>
      <c r="ID12">
        <f t="shared" si="4"/>
        <v>368</v>
      </c>
      <c r="IE12">
        <f t="shared" si="4"/>
        <v>301</v>
      </c>
      <c r="IF12">
        <f t="shared" si="4"/>
        <v>309</v>
      </c>
      <c r="IG12">
        <f t="shared" si="4"/>
        <v>317</v>
      </c>
      <c r="IH12">
        <f t="shared" si="4"/>
        <v>315</v>
      </c>
      <c r="II12">
        <f t="shared" si="4"/>
        <v>273</v>
      </c>
      <c r="IJ12">
        <f t="shared" si="4"/>
        <v>242</v>
      </c>
      <c r="IK12">
        <f t="shared" si="4"/>
        <v>171</v>
      </c>
    </row>
    <row r="13" spans="1:257" ht="14.25" customHeight="1" x14ac:dyDescent="0.3">
      <c r="HY13">
        <v>2025</v>
      </c>
      <c r="HZ13">
        <f>IL2</f>
        <v>329</v>
      </c>
      <c r="IA13">
        <f t="shared" ref="IA13:IK13" si="5">IM2</f>
        <v>290</v>
      </c>
      <c r="IB13">
        <f t="shared" si="5"/>
        <v>349</v>
      </c>
      <c r="IC13">
        <f t="shared" si="5"/>
        <v>0</v>
      </c>
      <c r="ID13">
        <f t="shared" si="5"/>
        <v>0</v>
      </c>
      <c r="IE13">
        <f t="shared" si="5"/>
        <v>0</v>
      </c>
      <c r="IF13">
        <f t="shared" si="5"/>
        <v>0</v>
      </c>
      <c r="IG13">
        <f t="shared" si="5"/>
        <v>0</v>
      </c>
      <c r="IH13">
        <f t="shared" si="5"/>
        <v>0</v>
      </c>
      <c r="II13">
        <f t="shared" si="5"/>
        <v>0</v>
      </c>
      <c r="IJ13">
        <f t="shared" si="5"/>
        <v>0</v>
      </c>
      <c r="IK13">
        <f t="shared" si="5"/>
        <v>0</v>
      </c>
    </row>
    <row r="14" spans="1:257" ht="14.25" customHeight="1" x14ac:dyDescent="0.3"/>
    <row r="15" spans="1:257" ht="14.25" customHeight="1" x14ac:dyDescent="0.3"/>
    <row r="16" spans="1:257" ht="14.25" customHeight="1" x14ac:dyDescent="0.3"/>
    <row r="17" spans="234:249" ht="14.25" customHeight="1" x14ac:dyDescent="0.3"/>
    <row r="18" spans="234:249" ht="14.25" customHeight="1" x14ac:dyDescent="0.3"/>
    <row r="19" spans="234:249" ht="14.25" customHeight="1" x14ac:dyDescent="0.3"/>
    <row r="20" spans="234:249" ht="14.25" customHeight="1" x14ac:dyDescent="0.3"/>
    <row r="21" spans="234:249" ht="14.25" customHeight="1" x14ac:dyDescent="0.3"/>
    <row r="22" spans="234:249" ht="14.25" customHeight="1" x14ac:dyDescent="0.3"/>
    <row r="23" spans="234:249" ht="14.25" customHeight="1" x14ac:dyDescent="0.3"/>
    <row r="24" spans="234:249" ht="14.25" customHeight="1" x14ac:dyDescent="0.3"/>
    <row r="25" spans="234:249" ht="14.25" customHeight="1" thickBot="1" x14ac:dyDescent="0.4">
      <c r="HZ25" s="316" t="s">
        <v>246</v>
      </c>
      <c r="IA25" s="317"/>
      <c r="IB25" s="318"/>
      <c r="IE25" s="316" t="s">
        <v>246</v>
      </c>
      <c r="IF25" s="317"/>
      <c r="IG25" s="318"/>
      <c r="II25" s="316" t="s">
        <v>451</v>
      </c>
      <c r="IJ25" s="317"/>
      <c r="IK25" s="318"/>
      <c r="IM25" s="316" t="s">
        <v>541</v>
      </c>
      <c r="IN25" s="317"/>
      <c r="IO25" s="318"/>
    </row>
    <row r="26" spans="234:249" ht="14.25" customHeight="1" thickTop="1" x14ac:dyDescent="0.3">
      <c r="HZ26" s="6" t="s">
        <v>13</v>
      </c>
      <c r="IA26" s="6" t="s">
        <v>14</v>
      </c>
      <c r="IB26" s="6" t="s">
        <v>15</v>
      </c>
      <c r="IE26" s="6" t="s">
        <v>13</v>
      </c>
      <c r="IF26" s="6" t="s">
        <v>14</v>
      </c>
      <c r="IG26" s="6" t="s">
        <v>15</v>
      </c>
      <c r="II26" s="6" t="s">
        <v>13</v>
      </c>
      <c r="IJ26" s="6" t="s">
        <v>14</v>
      </c>
      <c r="IK26" s="6" t="s">
        <v>15</v>
      </c>
      <c r="IM26" s="6" t="s">
        <v>13</v>
      </c>
      <c r="IN26" s="6" t="s">
        <v>14</v>
      </c>
      <c r="IO26" s="6" t="s">
        <v>15</v>
      </c>
    </row>
    <row r="27" spans="234:249" ht="14.25" customHeight="1" x14ac:dyDescent="0.35">
      <c r="HZ27" s="7">
        <v>2025</v>
      </c>
      <c r="IA27" s="8">
        <f>SUM(HZ13:IA13)</f>
        <v>619</v>
      </c>
      <c r="IB27" s="9">
        <f>(IA27-IA28)/IA28</f>
        <v>1.8092105263157895E-2</v>
      </c>
      <c r="IE27" s="7" t="s">
        <v>576</v>
      </c>
      <c r="IF27" s="8">
        <f>IA13</f>
        <v>290</v>
      </c>
      <c r="IG27" s="9">
        <f>(IF27-IF28)/IF28</f>
        <v>-4.6052631578947366E-2</v>
      </c>
      <c r="IH27" s="173"/>
      <c r="II27" s="8" t="s">
        <v>544</v>
      </c>
      <c r="IJ27" s="8">
        <f>SUM(HZ13:IB13)</f>
        <v>968</v>
      </c>
      <c r="IK27" s="8"/>
      <c r="IL27" s="173"/>
      <c r="IM27" s="8">
        <v>2025</v>
      </c>
      <c r="IN27" s="8">
        <f>SUM(HZ13:IK13)</f>
        <v>968</v>
      </c>
      <c r="IO27" s="9">
        <f>(IN27-IN28)/IN28</f>
        <v>0.59210526315789469</v>
      </c>
    </row>
    <row r="28" spans="234:249" ht="14.25" customHeight="1" x14ac:dyDescent="0.35">
      <c r="HZ28" s="7">
        <v>2024</v>
      </c>
      <c r="IA28" s="8">
        <f>SUM(HZ12:IA12)</f>
        <v>608</v>
      </c>
      <c r="IB28" s="9">
        <f>(IA28-IA29)/IA29</f>
        <v>0.30192719486081371</v>
      </c>
      <c r="IE28" s="7" t="s">
        <v>577</v>
      </c>
      <c r="IF28" s="8">
        <f>IA12</f>
        <v>304</v>
      </c>
      <c r="IG28" s="9">
        <f>(IF28-IF29)/IF29</f>
        <v>0.19215686274509805</v>
      </c>
      <c r="II28" s="179" t="s">
        <v>545</v>
      </c>
      <c r="IJ28" s="8">
        <f>SUM(HZ12:IB12)</f>
        <v>955</v>
      </c>
      <c r="IK28" s="9">
        <f>(IJ28-IJ29)/IJ29</f>
        <v>0.28706199460916443</v>
      </c>
      <c r="IM28" s="268">
        <v>2024</v>
      </c>
      <c r="IN28" s="8">
        <f>SUM(HZ12:IA12)</f>
        <v>608</v>
      </c>
      <c r="IO28" s="9">
        <f>(IN28-IN29)/IN29</f>
        <v>0.30192719486081371</v>
      </c>
    </row>
    <row r="29" spans="234:249" ht="14.25" customHeight="1" x14ac:dyDescent="0.35">
      <c r="HZ29" s="7">
        <v>2023</v>
      </c>
      <c r="IA29" s="8">
        <f>SUM(HZ11:IA11)</f>
        <v>467</v>
      </c>
      <c r="IB29" s="9">
        <f>(IA29-IA30)/IA30</f>
        <v>-0.27258566978193144</v>
      </c>
      <c r="IE29" s="7" t="s">
        <v>578</v>
      </c>
      <c r="IF29" s="8">
        <f>IA11</f>
        <v>255</v>
      </c>
      <c r="IG29" s="9">
        <f>(IF29-IF30)/IF30</f>
        <v>-0.20560747663551401</v>
      </c>
      <c r="II29" s="179" t="s">
        <v>546</v>
      </c>
      <c r="IJ29" s="8">
        <f>SUM(HZ11:IB11)</f>
        <v>742</v>
      </c>
      <c r="IK29" s="9">
        <f>(IJ29-IJ30)/IJ30</f>
        <v>-0.3142329020332717</v>
      </c>
      <c r="IM29" s="268">
        <v>2023</v>
      </c>
      <c r="IN29" s="8">
        <f>SUM(HZ11:IA11)</f>
        <v>467</v>
      </c>
      <c r="IO29" s="9">
        <f>(IN29-IN30)/IN30</f>
        <v>-0.27258566978193144</v>
      </c>
    </row>
    <row r="30" spans="234:249" ht="14.25" customHeight="1" x14ac:dyDescent="0.35">
      <c r="HZ30" s="7">
        <v>2022</v>
      </c>
      <c r="IA30" s="8">
        <f>SUM(HZ10:IA10)</f>
        <v>642</v>
      </c>
      <c r="IB30" s="9"/>
      <c r="IE30" s="7" t="s">
        <v>579</v>
      </c>
      <c r="IF30" s="8">
        <f>IA10</f>
        <v>321</v>
      </c>
      <c r="IG30" s="9"/>
      <c r="II30" s="179" t="s">
        <v>547</v>
      </c>
      <c r="IJ30" s="8">
        <f>SUM(HZ10:IB10)</f>
        <v>1082</v>
      </c>
      <c r="IK30" s="9"/>
      <c r="IM30" s="268">
        <v>2022</v>
      </c>
      <c r="IN30" s="8">
        <f>SUM(HZ10:IA10)</f>
        <v>642</v>
      </c>
      <c r="IO30" s="9"/>
    </row>
    <row r="31" spans="234:249" ht="14.25" customHeight="1" x14ac:dyDescent="0.35">
      <c r="HZ31" s="172"/>
      <c r="IA31" s="173"/>
      <c r="IE31" s="172"/>
      <c r="IF31" s="173"/>
      <c r="II31" s="269"/>
      <c r="IJ31" s="173"/>
      <c r="IK31" s="147"/>
      <c r="IM31" s="270"/>
      <c r="IN31" s="173"/>
      <c r="IO31" s="147"/>
    </row>
    <row r="32" spans="234:249" ht="14.25" customHeight="1" x14ac:dyDescent="0.3"/>
    <row r="33" spans="242:246" ht="14.25" customHeight="1" x14ac:dyDescent="0.35">
      <c r="IH33" s="4"/>
      <c r="II33" s="4" t="s">
        <v>538</v>
      </c>
      <c r="IJ33" s="4" t="s">
        <v>539</v>
      </c>
      <c r="IK33" s="4" t="s">
        <v>452</v>
      </c>
      <c r="IL33" s="4" t="s">
        <v>453</v>
      </c>
    </row>
    <row r="34" spans="242:246" ht="14.25" customHeight="1" x14ac:dyDescent="0.35">
      <c r="IH34" s="2">
        <v>2021</v>
      </c>
      <c r="II34" s="2">
        <f>SUM(HZ9:IB9)</f>
        <v>1246</v>
      </c>
      <c r="IJ34" s="2">
        <f>SUM(IC9:IE9)</f>
        <v>1407</v>
      </c>
      <c r="IK34" s="2">
        <f>SUM(IF9:IH9)</f>
        <v>1271</v>
      </c>
      <c r="IL34" s="2">
        <f>SUM(II9:IK9)</f>
        <v>848</v>
      </c>
    </row>
    <row r="35" spans="242:246" ht="14.25" customHeight="1" x14ac:dyDescent="0.35">
      <c r="IH35" s="2">
        <v>2022</v>
      </c>
      <c r="II35" s="2">
        <f>SUM(HZ10:IB10)</f>
        <v>1082</v>
      </c>
      <c r="IJ35" s="2">
        <f>SUM(IC10:IE10)</f>
        <v>1278</v>
      </c>
      <c r="IK35" s="2">
        <f>SUM(IF10:IH10)</f>
        <v>942</v>
      </c>
      <c r="IL35" s="2">
        <f>SUM(II10:IK10)</f>
        <v>614</v>
      </c>
    </row>
    <row r="36" spans="242:246" ht="14.25" customHeight="1" x14ac:dyDescent="0.35">
      <c r="IH36" s="2">
        <v>2023</v>
      </c>
      <c r="II36" s="2">
        <f>SUM(HZ11:IB11)</f>
        <v>742</v>
      </c>
      <c r="IJ36" s="2">
        <f>SUM(IC11:IE11)</f>
        <v>816</v>
      </c>
      <c r="IK36" s="2">
        <f>SUM(IF11:IH11)</f>
        <v>887</v>
      </c>
      <c r="IL36" s="2">
        <f>SUM(II11:IK11)</f>
        <v>658</v>
      </c>
    </row>
    <row r="37" spans="242:246" ht="14.25" customHeight="1" x14ac:dyDescent="0.35">
      <c r="IH37" s="2">
        <v>2024</v>
      </c>
      <c r="II37" s="2">
        <f>SUM(HZ12:IB12)</f>
        <v>955</v>
      </c>
      <c r="IJ37" s="2">
        <f>SUM(IC12:IE12)</f>
        <v>1011</v>
      </c>
      <c r="IK37" s="2">
        <f>SUM(IF12:IH12)</f>
        <v>941</v>
      </c>
      <c r="IL37" s="2">
        <f>SUM(II12:IK12)</f>
        <v>686</v>
      </c>
    </row>
    <row r="38" spans="242:246" ht="14.25" customHeight="1" x14ac:dyDescent="0.35">
      <c r="IH38" s="39">
        <v>2025</v>
      </c>
      <c r="II38" s="2">
        <f>SUM(HZ13:IB13)</f>
        <v>968</v>
      </c>
      <c r="IJ38" s="2">
        <f>SUM(IC13:IE13)</f>
        <v>0</v>
      </c>
      <c r="IK38" s="2">
        <f>SUM(IF13:IH13)</f>
        <v>0</v>
      </c>
      <c r="IL38" s="2">
        <f>SUM(II13:IK13)</f>
        <v>0</v>
      </c>
    </row>
    <row r="39" spans="242:246" ht="14.25" customHeight="1" x14ac:dyDescent="0.3"/>
    <row r="40" spans="242:246" ht="14.25" customHeight="1" x14ac:dyDescent="0.3"/>
    <row r="41" spans="242:246" ht="14.25" customHeight="1" x14ac:dyDescent="0.3"/>
    <row r="42" spans="242:246" ht="14.25" customHeight="1" x14ac:dyDescent="0.3"/>
    <row r="43" spans="242:246" ht="14.25" customHeight="1" x14ac:dyDescent="0.3"/>
    <row r="44" spans="242:246" ht="14.25" customHeight="1" x14ac:dyDescent="0.3"/>
    <row r="45" spans="242:246" ht="14.25" customHeight="1" x14ac:dyDescent="0.3"/>
    <row r="46" spans="242:246" ht="14.25" customHeight="1" x14ac:dyDescent="0.3"/>
    <row r="47" spans="242:246" ht="14.25" customHeight="1" x14ac:dyDescent="0.3"/>
    <row r="48" spans="242:246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</sheetData>
  <mergeCells count="4">
    <mergeCell ref="IE25:IG25"/>
    <mergeCell ref="HZ25:IB25"/>
    <mergeCell ref="II25:IK25"/>
    <mergeCell ref="IM25:IO25"/>
  </mergeCells>
  <phoneticPr fontId="29" type="noConversion"/>
  <pageMargins left="0.7" right="0.7" top="0.75" bottom="0.75" header="0" footer="0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1:IT1032"/>
  <sheetViews>
    <sheetView topLeftCell="A16" workbookViewId="0">
      <selection activeCell="P71" sqref="P71"/>
    </sheetView>
  </sheetViews>
  <sheetFormatPr defaultColWidth="12.58203125" defaultRowHeight="15" customHeight="1" x14ac:dyDescent="0.3"/>
  <cols>
    <col min="1" max="4" width="7.58203125" customWidth="1"/>
    <col min="5" max="5" width="9.58203125" bestFit="1" customWidth="1"/>
    <col min="6" max="6" width="7.58203125" customWidth="1"/>
    <col min="7" max="7" width="11.58203125" customWidth="1"/>
    <col min="8" max="10" width="7.58203125" customWidth="1"/>
    <col min="11" max="11" width="8" bestFit="1" customWidth="1"/>
    <col min="12" max="18" width="7.58203125" customWidth="1"/>
    <col min="19" max="19" width="15.08203125" bestFit="1" customWidth="1"/>
    <col min="20" max="26" width="7.58203125" customWidth="1"/>
  </cols>
  <sheetData>
    <row r="1" spans="1:254" ht="14.25" customHeight="1" x14ac:dyDescent="0.35">
      <c r="A1" s="5" t="s">
        <v>18</v>
      </c>
      <c r="B1" s="5">
        <v>38353</v>
      </c>
      <c r="C1" s="5">
        <v>38384</v>
      </c>
      <c r="D1" s="5">
        <v>38412</v>
      </c>
      <c r="E1" s="5">
        <v>38443</v>
      </c>
      <c r="F1" s="5">
        <v>38473</v>
      </c>
      <c r="G1" s="5">
        <v>38504</v>
      </c>
      <c r="H1" s="5">
        <v>38534</v>
      </c>
      <c r="I1" s="5">
        <v>38565</v>
      </c>
      <c r="J1" s="5">
        <v>38596</v>
      </c>
      <c r="K1" s="5">
        <v>38626</v>
      </c>
      <c r="L1" s="5">
        <v>38657</v>
      </c>
      <c r="M1" s="5">
        <v>38687</v>
      </c>
      <c r="N1" s="5">
        <v>38718</v>
      </c>
      <c r="O1" s="5">
        <v>38749</v>
      </c>
      <c r="P1" s="5">
        <v>38777</v>
      </c>
      <c r="Q1" s="5">
        <v>38808</v>
      </c>
      <c r="R1" s="5">
        <v>38838</v>
      </c>
      <c r="S1" s="5">
        <v>38869</v>
      </c>
      <c r="T1" s="5">
        <v>38899</v>
      </c>
      <c r="U1" s="5">
        <v>38930</v>
      </c>
      <c r="V1" s="5">
        <v>38961</v>
      </c>
      <c r="W1" s="5">
        <v>38991</v>
      </c>
      <c r="X1" s="5">
        <v>39022</v>
      </c>
      <c r="Y1" s="5">
        <v>39052</v>
      </c>
      <c r="Z1" s="5">
        <v>39083</v>
      </c>
      <c r="AA1" s="5">
        <v>39114</v>
      </c>
      <c r="AB1" s="5">
        <v>39142</v>
      </c>
      <c r="AC1" s="5">
        <v>39173</v>
      </c>
      <c r="AD1" s="5">
        <v>39203</v>
      </c>
      <c r="AE1" s="5">
        <v>39234</v>
      </c>
      <c r="AF1" s="5">
        <v>39264</v>
      </c>
      <c r="AG1" s="5">
        <v>39295</v>
      </c>
      <c r="AH1" s="5">
        <v>39326</v>
      </c>
      <c r="AI1" s="5">
        <v>39356</v>
      </c>
      <c r="AJ1" s="5">
        <v>39387</v>
      </c>
      <c r="AK1" s="5">
        <v>39417</v>
      </c>
      <c r="AL1" s="5">
        <v>39448</v>
      </c>
      <c r="AM1" s="5">
        <v>39479</v>
      </c>
      <c r="AN1" s="5">
        <v>39510</v>
      </c>
      <c r="AO1" s="5">
        <v>39539</v>
      </c>
      <c r="AP1" s="5">
        <v>39569</v>
      </c>
      <c r="AQ1" s="5">
        <v>39600</v>
      </c>
      <c r="AR1" s="5">
        <v>39630</v>
      </c>
      <c r="AS1" s="5">
        <v>39661</v>
      </c>
      <c r="AT1" s="5">
        <v>39692</v>
      </c>
      <c r="AU1" s="5">
        <v>39729</v>
      </c>
      <c r="AV1" s="5">
        <v>39766</v>
      </c>
      <c r="AW1" s="5">
        <v>39803</v>
      </c>
      <c r="AX1" s="5">
        <v>39840</v>
      </c>
      <c r="AY1" s="5">
        <v>39853</v>
      </c>
      <c r="AZ1" s="5">
        <v>39881</v>
      </c>
      <c r="BA1" s="5">
        <v>39912</v>
      </c>
      <c r="BB1" s="5">
        <v>39942</v>
      </c>
      <c r="BC1" s="5">
        <v>39973</v>
      </c>
      <c r="BD1" s="5">
        <v>40003</v>
      </c>
      <c r="BE1" s="5">
        <v>40034</v>
      </c>
      <c r="BF1" s="5">
        <v>40065</v>
      </c>
      <c r="BG1" s="5">
        <v>40095</v>
      </c>
      <c r="BH1" s="5">
        <v>40126</v>
      </c>
      <c r="BI1" s="5">
        <v>40156</v>
      </c>
      <c r="BJ1" s="5">
        <v>40187</v>
      </c>
      <c r="BK1" s="5">
        <v>40218</v>
      </c>
      <c r="BL1" s="5">
        <v>40246</v>
      </c>
      <c r="BM1" s="5">
        <v>40277</v>
      </c>
      <c r="BN1" s="5">
        <v>40307</v>
      </c>
      <c r="BO1" s="5">
        <v>40338</v>
      </c>
      <c r="BP1" s="5">
        <v>40368</v>
      </c>
      <c r="BQ1" s="5">
        <v>40399</v>
      </c>
      <c r="BR1" s="5">
        <v>40430</v>
      </c>
      <c r="BS1" s="5">
        <v>40460</v>
      </c>
      <c r="BT1" s="5">
        <v>40491</v>
      </c>
      <c r="BU1" s="5">
        <v>40521</v>
      </c>
      <c r="BV1" s="5">
        <v>40552</v>
      </c>
      <c r="BW1" s="5">
        <v>40583</v>
      </c>
      <c r="BX1" s="5">
        <v>40611</v>
      </c>
      <c r="BY1" s="5">
        <v>40642</v>
      </c>
      <c r="BZ1" s="5">
        <v>40672</v>
      </c>
      <c r="CA1" s="5">
        <v>40703</v>
      </c>
      <c r="CB1" s="5">
        <v>40733</v>
      </c>
      <c r="CC1" s="5">
        <v>40764</v>
      </c>
      <c r="CD1" s="5">
        <v>40795</v>
      </c>
      <c r="CE1" s="5">
        <v>40825</v>
      </c>
      <c r="CF1" s="5">
        <v>40856</v>
      </c>
      <c r="CG1" s="5">
        <v>40886</v>
      </c>
      <c r="CH1" s="5">
        <v>40917</v>
      </c>
      <c r="CI1" s="5">
        <v>40948</v>
      </c>
      <c r="CJ1" s="5">
        <v>40977</v>
      </c>
      <c r="CK1" s="5">
        <v>41008</v>
      </c>
      <c r="CL1" s="5">
        <v>41038</v>
      </c>
      <c r="CM1" s="5">
        <v>41069</v>
      </c>
      <c r="CN1" s="5">
        <v>41099</v>
      </c>
      <c r="CO1" s="5">
        <v>41130</v>
      </c>
      <c r="CP1" s="5">
        <v>41161</v>
      </c>
      <c r="CQ1" s="5">
        <v>41191</v>
      </c>
      <c r="CR1" s="5">
        <v>41222</v>
      </c>
      <c r="CS1" s="5">
        <v>41252</v>
      </c>
      <c r="CT1" s="5">
        <v>41283</v>
      </c>
      <c r="CU1" s="5">
        <v>41314</v>
      </c>
      <c r="CV1" s="5">
        <v>41342</v>
      </c>
      <c r="CW1" s="5">
        <v>41373</v>
      </c>
      <c r="CX1" s="5">
        <v>41403</v>
      </c>
      <c r="CY1" s="5">
        <v>41434</v>
      </c>
      <c r="CZ1" s="5">
        <v>41464</v>
      </c>
      <c r="DA1" s="5">
        <v>41495</v>
      </c>
      <c r="DB1" s="5">
        <v>41526</v>
      </c>
      <c r="DC1" s="5">
        <v>41556</v>
      </c>
      <c r="DD1" s="5">
        <v>41587</v>
      </c>
      <c r="DE1" s="5">
        <v>41617</v>
      </c>
      <c r="DF1" s="5">
        <v>41648</v>
      </c>
      <c r="DG1" s="5">
        <v>41679</v>
      </c>
      <c r="DH1" s="5">
        <v>41707</v>
      </c>
      <c r="DI1" s="5">
        <v>41738</v>
      </c>
      <c r="DJ1" s="5">
        <v>41768</v>
      </c>
      <c r="DK1" s="5">
        <v>41799</v>
      </c>
      <c r="DL1" s="5">
        <v>41829</v>
      </c>
      <c r="DM1" s="5">
        <v>41860</v>
      </c>
      <c r="DN1" s="5">
        <v>41891</v>
      </c>
      <c r="DO1" s="5">
        <v>41921</v>
      </c>
      <c r="DP1" s="5">
        <v>41952</v>
      </c>
      <c r="DQ1" s="5">
        <v>41982</v>
      </c>
      <c r="DR1" s="5">
        <v>42013</v>
      </c>
      <c r="DS1" s="5">
        <v>42044</v>
      </c>
      <c r="DT1" s="5">
        <v>42072</v>
      </c>
      <c r="DU1" s="5">
        <v>42103</v>
      </c>
      <c r="DV1" s="5">
        <v>42133</v>
      </c>
      <c r="DW1" s="5">
        <v>42164</v>
      </c>
      <c r="DX1" s="5">
        <v>42194</v>
      </c>
      <c r="DY1" s="5">
        <v>42225</v>
      </c>
      <c r="DZ1" s="5">
        <v>42256</v>
      </c>
      <c r="EA1" s="5">
        <v>42286</v>
      </c>
      <c r="EB1" s="5">
        <v>42317</v>
      </c>
      <c r="EC1" s="5">
        <v>42347</v>
      </c>
      <c r="ED1" s="5">
        <v>42378</v>
      </c>
      <c r="EE1" s="5">
        <v>42409</v>
      </c>
      <c r="EF1" s="5">
        <v>42438</v>
      </c>
      <c r="EG1" s="5">
        <v>42469</v>
      </c>
      <c r="EH1" s="5">
        <v>42499</v>
      </c>
      <c r="EI1" s="5">
        <v>42530</v>
      </c>
      <c r="EJ1" s="5">
        <v>42560</v>
      </c>
      <c r="EK1" s="5">
        <v>42591</v>
      </c>
      <c r="EL1" s="5">
        <v>42622</v>
      </c>
      <c r="EM1" s="5">
        <v>42652</v>
      </c>
      <c r="EN1" s="5">
        <v>42683</v>
      </c>
      <c r="EO1" s="5">
        <v>42713</v>
      </c>
      <c r="EP1" s="5">
        <v>42744</v>
      </c>
      <c r="EQ1" s="5">
        <v>42775</v>
      </c>
      <c r="ER1" s="5">
        <v>42803</v>
      </c>
      <c r="ES1" s="5">
        <v>42834</v>
      </c>
      <c r="ET1" s="5">
        <v>42864</v>
      </c>
      <c r="EU1" s="5">
        <v>42895</v>
      </c>
      <c r="EV1" s="5">
        <v>42925</v>
      </c>
      <c r="EW1" s="5">
        <v>42956</v>
      </c>
      <c r="EX1" s="5">
        <v>42987</v>
      </c>
      <c r="EY1" s="5">
        <v>43017</v>
      </c>
      <c r="EZ1" s="5">
        <v>43048</v>
      </c>
      <c r="FA1" s="5">
        <v>43078</v>
      </c>
      <c r="FB1" s="5">
        <v>43109</v>
      </c>
      <c r="FC1" s="5">
        <v>43140</v>
      </c>
      <c r="FD1" s="5">
        <v>43168</v>
      </c>
      <c r="FE1" s="5">
        <v>43199</v>
      </c>
      <c r="FF1" s="5">
        <v>43229</v>
      </c>
      <c r="FG1" s="5">
        <v>43260</v>
      </c>
      <c r="FH1" s="5">
        <v>43290</v>
      </c>
      <c r="FI1" s="5">
        <v>43321</v>
      </c>
      <c r="FJ1" s="5">
        <v>43352</v>
      </c>
      <c r="FK1" s="5">
        <v>43382</v>
      </c>
      <c r="FL1" s="5">
        <v>43413</v>
      </c>
      <c r="FM1" s="5">
        <v>43443</v>
      </c>
      <c r="FN1" s="5">
        <v>43474</v>
      </c>
      <c r="FO1" s="5">
        <v>43505</v>
      </c>
      <c r="FP1" s="5">
        <v>43533</v>
      </c>
      <c r="FQ1" s="5">
        <v>43564</v>
      </c>
      <c r="FR1" s="5">
        <v>43594</v>
      </c>
      <c r="FS1" s="5">
        <v>43625</v>
      </c>
      <c r="FT1" s="5">
        <v>43655</v>
      </c>
      <c r="FU1" s="5">
        <v>43686</v>
      </c>
      <c r="FV1" s="5">
        <v>43717</v>
      </c>
      <c r="FW1" s="5">
        <v>43747</v>
      </c>
      <c r="FX1" s="5">
        <v>43778</v>
      </c>
      <c r="FY1" s="5">
        <v>43808</v>
      </c>
      <c r="FZ1" s="5">
        <v>43839</v>
      </c>
      <c r="GA1" s="5">
        <v>43870</v>
      </c>
      <c r="GB1" s="5">
        <v>43899</v>
      </c>
      <c r="GC1" s="5">
        <v>43930</v>
      </c>
      <c r="GD1" s="5">
        <v>43960</v>
      </c>
      <c r="GE1" s="5">
        <v>43991</v>
      </c>
      <c r="GF1" s="5">
        <v>44021</v>
      </c>
      <c r="GG1" s="5">
        <v>44052</v>
      </c>
      <c r="GH1" s="5">
        <v>44083</v>
      </c>
      <c r="GI1" s="5">
        <v>44113</v>
      </c>
      <c r="GJ1" s="5">
        <v>44144</v>
      </c>
      <c r="GK1" s="5">
        <v>44174</v>
      </c>
      <c r="GL1" s="5">
        <v>44205</v>
      </c>
      <c r="GM1" s="5">
        <v>44236</v>
      </c>
      <c r="GN1" s="5">
        <v>44264</v>
      </c>
      <c r="GO1" s="5">
        <v>44295</v>
      </c>
      <c r="GP1" s="5">
        <v>44325</v>
      </c>
      <c r="GQ1" s="5">
        <v>44356</v>
      </c>
      <c r="GR1" s="5">
        <v>44386</v>
      </c>
      <c r="GS1" s="5">
        <v>44417</v>
      </c>
      <c r="GT1" s="5">
        <v>44448</v>
      </c>
      <c r="GU1" s="5">
        <v>44478</v>
      </c>
      <c r="GV1" s="5">
        <v>44509</v>
      </c>
      <c r="GW1" s="5">
        <v>44539</v>
      </c>
      <c r="GX1" s="5">
        <v>44570</v>
      </c>
      <c r="GY1" s="5">
        <v>44601</v>
      </c>
      <c r="GZ1" s="5">
        <v>44629</v>
      </c>
      <c r="HA1" s="5">
        <v>44660</v>
      </c>
      <c r="HB1" s="5">
        <v>44690</v>
      </c>
      <c r="HC1" s="5">
        <v>44721</v>
      </c>
      <c r="HD1" s="5">
        <v>44751</v>
      </c>
      <c r="HE1" s="5">
        <v>44782</v>
      </c>
      <c r="HF1" s="5">
        <v>44813</v>
      </c>
      <c r="HG1" s="5">
        <v>44843</v>
      </c>
      <c r="HH1" s="5">
        <v>44874</v>
      </c>
      <c r="HI1" s="5">
        <v>44904</v>
      </c>
      <c r="HJ1" s="5">
        <v>44935</v>
      </c>
      <c r="HK1" s="5">
        <v>44966</v>
      </c>
      <c r="HL1" s="5">
        <v>44994</v>
      </c>
      <c r="HM1" s="5">
        <v>45025</v>
      </c>
      <c r="HN1" s="5">
        <v>45055</v>
      </c>
      <c r="HO1" s="5">
        <v>45086</v>
      </c>
      <c r="HP1" s="5">
        <v>45116</v>
      </c>
      <c r="HQ1" s="5">
        <v>45147</v>
      </c>
      <c r="HR1" s="5">
        <v>45178</v>
      </c>
      <c r="HS1" s="5">
        <v>45208</v>
      </c>
      <c r="HT1" s="5">
        <v>45239</v>
      </c>
      <c r="HU1" s="5">
        <v>45269</v>
      </c>
      <c r="HV1" s="5">
        <v>45300</v>
      </c>
      <c r="HW1" s="5">
        <v>45331</v>
      </c>
      <c r="HX1" s="5">
        <v>45360</v>
      </c>
      <c r="HY1" s="5">
        <v>45391</v>
      </c>
      <c r="HZ1" s="5">
        <v>45421</v>
      </c>
      <c r="IA1" s="5">
        <v>45452</v>
      </c>
      <c r="IB1" s="5">
        <v>45482</v>
      </c>
      <c r="IC1" s="5">
        <v>45513</v>
      </c>
      <c r="ID1" s="5">
        <v>45544</v>
      </c>
      <c r="IE1" s="5">
        <v>45574</v>
      </c>
      <c r="IF1" s="5">
        <v>45605</v>
      </c>
      <c r="IG1" s="5">
        <v>45635</v>
      </c>
      <c r="IH1" s="5">
        <v>45666</v>
      </c>
      <c r="II1" s="5">
        <v>45697</v>
      </c>
      <c r="IJ1" s="5">
        <v>45725</v>
      </c>
      <c r="IK1" s="5">
        <v>45756</v>
      </c>
      <c r="IL1" s="5">
        <v>45786</v>
      </c>
      <c r="IM1" s="5">
        <v>45817</v>
      </c>
      <c r="IN1" s="5">
        <v>45847</v>
      </c>
      <c r="IO1" s="5">
        <v>45878</v>
      </c>
      <c r="IP1" s="5">
        <v>45909</v>
      </c>
      <c r="IQ1" s="5">
        <v>45939</v>
      </c>
      <c r="IR1" s="5">
        <v>45970</v>
      </c>
      <c r="IS1" s="5">
        <v>46000</v>
      </c>
      <c r="IT1" s="5">
        <v>46031</v>
      </c>
    </row>
    <row r="2" spans="1:254" ht="14.25" customHeight="1" x14ac:dyDescent="0.35">
      <c r="A2" s="10" t="s">
        <v>19</v>
      </c>
      <c r="B2" s="10">
        <f>'Raw Data'!U45</f>
        <v>149</v>
      </c>
      <c r="C2" s="10">
        <f>'Raw Data'!V45</f>
        <v>119</v>
      </c>
      <c r="D2" s="10">
        <f>'Raw Data'!W45</f>
        <v>190</v>
      </c>
      <c r="E2" s="10">
        <f>'Raw Data'!X45</f>
        <v>208</v>
      </c>
      <c r="F2" s="10">
        <f>'Raw Data'!Y45</f>
        <v>286</v>
      </c>
      <c r="G2" s="10">
        <f>'Raw Data'!Z45</f>
        <v>234</v>
      </c>
      <c r="H2" s="10">
        <f>'Raw Data'!AA45</f>
        <v>167</v>
      </c>
      <c r="I2" s="10">
        <f>'Raw Data'!AB45</f>
        <v>178</v>
      </c>
      <c r="J2" s="10">
        <f>'Raw Data'!AC45</f>
        <v>177</v>
      </c>
      <c r="K2" s="10">
        <f>'Raw Data'!AD45</f>
        <v>162</v>
      </c>
      <c r="L2" s="10">
        <f>'Raw Data'!AE45</f>
        <v>126</v>
      </c>
      <c r="M2" s="10">
        <f>'Raw Data'!AF45</f>
        <v>108</v>
      </c>
      <c r="N2" s="10">
        <f>'Raw Data'!AG45</f>
        <v>97</v>
      </c>
      <c r="O2" s="10">
        <f>'Raw Data'!AH45</f>
        <v>93</v>
      </c>
      <c r="P2" s="10">
        <f>'Raw Data'!AI45</f>
        <v>122</v>
      </c>
      <c r="Q2" s="10">
        <f>'Raw Data'!AJ45</f>
        <v>118</v>
      </c>
      <c r="R2" s="10">
        <f>'Raw Data'!AK45</f>
        <v>151</v>
      </c>
      <c r="S2" s="10">
        <f>'Raw Data'!AL45</f>
        <v>117</v>
      </c>
      <c r="T2" s="10">
        <f>'Raw Data'!AM45</f>
        <v>83</v>
      </c>
      <c r="U2" s="10">
        <f>'Raw Data'!AN45</f>
        <v>106</v>
      </c>
      <c r="V2" s="10">
        <f>'Raw Data'!AO45</f>
        <v>93</v>
      </c>
      <c r="W2" s="10">
        <f>'Raw Data'!AP45</f>
        <v>119</v>
      </c>
      <c r="X2" s="10">
        <f>'Raw Data'!AQ45</f>
        <v>81</v>
      </c>
      <c r="Y2" s="10">
        <f>'Raw Data'!AR45</f>
        <v>89</v>
      </c>
      <c r="Z2" s="10">
        <f>'Raw Data'!AS45</f>
        <v>76</v>
      </c>
      <c r="AA2" s="10">
        <f>'Raw Data'!AT45</f>
        <v>103</v>
      </c>
      <c r="AB2" s="10">
        <f>'Raw Data'!AU45</f>
        <v>100</v>
      </c>
      <c r="AC2" s="10">
        <f>'Raw Data'!AV45</f>
        <v>119</v>
      </c>
      <c r="AD2" s="10">
        <f>'Raw Data'!AW45</f>
        <v>137</v>
      </c>
      <c r="AE2" s="10">
        <f>'Raw Data'!AX45</f>
        <v>117</v>
      </c>
      <c r="AF2" s="10">
        <f>'Raw Data'!AY45</f>
        <v>103</v>
      </c>
      <c r="AG2" s="10">
        <f>'Raw Data'!AZ45</f>
        <v>106</v>
      </c>
      <c r="AH2" s="10">
        <f>'Raw Data'!BA45</f>
        <v>104</v>
      </c>
      <c r="AI2" s="10">
        <f>'Raw Data'!BB45</f>
        <v>95</v>
      </c>
      <c r="AJ2" s="10">
        <f>'Raw Data'!BC45</f>
        <v>93</v>
      </c>
      <c r="AK2" s="10">
        <f>'Raw Data'!BD45</f>
        <v>82</v>
      </c>
      <c r="AL2" s="10">
        <f>'Raw Data'!BE45</f>
        <v>57</v>
      </c>
      <c r="AM2" s="10">
        <f>'Raw Data'!BF45</f>
        <v>75</v>
      </c>
      <c r="AN2" s="10">
        <f>'Raw Data'!BG45</f>
        <v>96</v>
      </c>
      <c r="AO2" s="10">
        <f>'Raw Data'!BH45</f>
        <v>92</v>
      </c>
      <c r="AP2" s="10">
        <f>'Raw Data'!BI45</f>
        <v>111</v>
      </c>
      <c r="AQ2" s="10">
        <f>'Raw Data'!BJ45</f>
        <v>110</v>
      </c>
      <c r="AR2" s="10">
        <f>'Raw Data'!BK45</f>
        <v>94</v>
      </c>
      <c r="AS2" s="10">
        <f>'Raw Data'!BL45</f>
        <v>103</v>
      </c>
      <c r="AT2" s="10">
        <f>'Raw Data'!BM45</f>
        <v>93</v>
      </c>
      <c r="AU2" s="10">
        <f>'Raw Data'!BN45</f>
        <v>85</v>
      </c>
      <c r="AV2" s="10">
        <f>'Raw Data'!BO45</f>
        <v>60</v>
      </c>
      <c r="AW2" s="10">
        <f>'Raw Data'!BP45</f>
        <v>69</v>
      </c>
      <c r="AX2" s="10">
        <f>'Raw Data'!BQ45</f>
        <v>42</v>
      </c>
      <c r="AY2" s="10">
        <f>'Raw Data'!BR45</f>
        <v>68</v>
      </c>
      <c r="AZ2" s="10">
        <f>'Raw Data'!BS45</f>
        <v>84</v>
      </c>
      <c r="BA2" s="10">
        <f>'Raw Data'!BT45</f>
        <v>81</v>
      </c>
      <c r="BB2" s="10">
        <f>'Raw Data'!BU45</f>
        <v>111</v>
      </c>
      <c r="BC2" s="10">
        <f>'Raw Data'!BV45</f>
        <v>114</v>
      </c>
      <c r="BD2" s="10">
        <f>'Raw Data'!BW45</f>
        <v>105</v>
      </c>
      <c r="BE2" s="10">
        <f>'Raw Data'!BX45</f>
        <v>105</v>
      </c>
      <c r="BF2" s="10">
        <f>'Raw Data'!BY45</f>
        <v>104</v>
      </c>
      <c r="BG2" s="10">
        <f>'Raw Data'!BZ45</f>
        <v>106</v>
      </c>
      <c r="BH2" s="10">
        <f>'Raw Data'!CA45</f>
        <v>106</v>
      </c>
      <c r="BI2" s="10">
        <f>'Raw Data'!CB45</f>
        <v>100</v>
      </c>
      <c r="BJ2" s="10">
        <f>'Raw Data'!CC45</f>
        <v>86</v>
      </c>
      <c r="BK2" s="10">
        <f>'Raw Data'!CD45</f>
        <v>72</v>
      </c>
      <c r="BL2" s="10">
        <f>'Raw Data'!CE45</f>
        <v>113</v>
      </c>
      <c r="BM2" s="10">
        <f>'Raw Data'!CF45</f>
        <v>136</v>
      </c>
      <c r="BN2" s="10">
        <f>'Raw Data'!CG45</f>
        <v>151</v>
      </c>
      <c r="BO2" s="10">
        <f>'Raw Data'!CH45</f>
        <v>137</v>
      </c>
      <c r="BP2" s="10">
        <f>'Raw Data'!CI45</f>
        <v>125</v>
      </c>
      <c r="BQ2" s="10">
        <f>'Raw Data'!CJ45</f>
        <v>99</v>
      </c>
      <c r="BR2" s="10">
        <f>'Raw Data'!CK45</f>
        <v>109</v>
      </c>
      <c r="BS2" s="10">
        <f>'Raw Data'!CL45</f>
        <v>115</v>
      </c>
      <c r="BT2" s="10">
        <f>'Raw Data'!CM45</f>
        <v>106</v>
      </c>
      <c r="BU2" s="10">
        <f>'Raw Data'!CN45</f>
        <v>125</v>
      </c>
      <c r="BV2" s="10">
        <f>'Raw Data'!CO45</f>
        <v>83</v>
      </c>
      <c r="BW2" s="10">
        <f>'Raw Data'!CP45</f>
        <v>87</v>
      </c>
      <c r="BX2" s="10">
        <f>'Raw Data'!CQ45</f>
        <v>130</v>
      </c>
      <c r="BY2" s="10">
        <f>'Raw Data'!CR45</f>
        <v>137</v>
      </c>
      <c r="BZ2" s="10">
        <f>'Raw Data'!CS45</f>
        <v>124</v>
      </c>
      <c r="CA2" s="10">
        <f>'Raw Data'!CT45</f>
        <v>142</v>
      </c>
      <c r="CB2" s="10">
        <f>'Raw Data'!CU45</f>
        <v>127</v>
      </c>
      <c r="CC2" s="10">
        <f>'Raw Data'!CV45</f>
        <v>105</v>
      </c>
      <c r="CD2" s="10">
        <f>'Raw Data'!CW45</f>
        <v>113</v>
      </c>
      <c r="CE2" s="10">
        <f>'Raw Data'!CX45</f>
        <v>109</v>
      </c>
      <c r="CF2" s="10">
        <f>'Raw Data'!CY45</f>
        <v>74</v>
      </c>
      <c r="CG2" s="10">
        <f>'Raw Data'!CZ45</f>
        <v>102</v>
      </c>
      <c r="CH2" s="10">
        <f>'Raw Data'!DA45</f>
        <v>94</v>
      </c>
      <c r="CI2" s="10">
        <f>'Raw Data'!DB45</f>
        <v>112</v>
      </c>
      <c r="CJ2" s="10">
        <f>'Raw Data'!DC45</f>
        <v>171</v>
      </c>
      <c r="CK2" s="10">
        <f>'Raw Data'!DD45</f>
        <v>131</v>
      </c>
      <c r="CL2" s="10">
        <f>'Raw Data'!DE45</f>
        <v>165</v>
      </c>
      <c r="CM2" s="10">
        <f>'Raw Data'!DF45</f>
        <v>146</v>
      </c>
      <c r="CN2" s="10">
        <f>'Raw Data'!DG45</f>
        <v>121</v>
      </c>
      <c r="CO2" s="10">
        <f>'Raw Data'!DH45</f>
        <v>125</v>
      </c>
      <c r="CP2" s="10">
        <f>'Raw Data'!DI45</f>
        <v>146</v>
      </c>
      <c r="CQ2" s="10">
        <f>'Raw Data'!DJ45</f>
        <v>134</v>
      </c>
      <c r="CR2" s="10">
        <f>'Raw Data'!DK45</f>
        <v>129</v>
      </c>
      <c r="CS2" s="10">
        <f>'Raw Data'!DL45</f>
        <v>109</v>
      </c>
      <c r="CT2" s="10">
        <f>'Raw Data'!DM45</f>
        <v>89</v>
      </c>
      <c r="CU2" s="10">
        <f>'Raw Data'!DN45</f>
        <v>91</v>
      </c>
      <c r="CV2" s="10">
        <f>'Raw Data'!DO45</f>
        <v>136</v>
      </c>
      <c r="CW2" s="10">
        <f>'Raw Data'!DP45</f>
        <v>168</v>
      </c>
      <c r="CX2" s="10">
        <f>'Raw Data'!DQ45</f>
        <v>157</v>
      </c>
      <c r="CY2" s="10">
        <f>'Raw Data'!DR45</f>
        <v>150</v>
      </c>
      <c r="CZ2" s="10">
        <f>'Raw Data'!DS45</f>
        <v>161</v>
      </c>
      <c r="DA2" s="10">
        <f>'Raw Data'!DT45</f>
        <v>136</v>
      </c>
      <c r="DB2" s="10">
        <f>'Raw Data'!DU45</f>
        <v>127</v>
      </c>
      <c r="DC2" s="10">
        <f>'Raw Data'!DV45</f>
        <v>114</v>
      </c>
      <c r="DD2" s="10">
        <f>'Raw Data'!DW45</f>
        <v>115</v>
      </c>
      <c r="DE2" s="10">
        <f>'Raw Data'!DX45</f>
        <v>125</v>
      </c>
      <c r="DF2" s="10">
        <f>'Raw Data'!DY45</f>
        <v>106</v>
      </c>
      <c r="DG2" s="10">
        <f>'Raw Data'!DZ45</f>
        <v>88</v>
      </c>
      <c r="DH2" s="10">
        <f>'Raw Data'!EA45</f>
        <v>115</v>
      </c>
      <c r="DI2" s="10">
        <f>'Raw Data'!EB45</f>
        <v>149</v>
      </c>
      <c r="DJ2" s="10">
        <f>'Raw Data'!EC45</f>
        <v>192</v>
      </c>
      <c r="DK2" s="10">
        <f>'Raw Data'!ED45</f>
        <v>147</v>
      </c>
      <c r="DL2" s="10">
        <f>'Raw Data'!EE45</f>
        <v>122</v>
      </c>
      <c r="DM2" s="10">
        <f>'Raw Data'!EF45</f>
        <v>127</v>
      </c>
      <c r="DN2" s="10">
        <f>'Raw Data'!EG45</f>
        <v>142</v>
      </c>
      <c r="DO2" s="10">
        <f>'Raw Data'!EH45</f>
        <v>144</v>
      </c>
      <c r="DP2" s="10">
        <f>'Raw Data'!EI45</f>
        <v>118</v>
      </c>
      <c r="DQ2" s="10">
        <f>'Raw Data'!EJ45</f>
        <v>157</v>
      </c>
      <c r="DR2" s="10">
        <f>'Raw Data'!EK45</f>
        <v>96</v>
      </c>
      <c r="DS2" s="10">
        <f>'Raw Data'!EL45</f>
        <v>105</v>
      </c>
      <c r="DT2" s="10">
        <f>'Raw Data'!EM45</f>
        <v>140</v>
      </c>
      <c r="DU2" s="10">
        <f>'Raw Data'!EN45</f>
        <v>153</v>
      </c>
      <c r="DV2" s="10">
        <f>'Raw Data'!EO45</f>
        <v>202</v>
      </c>
      <c r="DW2" s="10">
        <f>'Raw Data'!EP45</f>
        <v>185</v>
      </c>
      <c r="DX2" s="10">
        <f>'Raw Data'!EQ45</f>
        <v>171</v>
      </c>
      <c r="DY2" s="10">
        <f>'Raw Data'!ER45</f>
        <v>146</v>
      </c>
      <c r="DZ2" s="10">
        <f>'Raw Data'!ES45</f>
        <v>143</v>
      </c>
      <c r="EA2" s="10">
        <f>'Raw Data'!ET45</f>
        <v>159</v>
      </c>
      <c r="EB2" s="10">
        <f>'Raw Data'!EU45</f>
        <v>143</v>
      </c>
      <c r="EC2" s="10">
        <f>'Raw Data'!EV45</f>
        <v>148</v>
      </c>
      <c r="ED2" s="10">
        <f>'Raw Data'!EW45</f>
        <v>111</v>
      </c>
      <c r="EE2" s="10">
        <f>'Raw Data'!EX45</f>
        <v>92</v>
      </c>
      <c r="EF2" s="10">
        <f>'Raw Data'!EY45</f>
        <v>138</v>
      </c>
      <c r="EG2" s="10">
        <f>'Raw Data'!EZ45</f>
        <v>158</v>
      </c>
      <c r="EH2" s="10">
        <f>'Raw Data'!FA45</f>
        <v>175</v>
      </c>
      <c r="EI2" s="10">
        <f>'Raw Data'!FB45</f>
        <v>185</v>
      </c>
      <c r="EJ2" s="10">
        <f>'Raw Data'!FC45</f>
        <v>155</v>
      </c>
      <c r="EK2" s="10">
        <f>'Raw Data'!FD45</f>
        <v>159</v>
      </c>
      <c r="EL2" s="10">
        <f>'Raw Data'!FE45</f>
        <v>159</v>
      </c>
      <c r="EM2" s="10">
        <f>'Raw Data'!FF45</f>
        <v>145</v>
      </c>
      <c r="EN2" s="10">
        <f>'Raw Data'!FG45</f>
        <v>140</v>
      </c>
      <c r="EO2" s="10">
        <f>'Raw Data'!FH45</f>
        <v>173</v>
      </c>
      <c r="EP2" s="10">
        <f>'Raw Data'!FI45</f>
        <v>112</v>
      </c>
      <c r="EQ2" s="10">
        <f>'Raw Data'!FJ45</f>
        <v>129</v>
      </c>
      <c r="ER2" s="10">
        <f>'Raw Data'!FK45</f>
        <v>180</v>
      </c>
      <c r="ES2" s="10">
        <f>'Raw Data'!FL45</f>
        <v>180</v>
      </c>
      <c r="ET2" s="10">
        <f>'Raw Data'!FM45</f>
        <v>203</v>
      </c>
      <c r="EU2" s="10">
        <f>'Raw Data'!FN45</f>
        <v>218</v>
      </c>
      <c r="EV2" s="10">
        <f>'Raw Data'!FO45</f>
        <v>136</v>
      </c>
      <c r="EW2" s="10">
        <f>'Raw Data'!FP45</f>
        <v>171</v>
      </c>
      <c r="EX2" s="10">
        <f>'Raw Data'!FQ45</f>
        <v>162</v>
      </c>
      <c r="EY2" s="10">
        <f>'Raw Data'!FR45</f>
        <v>166</v>
      </c>
      <c r="EZ2" s="10">
        <f>'Raw Data'!FS45</f>
        <v>164</v>
      </c>
      <c r="FA2" s="10">
        <f>'Raw Data'!FT45</f>
        <v>164</v>
      </c>
      <c r="FB2" s="10">
        <f>'Raw Data'!FU45</f>
        <v>118</v>
      </c>
      <c r="FC2" s="10">
        <f>'Raw Data'!FV45</f>
        <v>89</v>
      </c>
      <c r="FD2" s="10">
        <f>'Raw Data'!FW45</f>
        <v>187</v>
      </c>
      <c r="FE2" s="10">
        <f>'Raw Data'!FX45</f>
        <v>186</v>
      </c>
      <c r="FF2" s="10">
        <f>'Raw Data'!FY45</f>
        <v>219</v>
      </c>
      <c r="FG2" s="10">
        <f>'Raw Data'!FZ45</f>
        <v>188</v>
      </c>
      <c r="FH2" s="10">
        <f>'Raw Data'!GA45</f>
        <v>172</v>
      </c>
      <c r="FI2" s="10">
        <f>'Raw Data'!GB45</f>
        <v>189</v>
      </c>
      <c r="FJ2" s="10">
        <f>'Raw Data'!GC45</f>
        <v>142</v>
      </c>
      <c r="FK2" s="10">
        <f>'Raw Data'!GD45</f>
        <v>176</v>
      </c>
      <c r="FL2" s="10">
        <f>'Raw Data'!GE45</f>
        <v>135</v>
      </c>
      <c r="FM2" s="10">
        <f>'Raw Data'!GF45</f>
        <v>166</v>
      </c>
      <c r="FN2" s="10">
        <f>'Raw Data'!GG45</f>
        <v>119</v>
      </c>
      <c r="FO2" s="10">
        <f>'Raw Data'!GH45</f>
        <v>123</v>
      </c>
      <c r="FP2" s="10">
        <f>'Raw Data'!GI45</f>
        <v>184</v>
      </c>
      <c r="FQ2" s="10">
        <f>'Raw Data'!GJ45</f>
        <v>189</v>
      </c>
      <c r="FR2" s="10">
        <f>'Raw Data'!GK45</f>
        <v>217</v>
      </c>
      <c r="FS2" s="10">
        <f>'Raw Data'!GL45</f>
        <v>190</v>
      </c>
      <c r="FT2" s="10">
        <f>'Raw Data'!GM45</f>
        <v>185</v>
      </c>
      <c r="FU2" s="10">
        <f>'Raw Data'!GN45</f>
        <v>201</v>
      </c>
      <c r="FV2" s="10">
        <f>'Raw Data'!GO45</f>
        <v>162</v>
      </c>
      <c r="FW2" s="10">
        <f>'Raw Data'!GP45</f>
        <v>189</v>
      </c>
      <c r="FX2" s="10">
        <f>'Raw Data'!GQ45</f>
        <v>206</v>
      </c>
      <c r="FY2" s="10">
        <f>'Raw Data'!GR45</f>
        <v>174</v>
      </c>
      <c r="FZ2" s="10">
        <f>'Raw Data'!GS45</f>
        <v>148</v>
      </c>
      <c r="GA2" s="10">
        <f>'Raw Data'!GT45</f>
        <v>146</v>
      </c>
      <c r="GB2" s="10">
        <f>'Raw Data'!GU45</f>
        <v>198</v>
      </c>
      <c r="GC2" s="10">
        <f>'Raw Data'!GV45</f>
        <v>154</v>
      </c>
      <c r="GD2" s="10">
        <f>'Raw Data'!GW45</f>
        <v>150</v>
      </c>
      <c r="GE2" s="10">
        <f>'Raw Data'!GX45</f>
        <v>221</v>
      </c>
      <c r="GF2" s="10">
        <f>'Raw Data'!GY45</f>
        <v>396</v>
      </c>
      <c r="GG2" s="10">
        <f>'Raw Data'!GZ45</f>
        <v>322</v>
      </c>
      <c r="GH2" s="10">
        <f>'Raw Data'!HA45</f>
        <v>358</v>
      </c>
      <c r="GI2" s="10">
        <f>'Raw Data'!HB45</f>
        <v>372</v>
      </c>
      <c r="GJ2" s="10">
        <f>'Raw Data'!HC45</f>
        <v>310</v>
      </c>
      <c r="GK2" s="10">
        <f>'Raw Data'!HD45</f>
        <v>316</v>
      </c>
      <c r="GL2" s="10">
        <f>'Raw Data'!HE45</f>
        <v>263</v>
      </c>
      <c r="GM2" s="10">
        <f>'Raw Data'!HF45</f>
        <v>237</v>
      </c>
      <c r="GN2" s="10">
        <f>'Raw Data'!HG45</f>
        <v>377</v>
      </c>
      <c r="GO2" s="10">
        <f>'Raw Data'!HH45</f>
        <v>349</v>
      </c>
      <c r="GP2" s="10">
        <f>'Raw Data'!HI45</f>
        <v>337</v>
      </c>
      <c r="GQ2" s="10">
        <f>'Raw Data'!HJ45</f>
        <v>326</v>
      </c>
      <c r="GR2" s="10">
        <f>'Raw Data'!HK45</f>
        <v>263</v>
      </c>
      <c r="GS2" s="10">
        <f>'Raw Data'!HL45</f>
        <v>234</v>
      </c>
      <c r="GT2" s="10">
        <f>'Raw Data'!HM45</f>
        <v>230</v>
      </c>
      <c r="GU2" s="10">
        <f>'Raw Data'!HN45</f>
        <v>253</v>
      </c>
      <c r="GV2" s="10">
        <f>'Raw Data'!HO45</f>
        <v>267</v>
      </c>
      <c r="GW2" s="10">
        <f>'Raw Data'!HP45</f>
        <v>240</v>
      </c>
      <c r="GX2" s="10">
        <f>'Raw Data'!HQ45</f>
        <v>225</v>
      </c>
      <c r="GY2" s="10">
        <f>'Raw Data'!HR45</f>
        <v>182</v>
      </c>
      <c r="GZ2" s="10">
        <f>'Raw Data'!HS45</f>
        <v>300</v>
      </c>
      <c r="HA2" s="10">
        <f>'Raw Data'!HT45</f>
        <v>265</v>
      </c>
      <c r="HB2" s="10">
        <f>'Raw Data'!HU45</f>
        <v>247</v>
      </c>
      <c r="HC2" s="10">
        <f>'Raw Data'!HV45</f>
        <v>235</v>
      </c>
      <c r="HD2" s="10">
        <f>'Raw Data'!HW45</f>
        <v>171</v>
      </c>
      <c r="HE2" s="10">
        <f>'Raw Data'!HX45</f>
        <v>201</v>
      </c>
      <c r="HF2" s="10">
        <f>'Raw Data'!HY45</f>
        <v>179</v>
      </c>
      <c r="HG2" s="10">
        <f>'Raw Data'!HZ45</f>
        <v>161</v>
      </c>
      <c r="HH2" s="10">
        <f>'Raw Data'!IA45</f>
        <v>161</v>
      </c>
      <c r="HI2" s="10">
        <f>'Raw Data'!IB45</f>
        <v>131</v>
      </c>
      <c r="HJ2" s="10">
        <f>'Raw Data'!IC45</f>
        <v>101</v>
      </c>
      <c r="HK2" s="10">
        <f>'Raw Data'!ID45</f>
        <v>137</v>
      </c>
      <c r="HL2" s="10">
        <f>'Raw Data'!IE45</f>
        <v>193</v>
      </c>
      <c r="HM2" s="10">
        <f>'Raw Data'!IF45</f>
        <v>166</v>
      </c>
      <c r="HN2" s="10">
        <f>'Raw Data'!IG45</f>
        <v>184</v>
      </c>
      <c r="HO2" s="10">
        <f>'Raw Data'!IH45</f>
        <v>189</v>
      </c>
      <c r="HP2" s="10">
        <f>'Raw Data'!II45</f>
        <v>129</v>
      </c>
      <c r="HQ2" s="10">
        <f>'Raw Data'!IJ45</f>
        <v>143</v>
      </c>
      <c r="HR2" s="10">
        <f>'Raw Data'!IK45</f>
        <v>167</v>
      </c>
      <c r="HS2" s="10">
        <f>'Raw Data'!IL45</f>
        <v>129</v>
      </c>
      <c r="HT2" s="10">
        <f>'Raw Data'!IM45</f>
        <v>137</v>
      </c>
      <c r="HU2" s="10">
        <f>'Raw Data'!IN45</f>
        <v>116</v>
      </c>
      <c r="HV2" s="10">
        <f>'Raw Data'!IO45</f>
        <v>101</v>
      </c>
      <c r="HW2" s="10">
        <f>'Raw Data'!IP45</f>
        <v>113</v>
      </c>
      <c r="HX2" s="10">
        <f>'Raw Data'!IQ45</f>
        <v>178</v>
      </c>
      <c r="HY2" s="10">
        <f>'Raw Data'!IR45</f>
        <v>175</v>
      </c>
      <c r="HZ2" s="10">
        <f>'Raw Data'!IS45</f>
        <v>173</v>
      </c>
      <c r="IA2" s="10">
        <f>'Raw Data'!IT45</f>
        <v>138</v>
      </c>
      <c r="IB2" s="10">
        <f>'Raw Data'!IU45</f>
        <v>158</v>
      </c>
      <c r="IC2" s="10">
        <f>'Raw Data'!IV45</f>
        <v>144</v>
      </c>
      <c r="ID2" s="10">
        <f>'Raw Data'!IW45</f>
        <v>138</v>
      </c>
      <c r="IE2" s="10">
        <f>'Raw Data'!IX45</f>
        <v>160</v>
      </c>
      <c r="IF2" s="10">
        <f>'Raw Data'!IY45</f>
        <v>127</v>
      </c>
      <c r="IG2" s="10">
        <f>'Raw Data'!IZ45</f>
        <v>136</v>
      </c>
      <c r="IH2" s="10">
        <f>'Raw Data'!JA45</f>
        <v>129</v>
      </c>
      <c r="II2" s="10">
        <f>'Raw Data'!JB45</f>
        <v>99</v>
      </c>
      <c r="IJ2" s="10">
        <f>'Raw Data'!JC45</f>
        <v>151</v>
      </c>
      <c r="IK2" s="10">
        <f>'Raw Data'!JD45</f>
        <v>0</v>
      </c>
      <c r="IL2" s="10">
        <f>'Raw Data'!JE45</f>
        <v>0</v>
      </c>
      <c r="IM2" s="10">
        <f>'Raw Data'!JF45</f>
        <v>0</v>
      </c>
      <c r="IN2" s="10">
        <f>'Raw Data'!JG45</f>
        <v>0</v>
      </c>
      <c r="IO2" s="10">
        <f>'Raw Data'!JH45</f>
        <v>0</v>
      </c>
      <c r="IP2" s="10">
        <f>'Raw Data'!JI45</f>
        <v>0</v>
      </c>
      <c r="IQ2" s="10">
        <f>'Raw Data'!JJ45</f>
        <v>0</v>
      </c>
      <c r="IR2" s="10">
        <f>'Raw Data'!JK45</f>
        <v>0</v>
      </c>
      <c r="IS2" s="10">
        <f>'Raw Data'!JL45</f>
        <v>0</v>
      </c>
      <c r="IT2" s="10">
        <f>'Raw Data'!JM45</f>
        <v>0</v>
      </c>
    </row>
    <row r="3" spans="1:254" ht="14.25" customHeight="1" x14ac:dyDescent="0.35">
      <c r="A3" s="11" t="s">
        <v>20</v>
      </c>
      <c r="B3" s="11">
        <f>'Raw Data'!U46</f>
        <v>96</v>
      </c>
      <c r="C3" s="11">
        <f>'Raw Data'!V46</f>
        <v>61</v>
      </c>
      <c r="D3" s="11">
        <f>'Raw Data'!W46</f>
        <v>91</v>
      </c>
      <c r="E3" s="11">
        <f>'Raw Data'!X46</f>
        <v>106</v>
      </c>
      <c r="F3" s="11">
        <f>'Raw Data'!Y46</f>
        <v>111</v>
      </c>
      <c r="G3" s="11">
        <f>'Raw Data'!Z46</f>
        <v>114</v>
      </c>
      <c r="H3" s="11">
        <f>'Raw Data'!AA46</f>
        <v>69</v>
      </c>
      <c r="I3" s="11">
        <f>'Raw Data'!AB46</f>
        <v>83</v>
      </c>
      <c r="J3" s="11">
        <f>'Raw Data'!AC46</f>
        <v>115</v>
      </c>
      <c r="K3" s="11">
        <f>'Raw Data'!AD46</f>
        <v>71</v>
      </c>
      <c r="L3" s="11">
        <f>'Raw Data'!AE46</f>
        <v>77</v>
      </c>
      <c r="M3" s="11">
        <f>'Raw Data'!AF46</f>
        <v>55</v>
      </c>
      <c r="N3" s="11">
        <f>'Raw Data'!AG46</f>
        <v>63</v>
      </c>
      <c r="O3" s="11">
        <f>'Raw Data'!AH46</f>
        <v>22</v>
      </c>
      <c r="P3" s="11">
        <f>'Raw Data'!AI46</f>
        <v>48</v>
      </c>
      <c r="Q3" s="11">
        <f>'Raw Data'!AJ46</f>
        <v>33</v>
      </c>
      <c r="R3" s="11">
        <f>'Raw Data'!AK46</f>
        <v>53</v>
      </c>
      <c r="S3" s="11">
        <f>'Raw Data'!AL46</f>
        <v>34</v>
      </c>
      <c r="T3" s="11">
        <f>'Raw Data'!AM46</f>
        <v>38</v>
      </c>
      <c r="U3" s="11">
        <f>'Raw Data'!AN46</f>
        <v>31</v>
      </c>
      <c r="V3" s="11">
        <f>'Raw Data'!AO46</f>
        <v>21</v>
      </c>
      <c r="W3" s="11">
        <f>'Raw Data'!AP46</f>
        <v>52</v>
      </c>
      <c r="X3" s="11">
        <f>'Raw Data'!AQ46</f>
        <v>20</v>
      </c>
      <c r="Y3" s="11">
        <f>'Raw Data'!AR46</f>
        <v>35</v>
      </c>
      <c r="Z3" s="11">
        <f>'Raw Data'!AS46</f>
        <v>19</v>
      </c>
      <c r="AA3" s="11">
        <f>'Raw Data'!AT46</f>
        <v>19</v>
      </c>
      <c r="AB3" s="11">
        <f>'Raw Data'!AU46</f>
        <v>11</v>
      </c>
      <c r="AC3" s="11">
        <f>'Raw Data'!AV46</f>
        <v>22</v>
      </c>
      <c r="AD3" s="11">
        <f>'Raw Data'!AW46</f>
        <v>33</v>
      </c>
      <c r="AE3" s="11">
        <f>'Raw Data'!AX46</f>
        <v>23</v>
      </c>
      <c r="AF3" s="11">
        <f>'Raw Data'!AY46</f>
        <v>17</v>
      </c>
      <c r="AG3" s="11">
        <f>'Raw Data'!AZ46</f>
        <v>20</v>
      </c>
      <c r="AH3" s="11">
        <f>'Raw Data'!BA46</f>
        <v>28</v>
      </c>
      <c r="AI3" s="11">
        <f>'Raw Data'!BB46</f>
        <v>26</v>
      </c>
      <c r="AJ3" s="11">
        <f>'Raw Data'!BC46</f>
        <v>35</v>
      </c>
      <c r="AK3" s="11">
        <f>'Raw Data'!BD46</f>
        <v>19</v>
      </c>
      <c r="AL3" s="11">
        <f>'Raw Data'!BE46</f>
        <v>30</v>
      </c>
      <c r="AM3" s="11">
        <f>'Raw Data'!BF46</f>
        <v>22</v>
      </c>
      <c r="AN3" s="11">
        <f>'Raw Data'!BG46</f>
        <v>13</v>
      </c>
      <c r="AO3" s="11">
        <f>'Raw Data'!BH46</f>
        <v>29</v>
      </c>
      <c r="AP3" s="11">
        <f>'Raw Data'!BI46</f>
        <v>22</v>
      </c>
      <c r="AQ3" s="11">
        <f>'Raw Data'!BJ46</f>
        <v>25</v>
      </c>
      <c r="AR3" s="11">
        <f>'Raw Data'!BK46</f>
        <v>17</v>
      </c>
      <c r="AS3" s="11">
        <f>'Raw Data'!BL46</f>
        <v>24</v>
      </c>
      <c r="AT3" s="11">
        <f>'Raw Data'!BM46</f>
        <v>33</v>
      </c>
      <c r="AU3" s="11">
        <f>'Raw Data'!BN46</f>
        <v>16</v>
      </c>
      <c r="AV3" s="11">
        <f>'Raw Data'!BO46</f>
        <v>20</v>
      </c>
      <c r="AW3" s="11">
        <f>'Raw Data'!BP46</f>
        <v>13</v>
      </c>
      <c r="AX3" s="11">
        <f>'Raw Data'!BQ46</f>
        <v>9</v>
      </c>
      <c r="AY3" s="11">
        <f>'Raw Data'!BR46</f>
        <v>9</v>
      </c>
      <c r="AZ3" s="11">
        <f>'Raw Data'!BS46</f>
        <v>15</v>
      </c>
      <c r="BA3" s="11">
        <f>'Raw Data'!BT46</f>
        <v>6</v>
      </c>
      <c r="BB3" s="11">
        <f>'Raw Data'!BU46</f>
        <v>15</v>
      </c>
      <c r="BC3" s="11">
        <f>'Raw Data'!BV46</f>
        <v>28</v>
      </c>
      <c r="BD3" s="11">
        <f>'Raw Data'!BW46</f>
        <v>16</v>
      </c>
      <c r="BE3" s="11">
        <f>'Raw Data'!BX46</f>
        <v>29</v>
      </c>
      <c r="BF3" s="11">
        <f>'Raw Data'!BY46</f>
        <v>33</v>
      </c>
      <c r="BG3" s="11">
        <f>'Raw Data'!BZ46</f>
        <v>34</v>
      </c>
      <c r="BH3" s="11">
        <f>'Raw Data'!CA46</f>
        <v>22</v>
      </c>
      <c r="BI3" s="11">
        <f>'Raw Data'!CB46</f>
        <v>24</v>
      </c>
      <c r="BJ3" s="11">
        <f>'Raw Data'!CC46</f>
        <v>12</v>
      </c>
      <c r="BK3" s="11">
        <f>'Raw Data'!CD46</f>
        <v>20</v>
      </c>
      <c r="BL3" s="11">
        <f>'Raw Data'!CE46</f>
        <v>12</v>
      </c>
      <c r="BM3" s="11">
        <f>'Raw Data'!CF46</f>
        <v>26</v>
      </c>
      <c r="BN3" s="11">
        <f>'Raw Data'!CG46</f>
        <v>18</v>
      </c>
      <c r="BO3" s="11">
        <f>'Raw Data'!CH46</f>
        <v>28</v>
      </c>
      <c r="BP3" s="11">
        <f>'Raw Data'!CI46</f>
        <v>21</v>
      </c>
      <c r="BQ3" s="11">
        <f>'Raw Data'!CJ46</f>
        <v>30</v>
      </c>
      <c r="BR3" s="11">
        <f>'Raw Data'!CK46</f>
        <v>33</v>
      </c>
      <c r="BS3" s="11">
        <f>'Raw Data'!CL46</f>
        <v>23</v>
      </c>
      <c r="BT3" s="11">
        <f>'Raw Data'!CM46</f>
        <v>30</v>
      </c>
      <c r="BU3" s="11">
        <f>'Raw Data'!CN46</f>
        <v>29</v>
      </c>
      <c r="BV3" s="11">
        <f>'Raw Data'!CO46</f>
        <v>15</v>
      </c>
      <c r="BW3" s="11">
        <f>'Raw Data'!CP46</f>
        <v>18</v>
      </c>
      <c r="BX3" s="11">
        <f>'Raw Data'!CQ46</f>
        <v>37</v>
      </c>
      <c r="BY3" s="11">
        <f>'Raw Data'!CR46</f>
        <v>27</v>
      </c>
      <c r="BZ3" s="11">
        <f>'Raw Data'!CS46</f>
        <v>32</v>
      </c>
      <c r="CA3" s="11">
        <f>'Raw Data'!CT46</f>
        <v>33</v>
      </c>
      <c r="CB3" s="11">
        <f>'Raw Data'!CU46</f>
        <v>18</v>
      </c>
      <c r="CC3" s="11">
        <f>'Raw Data'!CV46</f>
        <v>27</v>
      </c>
      <c r="CD3" s="11">
        <f>'Raw Data'!CW46</f>
        <v>23</v>
      </c>
      <c r="CE3" s="11">
        <f>'Raw Data'!CX46</f>
        <v>18</v>
      </c>
      <c r="CF3" s="11">
        <f>'Raw Data'!CY46</f>
        <v>45</v>
      </c>
      <c r="CG3" s="11">
        <f>'Raw Data'!CZ46</f>
        <v>38</v>
      </c>
      <c r="CH3" s="11">
        <f>'Raw Data'!DA46</f>
        <v>19</v>
      </c>
      <c r="CI3" s="11">
        <f>'Raw Data'!DB46</f>
        <v>30</v>
      </c>
      <c r="CJ3" s="11">
        <f>'Raw Data'!DC46</f>
        <v>50</v>
      </c>
      <c r="CK3" s="11">
        <f>'Raw Data'!DD46</f>
        <v>51</v>
      </c>
      <c r="CL3" s="11">
        <f>'Raw Data'!DE46</f>
        <v>40</v>
      </c>
      <c r="CM3" s="11">
        <f>'Raw Data'!DF46</f>
        <v>35</v>
      </c>
      <c r="CN3" s="11">
        <f>'Raw Data'!DG46</f>
        <v>30</v>
      </c>
      <c r="CO3" s="11">
        <f>'Raw Data'!DH46</f>
        <v>46</v>
      </c>
      <c r="CP3" s="11">
        <f>'Raw Data'!DI46</f>
        <v>29</v>
      </c>
      <c r="CQ3" s="11">
        <f>'Raw Data'!DJ46</f>
        <v>40</v>
      </c>
      <c r="CR3" s="11">
        <f>'Raw Data'!DK46</f>
        <v>30</v>
      </c>
      <c r="CS3" s="11">
        <f>'Raw Data'!DL46</f>
        <v>27</v>
      </c>
      <c r="CT3" s="11">
        <f>'Raw Data'!DM46</f>
        <v>25</v>
      </c>
      <c r="CU3" s="11">
        <f>'Raw Data'!DN46</f>
        <v>52</v>
      </c>
      <c r="CV3" s="11">
        <f>'Raw Data'!DO46</f>
        <v>44</v>
      </c>
      <c r="CW3" s="11">
        <f>'Raw Data'!DP46</f>
        <v>41</v>
      </c>
      <c r="CX3" s="11">
        <f>'Raw Data'!DQ46</f>
        <v>36</v>
      </c>
      <c r="CY3" s="11">
        <f>'Raw Data'!DR46</f>
        <v>34</v>
      </c>
      <c r="CZ3" s="11">
        <f>'Raw Data'!DS46</f>
        <v>39</v>
      </c>
      <c r="DA3" s="11">
        <f>'Raw Data'!DT46</f>
        <v>44</v>
      </c>
      <c r="DB3" s="11">
        <f>'Raw Data'!DU46</f>
        <v>38</v>
      </c>
      <c r="DC3" s="11">
        <f>'Raw Data'!DV46</f>
        <v>48</v>
      </c>
      <c r="DD3" s="11">
        <f>'Raw Data'!DW46</f>
        <v>30</v>
      </c>
      <c r="DE3" s="11">
        <f>'Raw Data'!DX46</f>
        <v>59</v>
      </c>
      <c r="DF3" s="11">
        <f>'Raw Data'!DY46</f>
        <v>22</v>
      </c>
      <c r="DG3" s="11">
        <f>'Raw Data'!DZ46</f>
        <v>26</v>
      </c>
      <c r="DH3" s="11">
        <f>'Raw Data'!EA46</f>
        <v>30</v>
      </c>
      <c r="DI3" s="11">
        <f>'Raw Data'!EB46</f>
        <v>38</v>
      </c>
      <c r="DJ3" s="11">
        <f>'Raw Data'!EC46</f>
        <v>33</v>
      </c>
      <c r="DK3" s="11">
        <f>'Raw Data'!ED46</f>
        <v>51</v>
      </c>
      <c r="DL3" s="11">
        <f>'Raw Data'!EE46</f>
        <v>75</v>
      </c>
      <c r="DM3" s="11">
        <f>'Raw Data'!EF46</f>
        <v>46</v>
      </c>
      <c r="DN3" s="11">
        <f>'Raw Data'!EG46</f>
        <v>53</v>
      </c>
      <c r="DO3" s="11">
        <f>'Raw Data'!EH46</f>
        <v>48</v>
      </c>
      <c r="DP3" s="11">
        <f>'Raw Data'!EI46</f>
        <v>34</v>
      </c>
      <c r="DQ3" s="11">
        <f>'Raw Data'!EJ46</f>
        <v>35</v>
      </c>
      <c r="DR3" s="11">
        <f>'Raw Data'!EK46</f>
        <v>32</v>
      </c>
      <c r="DS3" s="11">
        <f>'Raw Data'!EL46</f>
        <v>31</v>
      </c>
      <c r="DT3" s="11">
        <f>'Raw Data'!EM46</f>
        <v>40</v>
      </c>
      <c r="DU3" s="11">
        <f>'Raw Data'!EN46</f>
        <v>38</v>
      </c>
      <c r="DV3" s="11">
        <f>'Raw Data'!EO46</f>
        <v>37</v>
      </c>
      <c r="DW3" s="11">
        <f>'Raw Data'!EP46</f>
        <v>42</v>
      </c>
      <c r="DX3" s="11">
        <f>'Raw Data'!EQ46</f>
        <v>44</v>
      </c>
      <c r="DY3" s="11">
        <f>'Raw Data'!ER46</f>
        <v>39</v>
      </c>
      <c r="DZ3" s="11">
        <f>'Raw Data'!ES46</f>
        <v>51</v>
      </c>
      <c r="EA3" s="11">
        <f>'Raw Data'!ET46</f>
        <v>39</v>
      </c>
      <c r="EB3" s="11">
        <f>'Raw Data'!EU46</f>
        <v>28</v>
      </c>
      <c r="EC3" s="11">
        <f>'Raw Data'!EV46</f>
        <v>46</v>
      </c>
      <c r="ED3" s="11">
        <f>'Raw Data'!EW46</f>
        <v>32</v>
      </c>
      <c r="EE3" s="11">
        <f>'Raw Data'!EX46</f>
        <v>37</v>
      </c>
      <c r="EF3" s="11">
        <f>'Raw Data'!EY46</f>
        <v>43</v>
      </c>
      <c r="EG3" s="11">
        <f>'Raw Data'!EZ46</f>
        <v>38</v>
      </c>
      <c r="EH3" s="11">
        <f>'Raw Data'!FA46</f>
        <v>39</v>
      </c>
      <c r="EI3" s="11">
        <f>'Raw Data'!FB46</f>
        <v>48</v>
      </c>
      <c r="EJ3" s="11">
        <f>'Raw Data'!FC46</f>
        <v>46</v>
      </c>
      <c r="EK3" s="11">
        <f>'Raw Data'!FD46</f>
        <v>44</v>
      </c>
      <c r="EL3" s="11">
        <f>'Raw Data'!FE46</f>
        <v>51</v>
      </c>
      <c r="EM3" s="11">
        <f>'Raw Data'!FF46</f>
        <v>44</v>
      </c>
      <c r="EN3" s="11">
        <f>'Raw Data'!FG46</f>
        <v>26</v>
      </c>
      <c r="EO3" s="11">
        <f>'Raw Data'!FH46</f>
        <v>23</v>
      </c>
      <c r="EP3" s="11">
        <f>'Raw Data'!FI46</f>
        <v>29</v>
      </c>
      <c r="EQ3" s="11">
        <f>'Raw Data'!FJ46</f>
        <v>19</v>
      </c>
      <c r="ER3" s="11">
        <f>'Raw Data'!FK46</f>
        <v>54</v>
      </c>
      <c r="ES3" s="11">
        <f>'Raw Data'!FL46</f>
        <v>33</v>
      </c>
      <c r="ET3" s="11">
        <f>'Raw Data'!FM46</f>
        <v>45</v>
      </c>
      <c r="EU3" s="11">
        <f>'Raw Data'!FN46</f>
        <v>76</v>
      </c>
      <c r="EV3" s="11">
        <f>'Raw Data'!FO46</f>
        <v>49</v>
      </c>
      <c r="EW3" s="11">
        <f>'Raw Data'!FP46</f>
        <v>52</v>
      </c>
      <c r="EX3" s="11">
        <f>'Raw Data'!FQ46</f>
        <v>44</v>
      </c>
      <c r="EY3" s="11">
        <f>'Raw Data'!FR46</f>
        <v>66</v>
      </c>
      <c r="EZ3" s="11">
        <f>'Raw Data'!FS46</f>
        <v>42</v>
      </c>
      <c r="FA3" s="11">
        <f>'Raw Data'!FT46</f>
        <v>38</v>
      </c>
      <c r="FB3" s="11">
        <f>'Raw Data'!FU46</f>
        <v>35</v>
      </c>
      <c r="FC3" s="11">
        <f>'Raw Data'!FV46</f>
        <v>22</v>
      </c>
      <c r="FD3" s="11">
        <f>'Raw Data'!FW46</f>
        <v>43</v>
      </c>
      <c r="FE3" s="11">
        <f>'Raw Data'!FX46</f>
        <v>36</v>
      </c>
      <c r="FF3" s="11">
        <f>'Raw Data'!FY46</f>
        <v>44</v>
      </c>
      <c r="FG3" s="11">
        <f>'Raw Data'!FZ46</f>
        <v>53</v>
      </c>
      <c r="FH3" s="11">
        <f>'Raw Data'!GA46</f>
        <v>37</v>
      </c>
      <c r="FI3" s="11">
        <f>'Raw Data'!GB46</f>
        <v>39</v>
      </c>
      <c r="FJ3" s="11">
        <f>'Raw Data'!GC46</f>
        <v>35</v>
      </c>
      <c r="FK3" s="11">
        <f>'Raw Data'!GD46</f>
        <v>36</v>
      </c>
      <c r="FL3" s="11">
        <f>'Raw Data'!GE46</f>
        <v>26</v>
      </c>
      <c r="FM3" s="11">
        <f>'Raw Data'!GF46</f>
        <v>24</v>
      </c>
      <c r="FN3" s="11">
        <f>'Raw Data'!GG46</f>
        <v>21</v>
      </c>
      <c r="FO3" s="11">
        <f>'Raw Data'!GH46</f>
        <v>37</v>
      </c>
      <c r="FP3" s="11">
        <f>'Raw Data'!GI46</f>
        <v>30</v>
      </c>
      <c r="FQ3" s="11">
        <f>'Raw Data'!GJ46</f>
        <v>37</v>
      </c>
      <c r="FR3" s="11">
        <f>'Raw Data'!GK46</f>
        <v>35</v>
      </c>
      <c r="FS3" s="11">
        <f>'Raw Data'!GL46</f>
        <v>39</v>
      </c>
      <c r="FT3" s="11">
        <f>'Raw Data'!GM46</f>
        <v>45</v>
      </c>
      <c r="FU3" s="11">
        <f>'Raw Data'!GN46</f>
        <v>39</v>
      </c>
      <c r="FV3" s="11">
        <f>'Raw Data'!GO46</f>
        <v>35</v>
      </c>
      <c r="FW3" s="11">
        <f>'Raw Data'!GP46</f>
        <v>32</v>
      </c>
      <c r="FX3" s="11">
        <f>'Raw Data'!GQ46</f>
        <v>43</v>
      </c>
      <c r="FY3" s="11">
        <f>'Raw Data'!GR46</f>
        <v>41</v>
      </c>
      <c r="FZ3" s="11">
        <f>'Raw Data'!GS46</f>
        <v>29</v>
      </c>
      <c r="GA3" s="11">
        <f>'Raw Data'!GT46</f>
        <v>33</v>
      </c>
      <c r="GB3" s="11">
        <f>'Raw Data'!GU46</f>
        <v>38</v>
      </c>
      <c r="GC3" s="11">
        <f>'Raw Data'!GV46</f>
        <v>25</v>
      </c>
      <c r="GD3" s="11">
        <f>'Raw Data'!GW46</f>
        <v>27</v>
      </c>
      <c r="GE3" s="11">
        <f>'Raw Data'!GX46</f>
        <v>27</v>
      </c>
      <c r="GF3" s="11">
        <f>'Raw Data'!GY46</f>
        <v>55</v>
      </c>
      <c r="GG3" s="11">
        <f>'Raw Data'!GZ46</f>
        <v>78</v>
      </c>
      <c r="GH3" s="11">
        <f>'Raw Data'!HA46</f>
        <v>80</v>
      </c>
      <c r="GI3" s="11">
        <f>'Raw Data'!HB46</f>
        <v>86</v>
      </c>
      <c r="GJ3" s="11">
        <f>'Raw Data'!HC46</f>
        <v>71</v>
      </c>
      <c r="GK3" s="11">
        <f>'Raw Data'!HD46</f>
        <v>80</v>
      </c>
      <c r="GL3" s="11">
        <f>'Raw Data'!HE46</f>
        <v>68</v>
      </c>
      <c r="GM3" s="11">
        <f>'Raw Data'!HF46</f>
        <v>57</v>
      </c>
      <c r="GN3" s="11">
        <f>'Raw Data'!HG46</f>
        <v>67</v>
      </c>
      <c r="GO3" s="11">
        <f>'Raw Data'!HH46</f>
        <v>93</v>
      </c>
      <c r="GP3" s="11">
        <f>'Raw Data'!HI46</f>
        <v>99</v>
      </c>
      <c r="GQ3" s="11">
        <f>'Raw Data'!HJ46</f>
        <v>103</v>
      </c>
      <c r="GR3" s="11">
        <f>'Raw Data'!HK46</f>
        <v>97</v>
      </c>
      <c r="GS3" s="11">
        <f>'Raw Data'!HL46</f>
        <v>89</v>
      </c>
      <c r="GT3" s="11">
        <f>'Raw Data'!HM46</f>
        <v>81</v>
      </c>
      <c r="GU3" s="11">
        <f>'Raw Data'!HN46</f>
        <v>75</v>
      </c>
      <c r="GV3" s="11">
        <f>'Raw Data'!HO46</f>
        <v>70</v>
      </c>
      <c r="GW3" s="11">
        <f>'Raw Data'!HP46</f>
        <v>76</v>
      </c>
      <c r="GX3" s="11">
        <f>'Raw Data'!HQ46</f>
        <v>56</v>
      </c>
      <c r="GY3" s="11">
        <f>'Raw Data'!HR46</f>
        <v>61</v>
      </c>
      <c r="GZ3" s="11">
        <f>'Raw Data'!HS46</f>
        <v>80</v>
      </c>
      <c r="HA3" s="11">
        <f>'Raw Data'!HT46</f>
        <v>75</v>
      </c>
      <c r="HB3" s="11">
        <f>'Raw Data'!HU46</f>
        <v>81</v>
      </c>
      <c r="HC3" s="11">
        <f>'Raw Data'!HV46</f>
        <v>51</v>
      </c>
      <c r="HD3" s="11">
        <f>'Raw Data'!HW46</f>
        <v>56</v>
      </c>
      <c r="HE3" s="11">
        <f>'Raw Data'!HX46</f>
        <v>62</v>
      </c>
      <c r="HF3" s="11">
        <f>'Raw Data'!HY46</f>
        <v>49</v>
      </c>
      <c r="HG3" s="11">
        <f>'Raw Data'!HZ46</f>
        <v>43</v>
      </c>
      <c r="HH3" s="11">
        <f>'Raw Data'!IA46</f>
        <v>31</v>
      </c>
      <c r="HI3" s="11">
        <f>'Raw Data'!IB46</f>
        <v>36</v>
      </c>
      <c r="HJ3" s="11">
        <f>'Raw Data'!IC46</f>
        <v>38</v>
      </c>
      <c r="HK3" s="11">
        <f>'Raw Data'!ID46</f>
        <v>36</v>
      </c>
      <c r="HL3" s="11">
        <f>'Raw Data'!IE46</f>
        <v>43</v>
      </c>
      <c r="HM3" s="11">
        <f>'Raw Data'!IF46</f>
        <v>48</v>
      </c>
      <c r="HN3" s="11">
        <f>'Raw Data'!IG46</f>
        <v>41</v>
      </c>
      <c r="HO3" s="11">
        <f>'Raw Data'!IH46</f>
        <v>55</v>
      </c>
      <c r="HP3" s="11">
        <f>'Raw Data'!II46</f>
        <v>43</v>
      </c>
      <c r="HQ3" s="11">
        <f>'Raw Data'!IJ46</f>
        <v>47</v>
      </c>
      <c r="HR3" s="11">
        <f>'Raw Data'!IK46</f>
        <v>47</v>
      </c>
      <c r="HS3" s="11">
        <f>'Raw Data'!IL46</f>
        <v>46</v>
      </c>
      <c r="HT3" s="11">
        <f>'Raw Data'!IM46</f>
        <v>42</v>
      </c>
      <c r="HU3" s="11">
        <f>'Raw Data'!IN46</f>
        <v>29</v>
      </c>
      <c r="HV3" s="11">
        <f>'Raw Data'!IO46</f>
        <v>39</v>
      </c>
      <c r="HW3" s="11">
        <f>'Raw Data'!IP46</f>
        <v>22</v>
      </c>
      <c r="HX3" s="11">
        <f>'Raw Data'!IQ46</f>
        <v>28</v>
      </c>
      <c r="HY3" s="11">
        <f>'Raw Data'!IR46</f>
        <v>38</v>
      </c>
      <c r="HZ3" s="11">
        <f>'Raw Data'!IS46</f>
        <v>36</v>
      </c>
      <c r="IA3" s="11">
        <f>'Raw Data'!IT46</f>
        <v>40</v>
      </c>
      <c r="IB3" s="11">
        <f>'Raw Data'!IU46</f>
        <v>51</v>
      </c>
      <c r="IC3" s="11">
        <f>'Raw Data'!IV46</f>
        <v>37</v>
      </c>
      <c r="ID3" s="11">
        <f>'Raw Data'!IW46</f>
        <v>32</v>
      </c>
      <c r="IE3" s="11">
        <f>'Raw Data'!IX46</f>
        <v>27</v>
      </c>
      <c r="IF3" s="11">
        <f>'Raw Data'!IY46</f>
        <v>26</v>
      </c>
      <c r="IG3" s="11">
        <f>'Raw Data'!IZ46</f>
        <v>31</v>
      </c>
      <c r="IH3" s="11">
        <f>'Raw Data'!JA46</f>
        <v>34</v>
      </c>
      <c r="II3" s="11">
        <f>'Raw Data'!JB46</f>
        <v>24</v>
      </c>
      <c r="IJ3" s="11">
        <f>'Raw Data'!JC46</f>
        <v>24</v>
      </c>
      <c r="IK3" s="11">
        <f>'Raw Data'!JD46</f>
        <v>0</v>
      </c>
      <c r="IL3" s="11">
        <f>'Raw Data'!JE46</f>
        <v>0</v>
      </c>
      <c r="IM3" s="11">
        <f>'Raw Data'!JF46</f>
        <v>0</v>
      </c>
      <c r="IN3" s="11">
        <f>'Raw Data'!JG46</f>
        <v>0</v>
      </c>
      <c r="IO3" s="11">
        <f>'Raw Data'!JH46</f>
        <v>0</v>
      </c>
      <c r="IP3" s="11">
        <f>'Raw Data'!JI46</f>
        <v>0</v>
      </c>
      <c r="IQ3" s="11">
        <f>'Raw Data'!JJ46</f>
        <v>0</v>
      </c>
      <c r="IR3" s="11">
        <f>'Raw Data'!JK46</f>
        <v>0</v>
      </c>
      <c r="IS3" s="11">
        <f>'Raw Data'!JL46</f>
        <v>0</v>
      </c>
      <c r="IT3" s="11">
        <f>'Raw Data'!JM46</f>
        <v>0</v>
      </c>
    </row>
    <row r="4" spans="1:254" ht="14.25" customHeight="1" x14ac:dyDescent="0.35">
      <c r="A4" s="10" t="s">
        <v>21</v>
      </c>
      <c r="B4" s="10">
        <f>'Raw Data'!U47</f>
        <v>1</v>
      </c>
      <c r="C4" s="10">
        <f>'Raw Data'!V47</f>
        <v>3</v>
      </c>
      <c r="D4" s="10">
        <f>'Raw Data'!W47</f>
        <v>3</v>
      </c>
      <c r="E4" s="10">
        <f>'Raw Data'!X47</f>
        <v>4</v>
      </c>
      <c r="F4" s="10">
        <f>'Raw Data'!Y47</f>
        <v>4</v>
      </c>
      <c r="G4" s="10">
        <f>'Raw Data'!Z47</f>
        <v>6</v>
      </c>
      <c r="H4" s="10">
        <f>'Raw Data'!AA47</f>
        <v>4</v>
      </c>
      <c r="I4" s="10">
        <f>'Raw Data'!AB47</f>
        <v>4</v>
      </c>
      <c r="J4" s="10">
        <f>'Raw Data'!AC47</f>
        <v>1</v>
      </c>
      <c r="K4" s="10">
        <f>'Raw Data'!AD47</f>
        <v>14</v>
      </c>
      <c r="L4" s="10">
        <f>'Raw Data'!AE47</f>
        <v>1</v>
      </c>
      <c r="M4" s="10">
        <f>'Raw Data'!AF47</f>
        <v>3</v>
      </c>
      <c r="N4" s="10">
        <f>'Raw Data'!AG47</f>
        <v>2</v>
      </c>
      <c r="O4" s="10">
        <f>'Raw Data'!AH47</f>
        <v>1</v>
      </c>
      <c r="P4" s="10">
        <f>'Raw Data'!AI47</f>
        <v>6</v>
      </c>
      <c r="Q4" s="10">
        <f>'Raw Data'!AJ47</f>
        <v>2</v>
      </c>
      <c r="R4" s="10">
        <f>'Raw Data'!AK47</f>
        <v>3</v>
      </c>
      <c r="S4" s="10">
        <f>'Raw Data'!AL47</f>
        <v>5</v>
      </c>
      <c r="T4" s="10">
        <f>'Raw Data'!AM47</f>
        <v>2</v>
      </c>
      <c r="U4" s="10">
        <f>'Raw Data'!AN47</f>
        <v>2</v>
      </c>
      <c r="V4" s="10">
        <f>'Raw Data'!AO47</f>
        <v>9</v>
      </c>
      <c r="W4" s="10">
        <f>'Raw Data'!AP47</f>
        <v>5</v>
      </c>
      <c r="X4" s="10">
        <f>'Raw Data'!AQ47</f>
        <v>0</v>
      </c>
      <c r="Y4" s="10">
        <f>'Raw Data'!AR47</f>
        <v>1</v>
      </c>
      <c r="Z4" s="10">
        <f>'Raw Data'!AS47</f>
        <v>2</v>
      </c>
      <c r="AA4" s="10">
        <f>'Raw Data'!AT47</f>
        <v>0</v>
      </c>
      <c r="AB4" s="10">
        <f>'Raw Data'!AU47</f>
        <v>1</v>
      </c>
      <c r="AC4" s="10">
        <f>'Raw Data'!AV47</f>
        <v>2</v>
      </c>
      <c r="AD4" s="10">
        <f>'Raw Data'!AW47</f>
        <v>1</v>
      </c>
      <c r="AE4" s="10">
        <f>'Raw Data'!AX47</f>
        <v>0</v>
      </c>
      <c r="AF4" s="10">
        <f>'Raw Data'!AY47</f>
        <v>3</v>
      </c>
      <c r="AG4" s="10">
        <f>'Raw Data'!AZ47</f>
        <v>3</v>
      </c>
      <c r="AH4" s="10">
        <f>'Raw Data'!BA47</f>
        <v>1</v>
      </c>
      <c r="AI4" s="10">
        <f>'Raw Data'!BB47</f>
        <v>0</v>
      </c>
      <c r="AJ4" s="10">
        <f>'Raw Data'!BC47</f>
        <v>2</v>
      </c>
      <c r="AK4" s="10">
        <f>'Raw Data'!BD47</f>
        <v>0</v>
      </c>
      <c r="AL4" s="10">
        <f>'Raw Data'!BE47</f>
        <v>0</v>
      </c>
      <c r="AM4" s="10">
        <f>'Raw Data'!BF47</f>
        <v>1</v>
      </c>
      <c r="AN4" s="10">
        <f>'Raw Data'!BG47</f>
        <v>1</v>
      </c>
      <c r="AO4" s="10">
        <f>'Raw Data'!BH47</f>
        <v>3</v>
      </c>
      <c r="AP4" s="10">
        <f>'Raw Data'!BI47</f>
        <v>2</v>
      </c>
      <c r="AQ4" s="10">
        <f>'Raw Data'!BJ47</f>
        <v>1</v>
      </c>
      <c r="AR4" s="10">
        <f>'Raw Data'!BK47</f>
        <v>3</v>
      </c>
      <c r="AS4" s="10">
        <f>'Raw Data'!BL47</f>
        <v>1</v>
      </c>
      <c r="AT4" s="10">
        <f>'Raw Data'!BM47</f>
        <v>0</v>
      </c>
      <c r="AU4" s="10">
        <f>'Raw Data'!BN47</f>
        <v>0</v>
      </c>
      <c r="AV4" s="10">
        <f>'Raw Data'!BO47</f>
        <v>0</v>
      </c>
      <c r="AW4" s="10">
        <f>'Raw Data'!BP47</f>
        <v>1</v>
      </c>
      <c r="AX4" s="10">
        <f>'Raw Data'!BQ47</f>
        <v>2</v>
      </c>
      <c r="AY4" s="10">
        <f>'Raw Data'!BR47</f>
        <v>1</v>
      </c>
      <c r="AZ4" s="10">
        <f>'Raw Data'!BS47</f>
        <v>2</v>
      </c>
      <c r="BA4" s="10">
        <f>'Raw Data'!BT47</f>
        <v>1</v>
      </c>
      <c r="BB4" s="10">
        <f>'Raw Data'!BU47</f>
        <v>0</v>
      </c>
      <c r="BC4" s="10">
        <f>'Raw Data'!BV47</f>
        <v>0</v>
      </c>
      <c r="BD4" s="10">
        <f>'Raw Data'!BW47</f>
        <v>1</v>
      </c>
      <c r="BE4" s="10">
        <f>'Raw Data'!BX47</f>
        <v>0</v>
      </c>
      <c r="BF4" s="10">
        <f>'Raw Data'!BY47</f>
        <v>0</v>
      </c>
      <c r="BG4" s="10">
        <f>'Raw Data'!BZ47</f>
        <v>0</v>
      </c>
      <c r="BH4" s="10">
        <f>'Raw Data'!CA47</f>
        <v>1</v>
      </c>
      <c r="BI4" s="10">
        <f>'Raw Data'!CB47</f>
        <v>11</v>
      </c>
      <c r="BJ4" s="10">
        <f>'Raw Data'!CC47</f>
        <v>1</v>
      </c>
      <c r="BK4" s="10">
        <f>'Raw Data'!CD47</f>
        <v>1</v>
      </c>
      <c r="BL4" s="10">
        <f>'Raw Data'!CE47</f>
        <v>1</v>
      </c>
      <c r="BM4" s="10">
        <f>'Raw Data'!CF47</f>
        <v>2</v>
      </c>
      <c r="BN4" s="10">
        <f>'Raw Data'!CG47</f>
        <v>1</v>
      </c>
      <c r="BO4" s="10">
        <f>'Raw Data'!CH47</f>
        <v>3</v>
      </c>
      <c r="BP4" s="10">
        <f>'Raw Data'!CI47</f>
        <v>2</v>
      </c>
      <c r="BQ4" s="10">
        <f>'Raw Data'!CJ47</f>
        <v>0</v>
      </c>
      <c r="BR4" s="10">
        <f>'Raw Data'!CK47</f>
        <v>1</v>
      </c>
      <c r="BS4" s="10">
        <f>'Raw Data'!CL47</f>
        <v>0</v>
      </c>
      <c r="BT4" s="10">
        <f>'Raw Data'!CM47</f>
        <v>0</v>
      </c>
      <c r="BU4" s="10">
        <f>'Raw Data'!CN47</f>
        <v>1</v>
      </c>
      <c r="BV4" s="10">
        <f>'Raw Data'!CO47</f>
        <v>1</v>
      </c>
      <c r="BW4" s="10">
        <f>'Raw Data'!CP47</f>
        <v>2</v>
      </c>
      <c r="BX4" s="10">
        <f>'Raw Data'!CQ47</f>
        <v>2</v>
      </c>
      <c r="BY4" s="10">
        <f>'Raw Data'!CR47</f>
        <v>3</v>
      </c>
      <c r="BZ4" s="10">
        <f>'Raw Data'!CS47</f>
        <v>3</v>
      </c>
      <c r="CA4" s="10">
        <f>'Raw Data'!CT47</f>
        <v>2</v>
      </c>
      <c r="CB4" s="10">
        <f>'Raw Data'!CU47</f>
        <v>2</v>
      </c>
      <c r="CC4" s="10">
        <f>'Raw Data'!CV47</f>
        <v>0</v>
      </c>
      <c r="CD4" s="10">
        <f>'Raw Data'!CW47</f>
        <v>2</v>
      </c>
      <c r="CE4" s="10">
        <f>'Raw Data'!CX47</f>
        <v>5</v>
      </c>
      <c r="CF4" s="10">
        <f>'Raw Data'!CY47</f>
        <v>3</v>
      </c>
      <c r="CG4" s="10">
        <f>'Raw Data'!CZ47</f>
        <v>0</v>
      </c>
      <c r="CH4" s="10">
        <f>'Raw Data'!DA47</f>
        <v>3</v>
      </c>
      <c r="CI4" s="10">
        <f>'Raw Data'!DB47</f>
        <v>1</v>
      </c>
      <c r="CJ4" s="10">
        <f>'Raw Data'!DC47</f>
        <v>6</v>
      </c>
      <c r="CK4" s="10">
        <f>'Raw Data'!DD47</f>
        <v>4</v>
      </c>
      <c r="CL4" s="10">
        <f>'Raw Data'!DE47</f>
        <v>1</v>
      </c>
      <c r="CM4" s="10">
        <f>'Raw Data'!DF47</f>
        <v>1</v>
      </c>
      <c r="CN4" s="10">
        <f>'Raw Data'!DG47</f>
        <v>0</v>
      </c>
      <c r="CO4" s="10">
        <f>'Raw Data'!DH47</f>
        <v>2</v>
      </c>
      <c r="CP4" s="10">
        <f>'Raw Data'!DI47</f>
        <v>1</v>
      </c>
      <c r="CQ4" s="10">
        <f>'Raw Data'!DJ47</f>
        <v>3</v>
      </c>
      <c r="CR4" s="10">
        <f>'Raw Data'!DK47</f>
        <v>6</v>
      </c>
      <c r="CS4" s="10">
        <f>'Raw Data'!DL47</f>
        <v>4</v>
      </c>
      <c r="CT4" s="10">
        <f>'Raw Data'!DM47</f>
        <v>1</v>
      </c>
      <c r="CU4" s="10">
        <f>'Raw Data'!DN47</f>
        <v>3</v>
      </c>
      <c r="CV4" s="10">
        <f>'Raw Data'!DO47</f>
        <v>0</v>
      </c>
      <c r="CW4" s="10">
        <f>'Raw Data'!DP47</f>
        <v>4</v>
      </c>
      <c r="CX4" s="10">
        <f>'Raw Data'!DQ47</f>
        <v>1</v>
      </c>
      <c r="CY4" s="10">
        <f>'Raw Data'!DR47</f>
        <v>3</v>
      </c>
      <c r="CZ4" s="10">
        <f>'Raw Data'!DS47</f>
        <v>2</v>
      </c>
      <c r="DA4" s="10">
        <f>'Raw Data'!DT47</f>
        <v>4</v>
      </c>
      <c r="DB4" s="10">
        <f>'Raw Data'!DU47</f>
        <v>7</v>
      </c>
      <c r="DC4" s="10">
        <f>'Raw Data'!DV47</f>
        <v>2</v>
      </c>
      <c r="DD4" s="10">
        <f>'Raw Data'!DW47</f>
        <v>2</v>
      </c>
      <c r="DE4" s="10">
        <f>'Raw Data'!DX47</f>
        <v>5</v>
      </c>
      <c r="DF4" s="10">
        <f>'Raw Data'!DY47</f>
        <v>5</v>
      </c>
      <c r="DG4" s="10">
        <f>'Raw Data'!DZ47</f>
        <v>3</v>
      </c>
      <c r="DH4" s="10">
        <f>'Raw Data'!EA47</f>
        <v>1</v>
      </c>
      <c r="DI4" s="10">
        <f>'Raw Data'!EB47</f>
        <v>2</v>
      </c>
      <c r="DJ4" s="10">
        <f>'Raw Data'!EC47</f>
        <v>6</v>
      </c>
      <c r="DK4" s="10">
        <f>'Raw Data'!ED47</f>
        <v>2</v>
      </c>
      <c r="DL4" s="10">
        <f>'Raw Data'!EE47</f>
        <v>4</v>
      </c>
      <c r="DM4" s="10">
        <f>'Raw Data'!EF47</f>
        <v>1</v>
      </c>
      <c r="DN4" s="10">
        <f>'Raw Data'!EG47</f>
        <v>6</v>
      </c>
      <c r="DO4" s="10">
        <f>'Raw Data'!EH47</f>
        <v>0</v>
      </c>
      <c r="DP4" s="10">
        <f>'Raw Data'!EI47</f>
        <v>1</v>
      </c>
      <c r="DQ4" s="10">
        <f>'Raw Data'!EJ47</f>
        <v>10</v>
      </c>
      <c r="DR4" s="10">
        <f>'Raw Data'!EK47</f>
        <v>1</v>
      </c>
      <c r="DS4" s="10">
        <f>'Raw Data'!EL47</f>
        <v>6</v>
      </c>
      <c r="DT4" s="10">
        <f>'Raw Data'!EM47</f>
        <v>4</v>
      </c>
      <c r="DU4" s="10">
        <f>'Raw Data'!EN47</f>
        <v>2</v>
      </c>
      <c r="DV4" s="10">
        <f>'Raw Data'!EO47</f>
        <v>2</v>
      </c>
      <c r="DW4" s="10">
        <f>'Raw Data'!EP47</f>
        <v>0</v>
      </c>
      <c r="DX4" s="10">
        <f>'Raw Data'!EQ47</f>
        <v>3</v>
      </c>
      <c r="DY4" s="10">
        <f>'Raw Data'!ER47</f>
        <v>2</v>
      </c>
      <c r="DZ4" s="10">
        <f>'Raw Data'!ES47</f>
        <v>4</v>
      </c>
      <c r="EA4" s="10">
        <f>'Raw Data'!ET47</f>
        <v>0</v>
      </c>
      <c r="EB4" s="10">
        <f>'Raw Data'!EU47</f>
        <v>6</v>
      </c>
      <c r="EC4" s="10">
        <f>'Raw Data'!EV47</f>
        <v>4</v>
      </c>
      <c r="ED4" s="10">
        <f>'Raw Data'!EW47</f>
        <v>2</v>
      </c>
      <c r="EE4" s="10">
        <f>'Raw Data'!EX47</f>
        <v>1</v>
      </c>
      <c r="EF4" s="10">
        <f>'Raw Data'!EY47</f>
        <v>3</v>
      </c>
      <c r="EG4" s="10">
        <f>'Raw Data'!EZ47</f>
        <v>5</v>
      </c>
      <c r="EH4" s="10">
        <f>'Raw Data'!FA47</f>
        <v>3</v>
      </c>
      <c r="EI4" s="10">
        <f>'Raw Data'!FB47</f>
        <v>5</v>
      </c>
      <c r="EJ4" s="10">
        <f>'Raw Data'!FC47</f>
        <v>0</v>
      </c>
      <c r="EK4" s="10">
        <f>'Raw Data'!FD47</f>
        <v>1</v>
      </c>
      <c r="EL4" s="10">
        <f>'Raw Data'!FE47</f>
        <v>1</v>
      </c>
      <c r="EM4" s="10">
        <f>'Raw Data'!FF47</f>
        <v>4</v>
      </c>
      <c r="EN4" s="10">
        <f>'Raw Data'!FG47</f>
        <v>1</v>
      </c>
      <c r="EO4" s="10">
        <f>'Raw Data'!FH47</f>
        <v>6</v>
      </c>
      <c r="EP4" s="10">
        <f>'Raw Data'!FI47</f>
        <v>0</v>
      </c>
      <c r="EQ4" s="10">
        <f>'Raw Data'!FJ47</f>
        <v>1</v>
      </c>
      <c r="ER4" s="10">
        <f>'Raw Data'!FK47</f>
        <v>1</v>
      </c>
      <c r="ES4" s="10">
        <f>'Raw Data'!FL47</f>
        <v>6</v>
      </c>
      <c r="ET4" s="10">
        <f>'Raw Data'!FM47</f>
        <v>6</v>
      </c>
      <c r="EU4" s="10">
        <f>'Raw Data'!FN47</f>
        <v>1</v>
      </c>
      <c r="EV4" s="10">
        <f>'Raw Data'!FO47</f>
        <v>0</v>
      </c>
      <c r="EW4" s="10">
        <f>'Raw Data'!FP47</f>
        <v>1</v>
      </c>
      <c r="EX4" s="10">
        <f>'Raw Data'!FQ47</f>
        <v>0</v>
      </c>
      <c r="EY4" s="10">
        <f>'Raw Data'!FR47</f>
        <v>2</v>
      </c>
      <c r="EZ4" s="10">
        <f>'Raw Data'!FS47</f>
        <v>2</v>
      </c>
      <c r="FA4" s="10">
        <f>'Raw Data'!FT47</f>
        <v>6</v>
      </c>
      <c r="FB4" s="10">
        <f>'Raw Data'!FU47</f>
        <v>0</v>
      </c>
      <c r="FC4" s="10">
        <f>'Raw Data'!FV47</f>
        <v>1</v>
      </c>
      <c r="FD4" s="10">
        <f>'Raw Data'!FW47</f>
        <v>2</v>
      </c>
      <c r="FE4" s="10">
        <f>'Raw Data'!FX47</f>
        <v>3</v>
      </c>
      <c r="FF4" s="10">
        <f>'Raw Data'!FY47</f>
        <v>4</v>
      </c>
      <c r="FG4" s="10">
        <f>'Raw Data'!FZ47</f>
        <v>4</v>
      </c>
      <c r="FH4" s="10">
        <f>'Raw Data'!GA47</f>
        <v>0</v>
      </c>
      <c r="FI4" s="10">
        <f>'Raw Data'!GB47</f>
        <v>0</v>
      </c>
      <c r="FJ4" s="10">
        <f>'Raw Data'!GC47</f>
        <v>1</v>
      </c>
      <c r="FK4" s="10">
        <f>'Raw Data'!GD47</f>
        <v>3</v>
      </c>
      <c r="FL4" s="10">
        <f>'Raw Data'!GE47</f>
        <v>1</v>
      </c>
      <c r="FM4" s="10">
        <f>'Raw Data'!GF47</f>
        <v>2</v>
      </c>
      <c r="FN4" s="10">
        <f>'Raw Data'!GG47</f>
        <v>4</v>
      </c>
      <c r="FO4" s="10">
        <f>'Raw Data'!GH47</f>
        <v>3</v>
      </c>
      <c r="FP4" s="10">
        <f>'Raw Data'!GI47</f>
        <v>4</v>
      </c>
      <c r="FQ4" s="10">
        <f>'Raw Data'!GJ47</f>
        <v>3</v>
      </c>
      <c r="FR4" s="10">
        <f>'Raw Data'!GK47</f>
        <v>1</v>
      </c>
      <c r="FS4" s="10">
        <f>'Raw Data'!GL47</f>
        <v>3</v>
      </c>
      <c r="FT4" s="10">
        <f>'Raw Data'!GM47</f>
        <v>2</v>
      </c>
      <c r="FU4" s="10">
        <f>'Raw Data'!GN47</f>
        <v>3</v>
      </c>
      <c r="FV4" s="10">
        <f>'Raw Data'!GO47</f>
        <v>2</v>
      </c>
      <c r="FW4" s="10">
        <f>'Raw Data'!GP47</f>
        <v>3</v>
      </c>
      <c r="FX4" s="10">
        <f>'Raw Data'!GQ47</f>
        <v>1</v>
      </c>
      <c r="FY4" s="10">
        <f>'Raw Data'!GR47</f>
        <v>4</v>
      </c>
      <c r="FZ4" s="10">
        <f>'Raw Data'!GS47</f>
        <v>2</v>
      </c>
      <c r="GA4" s="10">
        <f>'Raw Data'!GT47</f>
        <v>2</v>
      </c>
      <c r="GB4" s="10">
        <f>'Raw Data'!GU47</f>
        <v>0</v>
      </c>
      <c r="GC4" s="10">
        <f>'Raw Data'!GV47</f>
        <v>2</v>
      </c>
      <c r="GD4" s="10">
        <f>'Raw Data'!GW47</f>
        <v>2</v>
      </c>
      <c r="GE4" s="10">
        <f>'Raw Data'!GX47</f>
        <v>3</v>
      </c>
      <c r="GF4" s="10">
        <f>'Raw Data'!GY47</f>
        <v>1</v>
      </c>
      <c r="GG4" s="10">
        <f>'Raw Data'!GZ47</f>
        <v>3</v>
      </c>
      <c r="GH4" s="10">
        <f>'Raw Data'!HA47</f>
        <v>7</v>
      </c>
      <c r="GI4" s="10">
        <f>'Raw Data'!HB47</f>
        <v>2</v>
      </c>
      <c r="GJ4" s="10">
        <f>'Raw Data'!HC47</f>
        <v>2</v>
      </c>
      <c r="GK4" s="10">
        <f>'Raw Data'!HD47</f>
        <v>5</v>
      </c>
      <c r="GL4" s="10">
        <f>'Raw Data'!HE47</f>
        <v>4</v>
      </c>
      <c r="GM4" s="10">
        <f>'Raw Data'!HF47</f>
        <v>4</v>
      </c>
      <c r="GN4" s="10">
        <f>'Raw Data'!HG47</f>
        <v>3</v>
      </c>
      <c r="GO4" s="10">
        <f>'Raw Data'!HH47</f>
        <v>3</v>
      </c>
      <c r="GP4" s="10">
        <f>'Raw Data'!HI47</f>
        <v>4</v>
      </c>
      <c r="GQ4" s="10">
        <f>'Raw Data'!HJ47</f>
        <v>3</v>
      </c>
      <c r="GR4" s="10">
        <f>'Raw Data'!HK47</f>
        <v>9</v>
      </c>
      <c r="GS4" s="10">
        <f>'Raw Data'!HL47</f>
        <v>6</v>
      </c>
      <c r="GT4" s="10">
        <f>'Raw Data'!HM47</f>
        <v>2</v>
      </c>
      <c r="GU4" s="10">
        <f>'Raw Data'!HN47</f>
        <v>5</v>
      </c>
      <c r="GV4" s="10">
        <f>'Raw Data'!HO47</f>
        <v>3</v>
      </c>
      <c r="GW4" s="10">
        <f>'Raw Data'!HP47</f>
        <v>3</v>
      </c>
      <c r="GX4" s="10">
        <f>'Raw Data'!HQ47</f>
        <v>4</v>
      </c>
      <c r="GY4" s="10">
        <f>'Raw Data'!HR47</f>
        <v>5</v>
      </c>
      <c r="GZ4" s="10">
        <f>'Raw Data'!HS47</f>
        <v>7</v>
      </c>
      <c r="HA4" s="10">
        <f>'Raw Data'!HT47</f>
        <v>4</v>
      </c>
      <c r="HB4" s="10">
        <f>'Raw Data'!HU47</f>
        <v>3</v>
      </c>
      <c r="HC4" s="10">
        <f>'Raw Data'!HV47</f>
        <v>4</v>
      </c>
      <c r="HD4" s="10">
        <f>'Raw Data'!HW47</f>
        <v>6</v>
      </c>
      <c r="HE4" s="10">
        <f>'Raw Data'!HX47</f>
        <v>2</v>
      </c>
      <c r="HF4" s="10">
        <f>'Raw Data'!HY47</f>
        <v>3</v>
      </c>
      <c r="HG4" s="10">
        <f>'Raw Data'!HZ47</f>
        <v>3</v>
      </c>
      <c r="HH4" s="10">
        <f>'Raw Data'!IA47</f>
        <v>3</v>
      </c>
      <c r="HI4" s="10">
        <f>'Raw Data'!IB47</f>
        <v>1</v>
      </c>
      <c r="HJ4" s="10">
        <f>'Raw Data'!IC47</f>
        <v>2</v>
      </c>
      <c r="HK4" s="10">
        <f>'Raw Data'!ID47</f>
        <v>1</v>
      </c>
      <c r="HL4" s="10">
        <f>'Raw Data'!IE47</f>
        <v>6</v>
      </c>
      <c r="HM4" s="10">
        <f>'Raw Data'!IF47</f>
        <v>1</v>
      </c>
      <c r="HN4" s="10">
        <f>'Raw Data'!IG47</f>
        <v>3</v>
      </c>
      <c r="HO4" s="10">
        <f>'Raw Data'!IH47</f>
        <v>1</v>
      </c>
      <c r="HP4" s="10">
        <f>'Raw Data'!II47</f>
        <v>0</v>
      </c>
      <c r="HQ4" s="10">
        <f>'Raw Data'!IJ47</f>
        <v>1</v>
      </c>
      <c r="HR4" s="10">
        <f>'Raw Data'!IK47</f>
        <v>2</v>
      </c>
      <c r="HS4" s="10">
        <f>'Raw Data'!IL47</f>
        <v>2</v>
      </c>
      <c r="HT4" s="10">
        <f>'Raw Data'!IM47</f>
        <v>4</v>
      </c>
      <c r="HU4" s="10">
        <f>'Raw Data'!IN47</f>
        <v>1</v>
      </c>
      <c r="HV4" s="10">
        <f>'Raw Data'!IO47</f>
        <v>1</v>
      </c>
      <c r="HW4" s="10">
        <f>'Raw Data'!IP47</f>
        <v>2</v>
      </c>
      <c r="HX4" s="10">
        <f>'Raw Data'!IQ47</f>
        <v>2</v>
      </c>
      <c r="HY4" s="10">
        <f>'Raw Data'!IR47</f>
        <v>5</v>
      </c>
      <c r="HZ4" s="10">
        <f>'Raw Data'!IS47</f>
        <v>0</v>
      </c>
      <c r="IA4" s="10">
        <f>'Raw Data'!IT47</f>
        <v>3</v>
      </c>
      <c r="IB4" s="10">
        <f>'Raw Data'!IU47</f>
        <v>0</v>
      </c>
      <c r="IC4" s="10">
        <f>'Raw Data'!IV47</f>
        <v>6</v>
      </c>
      <c r="ID4" s="10">
        <f>'Raw Data'!IW47</f>
        <v>2</v>
      </c>
      <c r="IE4" s="10">
        <f>'Raw Data'!IX47</f>
        <v>3</v>
      </c>
      <c r="IF4" s="10">
        <f>'Raw Data'!IY47</f>
        <v>1</v>
      </c>
      <c r="IG4" s="10">
        <f>'Raw Data'!IZ47</f>
        <v>2</v>
      </c>
      <c r="IH4" s="10">
        <f>'Raw Data'!JA47</f>
        <v>3</v>
      </c>
      <c r="II4" s="10">
        <f>'Raw Data'!JB47</f>
        <v>2</v>
      </c>
      <c r="IJ4" s="10">
        <f>'Raw Data'!JC47</f>
        <v>1</v>
      </c>
      <c r="IK4" s="10">
        <f>'Raw Data'!JD47</f>
        <v>0</v>
      </c>
      <c r="IL4" s="10">
        <f>'Raw Data'!JE47</f>
        <v>0</v>
      </c>
      <c r="IM4" s="10">
        <f>'Raw Data'!JF47</f>
        <v>0</v>
      </c>
      <c r="IN4" s="10">
        <f>'Raw Data'!JG47</f>
        <v>0</v>
      </c>
      <c r="IO4" s="10">
        <f>'Raw Data'!JH47</f>
        <v>0</v>
      </c>
      <c r="IP4" s="10">
        <f>'Raw Data'!JI47</f>
        <v>0</v>
      </c>
      <c r="IQ4" s="10">
        <f>'Raw Data'!JJ47</f>
        <v>0</v>
      </c>
      <c r="IR4" s="10">
        <f>'Raw Data'!JK47</f>
        <v>0</v>
      </c>
      <c r="IS4" s="10">
        <f>'Raw Data'!JL47</f>
        <v>0</v>
      </c>
      <c r="IT4" s="10">
        <f>'Raw Data'!JM47</f>
        <v>0</v>
      </c>
    </row>
    <row r="5" spans="1:254" ht="14.25" customHeight="1" x14ac:dyDescent="0.35">
      <c r="A5" s="10" t="s">
        <v>22</v>
      </c>
      <c r="B5" s="10">
        <f>'Raw Data'!U48</f>
        <v>246</v>
      </c>
      <c r="C5" s="10">
        <f>'Raw Data'!V48</f>
        <v>183</v>
      </c>
      <c r="D5" s="10">
        <f>'Raw Data'!W48</f>
        <v>284</v>
      </c>
      <c r="E5" s="10">
        <f>'Raw Data'!X48</f>
        <v>318</v>
      </c>
      <c r="F5" s="10">
        <f>'Raw Data'!Y48</f>
        <v>401</v>
      </c>
      <c r="G5" s="10">
        <f>'Raw Data'!Z48</f>
        <v>354</v>
      </c>
      <c r="H5" s="10">
        <f>'Raw Data'!AA48</f>
        <v>240</v>
      </c>
      <c r="I5" s="10">
        <f>'Raw Data'!AB48</f>
        <v>265</v>
      </c>
      <c r="J5" s="10">
        <f>'Raw Data'!AC48</f>
        <v>293</v>
      </c>
      <c r="K5" s="10">
        <f>'Raw Data'!AD48</f>
        <v>247</v>
      </c>
      <c r="L5" s="10">
        <f>'Raw Data'!AE48</f>
        <v>204</v>
      </c>
      <c r="M5" s="10">
        <f>'Raw Data'!AF48</f>
        <v>166</v>
      </c>
      <c r="N5" s="10">
        <f>'Raw Data'!AG48</f>
        <v>162</v>
      </c>
      <c r="O5" s="10">
        <f>'Raw Data'!AH48</f>
        <v>116</v>
      </c>
      <c r="P5" s="10">
        <f>'Raw Data'!AI48</f>
        <v>176</v>
      </c>
      <c r="Q5" s="10">
        <f>'Raw Data'!AJ48</f>
        <v>153</v>
      </c>
      <c r="R5" s="10">
        <f>'Raw Data'!AK48</f>
        <v>207</v>
      </c>
      <c r="S5" s="10">
        <f>'Raw Data'!AL48</f>
        <v>156</v>
      </c>
      <c r="T5" s="10">
        <f>'Raw Data'!AM48</f>
        <v>123</v>
      </c>
      <c r="U5" s="10">
        <f>'Raw Data'!AN48</f>
        <v>139</v>
      </c>
      <c r="V5" s="10">
        <f>'Raw Data'!AO48</f>
        <v>123</v>
      </c>
      <c r="W5" s="10">
        <f>'Raw Data'!AP48</f>
        <v>176</v>
      </c>
      <c r="X5" s="10">
        <f>'Raw Data'!AQ48</f>
        <v>101</v>
      </c>
      <c r="Y5" s="10">
        <f>'Raw Data'!AR48</f>
        <v>125</v>
      </c>
      <c r="Z5" s="10">
        <f>'Raw Data'!AS48</f>
        <v>97</v>
      </c>
      <c r="AA5" s="10">
        <f>'Raw Data'!AT48</f>
        <v>122</v>
      </c>
      <c r="AB5" s="10">
        <f>'Raw Data'!AU48</f>
        <v>112</v>
      </c>
      <c r="AC5" s="10">
        <f>'Raw Data'!AV48</f>
        <v>143</v>
      </c>
      <c r="AD5" s="10">
        <f>'Raw Data'!AW48</f>
        <v>171</v>
      </c>
      <c r="AE5" s="10">
        <f>'Raw Data'!AX48</f>
        <v>140</v>
      </c>
      <c r="AF5" s="10">
        <f>'Raw Data'!AY48</f>
        <v>123</v>
      </c>
      <c r="AG5" s="10">
        <f>'Raw Data'!AZ48</f>
        <v>129</v>
      </c>
      <c r="AH5" s="10">
        <f>'Raw Data'!BA48</f>
        <v>133</v>
      </c>
      <c r="AI5" s="10">
        <f>'Raw Data'!BB48</f>
        <v>121</v>
      </c>
      <c r="AJ5" s="10">
        <f>'Raw Data'!BC48</f>
        <v>130</v>
      </c>
      <c r="AK5" s="10">
        <f>'Raw Data'!BD48</f>
        <v>101</v>
      </c>
      <c r="AL5" s="10">
        <f>'Raw Data'!BE48</f>
        <v>87</v>
      </c>
      <c r="AM5" s="10">
        <f>'Raw Data'!BF48</f>
        <v>98</v>
      </c>
      <c r="AN5" s="10">
        <f>'Raw Data'!BG48</f>
        <v>110</v>
      </c>
      <c r="AO5" s="10">
        <f>'Raw Data'!BH48</f>
        <v>124</v>
      </c>
      <c r="AP5" s="10">
        <f>'Raw Data'!BI48</f>
        <v>135</v>
      </c>
      <c r="AQ5" s="10">
        <f>'Raw Data'!BJ48</f>
        <v>136</v>
      </c>
      <c r="AR5" s="10">
        <f>'Raw Data'!BK48</f>
        <v>114</v>
      </c>
      <c r="AS5" s="10">
        <f>'Raw Data'!BL48</f>
        <v>128</v>
      </c>
      <c r="AT5" s="10">
        <f>'Raw Data'!BM48</f>
        <v>126</v>
      </c>
      <c r="AU5" s="10">
        <f>'Raw Data'!BN48</f>
        <v>101</v>
      </c>
      <c r="AV5" s="10">
        <f>'Raw Data'!BO48</f>
        <v>80</v>
      </c>
      <c r="AW5" s="10">
        <f>'Raw Data'!BP48</f>
        <v>83</v>
      </c>
      <c r="AX5" s="10">
        <f>'Raw Data'!BQ48</f>
        <v>53</v>
      </c>
      <c r="AY5" s="10">
        <f>'Raw Data'!BR48</f>
        <v>78</v>
      </c>
      <c r="AZ5" s="10">
        <f>'Raw Data'!BS48</f>
        <v>101</v>
      </c>
      <c r="BA5" s="10">
        <f>'Raw Data'!BT48</f>
        <v>88</v>
      </c>
      <c r="BB5" s="10">
        <f>'Raw Data'!BU48</f>
        <v>126</v>
      </c>
      <c r="BC5" s="10">
        <f>'Raw Data'!BV48</f>
        <v>142</v>
      </c>
      <c r="BD5" s="10">
        <f>'Raw Data'!BW48</f>
        <v>122</v>
      </c>
      <c r="BE5" s="10">
        <f>'Raw Data'!BX48</f>
        <v>134</v>
      </c>
      <c r="BF5" s="10">
        <f>'Raw Data'!BY48</f>
        <v>137</v>
      </c>
      <c r="BG5" s="10">
        <f>'Raw Data'!BZ48</f>
        <v>140</v>
      </c>
      <c r="BH5" s="10">
        <f>'Raw Data'!CA48</f>
        <v>129</v>
      </c>
      <c r="BI5" s="10">
        <f>'Raw Data'!CB48</f>
        <v>135</v>
      </c>
      <c r="BJ5" s="10">
        <f>'Raw Data'!CC48</f>
        <v>99</v>
      </c>
      <c r="BK5" s="10">
        <f>'Raw Data'!CD48</f>
        <v>93</v>
      </c>
      <c r="BL5" s="10">
        <f>'Raw Data'!CE48</f>
        <v>126</v>
      </c>
      <c r="BM5" s="10">
        <f>'Raw Data'!CF48</f>
        <v>164</v>
      </c>
      <c r="BN5" s="10">
        <f>'Raw Data'!CG48</f>
        <v>170</v>
      </c>
      <c r="BO5" s="10">
        <f>'Raw Data'!CH48</f>
        <v>168</v>
      </c>
      <c r="BP5" s="10">
        <f>'Raw Data'!CI48</f>
        <v>148</v>
      </c>
      <c r="BQ5" s="10">
        <f>'Raw Data'!CJ48</f>
        <v>129</v>
      </c>
      <c r="BR5" s="10">
        <f>'Raw Data'!CK48</f>
        <v>143</v>
      </c>
      <c r="BS5" s="10">
        <f>'Raw Data'!CL48</f>
        <v>138</v>
      </c>
      <c r="BT5" s="10">
        <f>'Raw Data'!CM48</f>
        <v>136</v>
      </c>
      <c r="BU5" s="10">
        <f>'Raw Data'!CN48</f>
        <v>155</v>
      </c>
      <c r="BV5" s="10">
        <f>'Raw Data'!CO48</f>
        <v>99</v>
      </c>
      <c r="BW5" s="10">
        <f>'Raw Data'!CP48</f>
        <v>107</v>
      </c>
      <c r="BX5" s="10">
        <f>'Raw Data'!CQ48</f>
        <v>169</v>
      </c>
      <c r="BY5" s="10">
        <f>'Raw Data'!CR48</f>
        <v>167</v>
      </c>
      <c r="BZ5" s="10">
        <f>'Raw Data'!CS48</f>
        <v>159</v>
      </c>
      <c r="CA5" s="10">
        <f>'Raw Data'!CT48</f>
        <v>177</v>
      </c>
      <c r="CB5" s="10">
        <f>'Raw Data'!CU48</f>
        <v>147</v>
      </c>
      <c r="CC5" s="10">
        <f>'Raw Data'!CV48</f>
        <v>132</v>
      </c>
      <c r="CD5" s="10">
        <f>'Raw Data'!CW48</f>
        <v>138</v>
      </c>
      <c r="CE5" s="10">
        <f>'Raw Data'!CX48</f>
        <v>132</v>
      </c>
      <c r="CF5" s="10">
        <f>'Raw Data'!CY48</f>
        <v>122</v>
      </c>
      <c r="CG5" s="10">
        <f>'Raw Data'!CZ48</f>
        <v>140</v>
      </c>
      <c r="CH5" s="10">
        <f>'Raw Data'!DA48</f>
        <v>116</v>
      </c>
      <c r="CI5" s="10">
        <f>'Raw Data'!DB48</f>
        <v>143</v>
      </c>
      <c r="CJ5" s="10">
        <f>'Raw Data'!DC48</f>
        <v>227</v>
      </c>
      <c r="CK5" s="10">
        <f>'Raw Data'!DD48</f>
        <v>186</v>
      </c>
      <c r="CL5" s="10">
        <f>'Raw Data'!DE48</f>
        <v>206</v>
      </c>
      <c r="CM5" s="10">
        <f>'Raw Data'!DF48</f>
        <v>182</v>
      </c>
      <c r="CN5" s="10">
        <f>'Raw Data'!DG48</f>
        <v>151</v>
      </c>
      <c r="CO5" s="10">
        <f>'Raw Data'!DH48</f>
        <v>173</v>
      </c>
      <c r="CP5" s="10">
        <f>'Raw Data'!DI48</f>
        <v>176</v>
      </c>
      <c r="CQ5" s="10">
        <f>'Raw Data'!DJ48</f>
        <v>177</v>
      </c>
      <c r="CR5" s="10">
        <f>'Raw Data'!DK48</f>
        <v>165</v>
      </c>
      <c r="CS5" s="10">
        <f>'Raw Data'!DL48</f>
        <v>140</v>
      </c>
      <c r="CT5" s="10">
        <f>'Raw Data'!DM48</f>
        <v>115</v>
      </c>
      <c r="CU5" s="10">
        <f>'Raw Data'!DN48</f>
        <v>146</v>
      </c>
      <c r="CV5" s="10">
        <f>'Raw Data'!DO48</f>
        <v>180</v>
      </c>
      <c r="CW5" s="10">
        <f>'Raw Data'!DP48</f>
        <v>213</v>
      </c>
      <c r="CX5" s="10">
        <f>'Raw Data'!DQ48</f>
        <v>194</v>
      </c>
      <c r="CY5" s="10">
        <f>'Raw Data'!DR48</f>
        <v>187</v>
      </c>
      <c r="CZ5" s="10">
        <f>'Raw Data'!DS48</f>
        <v>202</v>
      </c>
      <c r="DA5" s="10">
        <f>'Raw Data'!DT48</f>
        <v>184</v>
      </c>
      <c r="DB5" s="10">
        <f>'Raw Data'!DU48</f>
        <v>172</v>
      </c>
      <c r="DC5" s="10">
        <f>'Raw Data'!DV48</f>
        <v>164</v>
      </c>
      <c r="DD5" s="10">
        <f>'Raw Data'!DW48</f>
        <v>147</v>
      </c>
      <c r="DE5" s="10">
        <f>'Raw Data'!DX48</f>
        <v>189</v>
      </c>
      <c r="DF5" s="10">
        <f>'Raw Data'!DY48</f>
        <v>133</v>
      </c>
      <c r="DG5" s="10">
        <f>'Raw Data'!DZ48</f>
        <v>117</v>
      </c>
      <c r="DH5" s="10">
        <f>'Raw Data'!EA48</f>
        <v>146</v>
      </c>
      <c r="DI5" s="10">
        <f>'Raw Data'!EB48</f>
        <v>189</v>
      </c>
      <c r="DJ5" s="10">
        <f>'Raw Data'!EC48</f>
        <v>231</v>
      </c>
      <c r="DK5" s="10">
        <f>'Raw Data'!ED48</f>
        <v>200</v>
      </c>
      <c r="DL5" s="10">
        <f>'Raw Data'!EE48</f>
        <v>201</v>
      </c>
      <c r="DM5" s="10">
        <f>'Raw Data'!EF48</f>
        <v>174</v>
      </c>
      <c r="DN5" s="10">
        <f>'Raw Data'!EG48</f>
        <v>201</v>
      </c>
      <c r="DO5" s="10">
        <f>'Raw Data'!EH48</f>
        <v>192</v>
      </c>
      <c r="DP5" s="10">
        <f>'Raw Data'!EI48</f>
        <v>153</v>
      </c>
      <c r="DQ5" s="10">
        <f>'Raw Data'!EJ48</f>
        <v>202</v>
      </c>
      <c r="DR5" s="10">
        <f>'Raw Data'!EK48</f>
        <v>129</v>
      </c>
      <c r="DS5" s="10">
        <f>'Raw Data'!EL48</f>
        <v>142</v>
      </c>
      <c r="DT5" s="10">
        <f>'Raw Data'!EM48</f>
        <v>184</v>
      </c>
      <c r="DU5" s="10">
        <f>'Raw Data'!EN48</f>
        <v>193</v>
      </c>
      <c r="DV5" s="10">
        <f>'Raw Data'!EO48</f>
        <v>241</v>
      </c>
      <c r="DW5" s="10">
        <f>'Raw Data'!EP48</f>
        <v>227</v>
      </c>
      <c r="DX5" s="10">
        <f>'Raw Data'!EQ48</f>
        <v>218</v>
      </c>
      <c r="DY5" s="10">
        <f>'Raw Data'!ER48</f>
        <v>187</v>
      </c>
      <c r="DZ5" s="10">
        <f>'Raw Data'!ES48</f>
        <v>198</v>
      </c>
      <c r="EA5" s="10">
        <f>'Raw Data'!ET48</f>
        <v>198</v>
      </c>
      <c r="EB5" s="10">
        <f>'Raw Data'!EU48</f>
        <v>177</v>
      </c>
      <c r="EC5" s="10">
        <f>'Raw Data'!EV48</f>
        <v>198</v>
      </c>
      <c r="ED5" s="10">
        <f>'Raw Data'!EW48</f>
        <v>145</v>
      </c>
      <c r="EE5" s="10">
        <f>'Raw Data'!EX48</f>
        <v>130</v>
      </c>
      <c r="EF5" s="10">
        <f>'Raw Data'!EY48</f>
        <v>184</v>
      </c>
      <c r="EG5" s="10">
        <f>'Raw Data'!EZ48</f>
        <v>201</v>
      </c>
      <c r="EH5" s="10">
        <f>'Raw Data'!FA48</f>
        <v>217</v>
      </c>
      <c r="EI5" s="10">
        <f>'Raw Data'!FB48</f>
        <v>238</v>
      </c>
      <c r="EJ5" s="10">
        <f>'Raw Data'!FC48</f>
        <v>201</v>
      </c>
      <c r="EK5" s="10">
        <f>'Raw Data'!FD48</f>
        <v>204</v>
      </c>
      <c r="EL5" s="10">
        <f>'Raw Data'!FE48</f>
        <v>211</v>
      </c>
      <c r="EM5" s="10">
        <f>'Raw Data'!FF48</f>
        <v>193</v>
      </c>
      <c r="EN5" s="10">
        <f>'Raw Data'!FG48</f>
        <v>167</v>
      </c>
      <c r="EO5" s="10">
        <f>'Raw Data'!FH48</f>
        <v>202</v>
      </c>
      <c r="EP5" s="10">
        <f>'Raw Data'!FI48</f>
        <v>141</v>
      </c>
      <c r="EQ5" s="10">
        <f>'Raw Data'!FJ48</f>
        <v>149</v>
      </c>
      <c r="ER5" s="10">
        <f>'Raw Data'!FK48</f>
        <v>235</v>
      </c>
      <c r="ES5" s="10">
        <f>'Raw Data'!FL48</f>
        <v>219</v>
      </c>
      <c r="ET5" s="10">
        <f>'Raw Data'!FM48</f>
        <v>254</v>
      </c>
      <c r="EU5" s="10">
        <f>'Raw Data'!FN48</f>
        <v>295</v>
      </c>
      <c r="EV5" s="10">
        <f>'Raw Data'!FO48</f>
        <v>185</v>
      </c>
      <c r="EW5" s="10">
        <f>'Raw Data'!FP48</f>
        <v>224</v>
      </c>
      <c r="EX5" s="10">
        <f>'Raw Data'!FQ48</f>
        <v>206</v>
      </c>
      <c r="EY5" s="10">
        <f>'Raw Data'!FR48</f>
        <v>234</v>
      </c>
      <c r="EZ5" s="10">
        <f>'Raw Data'!FS48</f>
        <v>208</v>
      </c>
      <c r="FA5" s="10">
        <f>'Raw Data'!FT48</f>
        <v>208</v>
      </c>
      <c r="FB5" s="10">
        <f>'Raw Data'!FU48</f>
        <v>153</v>
      </c>
      <c r="FC5" s="10">
        <f>'Raw Data'!FV48</f>
        <v>112</v>
      </c>
      <c r="FD5" s="10">
        <f>'Raw Data'!FW48</f>
        <v>232</v>
      </c>
      <c r="FE5" s="10">
        <f>'Raw Data'!FX48</f>
        <v>225</v>
      </c>
      <c r="FF5" s="10">
        <f>'Raw Data'!FY48</f>
        <v>267</v>
      </c>
      <c r="FG5" s="10">
        <f>'Raw Data'!FZ48</f>
        <v>245</v>
      </c>
      <c r="FH5" s="10">
        <f>'Raw Data'!GA48</f>
        <v>209</v>
      </c>
      <c r="FI5" s="10">
        <f>'Raw Data'!GB48</f>
        <v>228</v>
      </c>
      <c r="FJ5" s="10">
        <f>'Raw Data'!GC48</f>
        <v>178</v>
      </c>
      <c r="FK5" s="10">
        <f>'Raw Data'!GD48</f>
        <v>215</v>
      </c>
      <c r="FL5" s="10">
        <f>'Raw Data'!GE48</f>
        <v>162</v>
      </c>
      <c r="FM5" s="10">
        <f>'Raw Data'!GF48</f>
        <v>192</v>
      </c>
      <c r="FN5" s="10">
        <f>'Raw Data'!GG48</f>
        <v>144</v>
      </c>
      <c r="FO5" s="10">
        <f>'Raw Data'!GH48</f>
        <v>163</v>
      </c>
      <c r="FP5" s="10">
        <f>'Raw Data'!GI48</f>
        <v>218</v>
      </c>
      <c r="FQ5" s="10">
        <f>'Raw Data'!GJ48</f>
        <v>229</v>
      </c>
      <c r="FR5" s="10">
        <f>'Raw Data'!GK48</f>
        <v>253</v>
      </c>
      <c r="FS5" s="10">
        <f>'Raw Data'!GL48</f>
        <v>232</v>
      </c>
      <c r="FT5" s="10">
        <f>'Raw Data'!GM48</f>
        <v>232</v>
      </c>
      <c r="FU5" s="10">
        <f>'Raw Data'!GN48</f>
        <v>243</v>
      </c>
      <c r="FV5" s="10">
        <f>'Raw Data'!GO48</f>
        <v>199</v>
      </c>
      <c r="FW5" s="10">
        <f>'Raw Data'!GP48</f>
        <v>224</v>
      </c>
      <c r="FX5" s="10">
        <f>'Raw Data'!GQ48</f>
        <v>250</v>
      </c>
      <c r="FY5" s="10">
        <f>'Raw Data'!GR48</f>
        <v>219</v>
      </c>
      <c r="FZ5" s="10">
        <f>'Raw Data'!GS48</f>
        <v>179</v>
      </c>
      <c r="GA5" s="10">
        <f>'Raw Data'!GT48</f>
        <v>181</v>
      </c>
      <c r="GB5" s="10">
        <f>'Raw Data'!GU48</f>
        <v>236</v>
      </c>
      <c r="GC5" s="10">
        <f>'Raw Data'!GV48</f>
        <v>181</v>
      </c>
      <c r="GD5" s="10">
        <f>'Raw Data'!GW48</f>
        <v>179</v>
      </c>
      <c r="GE5" s="10">
        <f>'Raw Data'!GX48</f>
        <v>251</v>
      </c>
      <c r="GF5" s="10">
        <f>'Raw Data'!GY48</f>
        <v>452</v>
      </c>
      <c r="GG5" s="10">
        <f>'Raw Data'!GZ48</f>
        <v>403</v>
      </c>
      <c r="GH5" s="10">
        <f>'Raw Data'!HA48</f>
        <v>445</v>
      </c>
      <c r="GI5" s="10">
        <f>'Raw Data'!HB48</f>
        <v>460</v>
      </c>
      <c r="GJ5" s="10">
        <f>'Raw Data'!HC48</f>
        <v>383</v>
      </c>
      <c r="GK5" s="10">
        <f>'Raw Data'!HD48</f>
        <v>401</v>
      </c>
      <c r="GL5" s="10">
        <f>'Raw Data'!HE48</f>
        <v>335</v>
      </c>
      <c r="GM5" s="10">
        <f>'Raw Data'!HF48</f>
        <v>298</v>
      </c>
      <c r="GN5" s="10">
        <f>'Raw Data'!HG48</f>
        <v>447</v>
      </c>
      <c r="GO5" s="10">
        <f>'Raw Data'!HH48</f>
        <v>445</v>
      </c>
      <c r="GP5" s="10">
        <f>'Raw Data'!HI48</f>
        <v>440</v>
      </c>
      <c r="GQ5" s="10">
        <f>'Raw Data'!HJ48</f>
        <v>432</v>
      </c>
      <c r="GR5" s="10">
        <f>'Raw Data'!HK48</f>
        <v>369</v>
      </c>
      <c r="GS5" s="10">
        <f>'Raw Data'!HL48</f>
        <v>329</v>
      </c>
      <c r="GT5" s="10">
        <f>'Raw Data'!HM48</f>
        <v>313</v>
      </c>
      <c r="GU5" s="10">
        <f>'Raw Data'!HN48</f>
        <v>333</v>
      </c>
      <c r="GV5" s="10">
        <f>'Raw Data'!HO48</f>
        <v>340</v>
      </c>
      <c r="GW5" s="10">
        <f>'Raw Data'!HP48</f>
        <v>319</v>
      </c>
      <c r="GX5" s="10">
        <f>'Raw Data'!HQ48</f>
        <v>285</v>
      </c>
      <c r="GY5" s="10">
        <f>'Raw Data'!HR48</f>
        <v>248</v>
      </c>
      <c r="GZ5" s="10">
        <f>'Raw Data'!HS48</f>
        <v>387</v>
      </c>
      <c r="HA5" s="10">
        <f>'Raw Data'!HT48</f>
        <v>344</v>
      </c>
      <c r="HB5" s="10">
        <f>'Raw Data'!HU48</f>
        <v>331</v>
      </c>
      <c r="HC5" s="10">
        <f>'Raw Data'!HV48</f>
        <v>290</v>
      </c>
      <c r="HD5" s="10">
        <f>'Raw Data'!HW48</f>
        <v>233</v>
      </c>
      <c r="HE5" s="10">
        <f>'Raw Data'!HX48</f>
        <v>265</v>
      </c>
      <c r="HF5" s="10">
        <f>'Raw Data'!HY48</f>
        <v>231</v>
      </c>
      <c r="HG5" s="10">
        <f>'Raw Data'!HZ48</f>
        <v>207</v>
      </c>
      <c r="HH5" s="10">
        <f>'Raw Data'!IA48</f>
        <v>195</v>
      </c>
      <c r="HI5" s="10">
        <f>'Raw Data'!IB48</f>
        <v>168</v>
      </c>
      <c r="HJ5" s="10">
        <f>'Raw Data'!IC48</f>
        <v>141</v>
      </c>
      <c r="HK5" s="10">
        <f>'Raw Data'!ID48</f>
        <v>174</v>
      </c>
      <c r="HL5" s="10">
        <f>'Raw Data'!IE48</f>
        <v>242</v>
      </c>
      <c r="HM5" s="10">
        <f>'Raw Data'!IF48</f>
        <v>215</v>
      </c>
      <c r="HN5" s="10">
        <f>'Raw Data'!IG48</f>
        <v>228</v>
      </c>
      <c r="HO5" s="10">
        <f>'Raw Data'!IH48</f>
        <v>245</v>
      </c>
      <c r="HP5" s="10">
        <f>'Raw Data'!II48</f>
        <v>172</v>
      </c>
      <c r="HQ5" s="10">
        <f>'Raw Data'!IJ48</f>
        <v>191</v>
      </c>
      <c r="HR5" s="10">
        <f>'Raw Data'!IK48</f>
        <v>216</v>
      </c>
      <c r="HS5" s="10">
        <f>'Raw Data'!IL48</f>
        <v>177</v>
      </c>
      <c r="HT5" s="10">
        <f>'Raw Data'!IM48</f>
        <v>183</v>
      </c>
      <c r="HU5" s="10">
        <f>'Raw Data'!IN48</f>
        <v>146</v>
      </c>
      <c r="HV5" s="10">
        <f>'Raw Data'!IO48</f>
        <v>141</v>
      </c>
      <c r="HW5" s="10">
        <f>'Raw Data'!IP48</f>
        <v>137</v>
      </c>
      <c r="HX5" s="10">
        <f>'Raw Data'!IQ48</f>
        <v>208</v>
      </c>
      <c r="HY5" s="10">
        <f>'Raw Data'!IR48</f>
        <v>218</v>
      </c>
      <c r="HZ5" s="10">
        <f>'Raw Data'!IS48</f>
        <v>209</v>
      </c>
      <c r="IA5" s="10">
        <f>'Raw Data'!IT48</f>
        <v>181</v>
      </c>
      <c r="IB5" s="10">
        <f>'Raw Data'!IU48</f>
        <v>209</v>
      </c>
      <c r="IC5" s="10">
        <f>'Raw Data'!IV48</f>
        <v>187</v>
      </c>
      <c r="ID5" s="10">
        <f>'Raw Data'!IW48</f>
        <v>172</v>
      </c>
      <c r="IE5" s="10">
        <f>'Raw Data'!IX48</f>
        <v>190</v>
      </c>
      <c r="IF5" s="10">
        <f>'Raw Data'!IY48</f>
        <v>154</v>
      </c>
      <c r="IG5" s="10">
        <f>'Raw Data'!IZ48</f>
        <v>169</v>
      </c>
      <c r="IH5" s="10">
        <f>'Raw Data'!JA48</f>
        <v>166</v>
      </c>
      <c r="II5" s="10">
        <f>'Raw Data'!JB48</f>
        <v>125</v>
      </c>
      <c r="IJ5" s="10">
        <f>'Raw Data'!JC48</f>
        <v>176</v>
      </c>
      <c r="IK5" s="10">
        <f>'Raw Data'!JD48</f>
        <v>0</v>
      </c>
      <c r="IL5" s="10">
        <f>'Raw Data'!JE48</f>
        <v>0</v>
      </c>
      <c r="IM5" s="10">
        <f>'Raw Data'!JF48</f>
        <v>0</v>
      </c>
      <c r="IN5" s="10">
        <f>'Raw Data'!JG48</f>
        <v>0</v>
      </c>
      <c r="IO5" s="10">
        <f>'Raw Data'!JH48</f>
        <v>0</v>
      </c>
      <c r="IP5" s="10">
        <f>'Raw Data'!JI48</f>
        <v>0</v>
      </c>
      <c r="IQ5" s="10">
        <f>'Raw Data'!JJ48</f>
        <v>0</v>
      </c>
      <c r="IR5" s="10">
        <f>'Raw Data'!JK48</f>
        <v>0</v>
      </c>
      <c r="IS5" s="10">
        <f>'Raw Data'!JL48</f>
        <v>0</v>
      </c>
      <c r="IT5" s="10">
        <f>'Raw Data'!JM48</f>
        <v>0</v>
      </c>
    </row>
    <row r="20" spans="1:26" ht="14.5" x14ac:dyDescent="0.35">
      <c r="A20" s="4"/>
      <c r="B20" s="4" t="s">
        <v>0</v>
      </c>
      <c r="C20" s="4" t="s">
        <v>1</v>
      </c>
      <c r="D20" s="4" t="s">
        <v>2</v>
      </c>
      <c r="E20" s="4" t="s">
        <v>3</v>
      </c>
      <c r="F20" s="4" t="s">
        <v>4</v>
      </c>
      <c r="G20" s="4" t="s">
        <v>5</v>
      </c>
      <c r="H20" s="4" t="s">
        <v>50</v>
      </c>
      <c r="I20" s="4" t="s">
        <v>7</v>
      </c>
      <c r="J20" s="4" t="s">
        <v>8</v>
      </c>
      <c r="K20" s="4" t="s">
        <v>9</v>
      </c>
      <c r="L20" s="4" t="s">
        <v>10</v>
      </c>
      <c r="M20" s="4" t="s">
        <v>11</v>
      </c>
      <c r="N20" s="4" t="s">
        <v>427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4.5" hidden="1" x14ac:dyDescent="0.35">
      <c r="A21" s="2">
        <v>2005</v>
      </c>
      <c r="B21" s="2">
        <f>'Raw Data'!U48</f>
        <v>246</v>
      </c>
      <c r="C21" s="2">
        <f>'Raw Data'!V48</f>
        <v>183</v>
      </c>
      <c r="D21" s="2">
        <f>'Raw Data'!W48</f>
        <v>284</v>
      </c>
      <c r="E21" s="2">
        <f>'Raw Data'!X48</f>
        <v>318</v>
      </c>
      <c r="F21" s="2">
        <f>'Raw Data'!Y48</f>
        <v>401</v>
      </c>
      <c r="G21" s="2">
        <f>'Raw Data'!Z48</f>
        <v>354</v>
      </c>
      <c r="H21" s="2">
        <f>'Raw Data'!AA48</f>
        <v>240</v>
      </c>
      <c r="I21" s="2">
        <f>'Raw Data'!AB48</f>
        <v>265</v>
      </c>
      <c r="J21" s="2">
        <f>'Raw Data'!AC48</f>
        <v>293</v>
      </c>
      <c r="K21" s="2">
        <f>'Raw Data'!AD48</f>
        <v>247</v>
      </c>
      <c r="L21" s="2">
        <f>'Raw Data'!AE48</f>
        <v>204</v>
      </c>
      <c r="M21" s="2">
        <f>'Raw Data'!AF48</f>
        <v>166</v>
      </c>
      <c r="N21" s="2">
        <f t="shared" ref="N21:N31" si="0">SUM(B21:M21)</f>
        <v>3201</v>
      </c>
    </row>
    <row r="22" spans="1:26" ht="14.5" hidden="1" x14ac:dyDescent="0.35">
      <c r="A22" s="2">
        <v>2006</v>
      </c>
      <c r="B22" s="2">
        <f>'Raw Data'!AG48</f>
        <v>162</v>
      </c>
      <c r="C22" s="2">
        <f>'Raw Data'!AH48</f>
        <v>116</v>
      </c>
      <c r="D22" s="2">
        <f>'Raw Data'!AI48</f>
        <v>176</v>
      </c>
      <c r="E22" s="2">
        <f>'Raw Data'!AJ48</f>
        <v>153</v>
      </c>
      <c r="F22" s="2">
        <f>'Raw Data'!AK48</f>
        <v>207</v>
      </c>
      <c r="G22" s="2">
        <f>'Raw Data'!AL48</f>
        <v>156</v>
      </c>
      <c r="H22" s="2">
        <f>'Raw Data'!AM48</f>
        <v>123</v>
      </c>
      <c r="I22" s="2">
        <f>'Raw Data'!AN48</f>
        <v>139</v>
      </c>
      <c r="J22" s="2">
        <f>'Raw Data'!AO48</f>
        <v>123</v>
      </c>
      <c r="K22" s="2">
        <f>'Raw Data'!AP48</f>
        <v>176</v>
      </c>
      <c r="L22" s="2">
        <f>'Raw Data'!AQ48</f>
        <v>101</v>
      </c>
      <c r="M22" s="2">
        <f>'Raw Data'!AR48</f>
        <v>125</v>
      </c>
      <c r="N22" s="2">
        <f t="shared" si="0"/>
        <v>1757</v>
      </c>
    </row>
    <row r="23" spans="1:26" ht="14.5" hidden="1" x14ac:dyDescent="0.35">
      <c r="A23" s="2">
        <v>2007</v>
      </c>
      <c r="B23" s="2">
        <f>'Raw Data'!AS48</f>
        <v>97</v>
      </c>
      <c r="C23" s="2">
        <f>'Raw Data'!AT48</f>
        <v>122</v>
      </c>
      <c r="D23" s="2">
        <f>'Raw Data'!AU48</f>
        <v>112</v>
      </c>
      <c r="E23" s="2">
        <f>'Raw Data'!AV48</f>
        <v>143</v>
      </c>
      <c r="F23" s="2">
        <f>'Raw Data'!AW48</f>
        <v>171</v>
      </c>
      <c r="G23" s="2">
        <f>'Raw Data'!AX48</f>
        <v>140</v>
      </c>
      <c r="H23" s="2">
        <f>'Raw Data'!AY48</f>
        <v>123</v>
      </c>
      <c r="I23" s="2">
        <f>'Raw Data'!AZ48</f>
        <v>129</v>
      </c>
      <c r="J23" s="2">
        <f>'Raw Data'!BA48</f>
        <v>133</v>
      </c>
      <c r="K23" s="2">
        <f>'Raw Data'!BB48</f>
        <v>121</v>
      </c>
      <c r="L23" s="2">
        <f>'Raw Data'!BC48</f>
        <v>130</v>
      </c>
      <c r="M23" s="2">
        <f>'Raw Data'!BD48</f>
        <v>101</v>
      </c>
      <c r="N23" s="2">
        <f t="shared" si="0"/>
        <v>1522</v>
      </c>
    </row>
    <row r="24" spans="1:26" ht="14.5" hidden="1" x14ac:dyDescent="0.35">
      <c r="A24" s="2">
        <v>2008</v>
      </c>
      <c r="B24" s="2">
        <f>'Raw Data'!BE48</f>
        <v>87</v>
      </c>
      <c r="C24" s="2">
        <f>'Raw Data'!BF48</f>
        <v>98</v>
      </c>
      <c r="D24" s="2">
        <f>'Raw Data'!BG48</f>
        <v>110</v>
      </c>
      <c r="E24" s="2">
        <f>'Raw Data'!BH48</f>
        <v>124</v>
      </c>
      <c r="F24" s="2">
        <f>'Raw Data'!BI48</f>
        <v>135</v>
      </c>
      <c r="G24" s="2">
        <f>'Raw Data'!BJ48</f>
        <v>136</v>
      </c>
      <c r="H24" s="2">
        <f>'Raw Data'!BK48</f>
        <v>114</v>
      </c>
      <c r="I24" s="2">
        <f>'Raw Data'!BL48</f>
        <v>128</v>
      </c>
      <c r="J24" s="2">
        <f>'Raw Data'!BM48</f>
        <v>126</v>
      </c>
      <c r="K24" s="2">
        <f>'Raw Data'!BN48</f>
        <v>101</v>
      </c>
      <c r="L24" s="2">
        <f>'Raw Data'!BO48</f>
        <v>80</v>
      </c>
      <c r="M24" s="2">
        <f>'Raw Data'!BP48</f>
        <v>83</v>
      </c>
      <c r="N24" s="2">
        <f t="shared" si="0"/>
        <v>1322</v>
      </c>
    </row>
    <row r="25" spans="1:26" ht="14.5" hidden="1" x14ac:dyDescent="0.35">
      <c r="A25" s="2">
        <v>2009</v>
      </c>
      <c r="B25" s="2">
        <f>'Raw Data'!BQ48</f>
        <v>53</v>
      </c>
      <c r="C25" s="2">
        <f>'Raw Data'!BR48</f>
        <v>78</v>
      </c>
      <c r="D25" s="2">
        <f>'Raw Data'!BS48</f>
        <v>101</v>
      </c>
      <c r="E25" s="2">
        <f>'Raw Data'!BT48</f>
        <v>88</v>
      </c>
      <c r="F25" s="2">
        <f>'Raw Data'!BU48</f>
        <v>126</v>
      </c>
      <c r="G25" s="2">
        <f>'Raw Data'!BV48</f>
        <v>142</v>
      </c>
      <c r="H25" s="2">
        <f>'Raw Data'!BW48</f>
        <v>122</v>
      </c>
      <c r="I25" s="2">
        <f>'Raw Data'!BX48</f>
        <v>134</v>
      </c>
      <c r="J25" s="2">
        <f>'Raw Data'!BY48</f>
        <v>137</v>
      </c>
      <c r="K25" s="2">
        <f>'Raw Data'!BZ48</f>
        <v>140</v>
      </c>
      <c r="L25" s="2">
        <f>'Raw Data'!CA48</f>
        <v>129</v>
      </c>
      <c r="M25" s="2">
        <f>'Raw Data'!CB48</f>
        <v>135</v>
      </c>
      <c r="N25" s="2">
        <f t="shared" si="0"/>
        <v>1385</v>
      </c>
    </row>
    <row r="26" spans="1:26" ht="14.5" hidden="1" x14ac:dyDescent="0.35">
      <c r="A26" s="2">
        <v>2010</v>
      </c>
      <c r="B26" s="2">
        <f>'Raw Data'!CC48</f>
        <v>99</v>
      </c>
      <c r="C26" s="2">
        <f>'Raw Data'!CD48</f>
        <v>93</v>
      </c>
      <c r="D26" s="2">
        <f>'Raw Data'!CE48</f>
        <v>126</v>
      </c>
      <c r="E26" s="2">
        <f>'Raw Data'!CF48</f>
        <v>164</v>
      </c>
      <c r="F26" s="2">
        <f>'Raw Data'!CG48</f>
        <v>170</v>
      </c>
      <c r="G26" s="2">
        <f>'Raw Data'!CH48</f>
        <v>168</v>
      </c>
      <c r="H26" s="2">
        <f>'Raw Data'!CI48</f>
        <v>148</v>
      </c>
      <c r="I26" s="2">
        <f>'Raw Data'!CJ48</f>
        <v>129</v>
      </c>
      <c r="J26" s="2">
        <f>'Raw Data'!CK48</f>
        <v>143</v>
      </c>
      <c r="K26" s="2">
        <f>'Raw Data'!CL48</f>
        <v>138</v>
      </c>
      <c r="L26" s="2">
        <f>'Raw Data'!CM48</f>
        <v>136</v>
      </c>
      <c r="M26" s="2">
        <f>'Raw Data'!CN48</f>
        <v>155</v>
      </c>
      <c r="N26" s="2">
        <f t="shared" si="0"/>
        <v>1669</v>
      </c>
    </row>
    <row r="27" spans="1:26" ht="14.5" hidden="1" x14ac:dyDescent="0.35">
      <c r="A27" s="2">
        <v>2011</v>
      </c>
      <c r="B27" s="2">
        <f>'Raw Data'!CO48</f>
        <v>99</v>
      </c>
      <c r="C27" s="2">
        <f>'Raw Data'!CP48</f>
        <v>107</v>
      </c>
      <c r="D27" s="2">
        <f>'Raw Data'!CQ48</f>
        <v>169</v>
      </c>
      <c r="E27" s="2">
        <f>'Raw Data'!CR48</f>
        <v>167</v>
      </c>
      <c r="F27" s="2">
        <f>'Raw Data'!CS48</f>
        <v>159</v>
      </c>
      <c r="G27" s="2">
        <f>'Raw Data'!CT48</f>
        <v>177</v>
      </c>
      <c r="H27" s="2">
        <f>'Raw Data'!CU48</f>
        <v>147</v>
      </c>
      <c r="I27" s="2">
        <f>'Raw Data'!CV48</f>
        <v>132</v>
      </c>
      <c r="J27" s="2">
        <f>'Raw Data'!CW48</f>
        <v>138</v>
      </c>
      <c r="K27" s="2">
        <f>'Raw Data'!CX48</f>
        <v>132</v>
      </c>
      <c r="L27" s="2">
        <f>'Raw Data'!CY48</f>
        <v>122</v>
      </c>
      <c r="M27" s="2">
        <f>'Raw Data'!CZ48</f>
        <v>140</v>
      </c>
      <c r="N27" s="2">
        <f t="shared" si="0"/>
        <v>1689</v>
      </c>
    </row>
    <row r="28" spans="1:26" ht="14.5" hidden="1" x14ac:dyDescent="0.35">
      <c r="A28" s="2">
        <v>2012</v>
      </c>
      <c r="B28" s="2">
        <f>'Raw Data'!DA48</f>
        <v>116</v>
      </c>
      <c r="C28" s="2">
        <f>'Raw Data'!DB48</f>
        <v>143</v>
      </c>
      <c r="D28" s="2">
        <f>'Raw Data'!DC48</f>
        <v>227</v>
      </c>
      <c r="E28" s="2">
        <f>'Raw Data'!DD48</f>
        <v>186</v>
      </c>
      <c r="F28" s="2">
        <f>'Raw Data'!DE48</f>
        <v>206</v>
      </c>
      <c r="G28" s="2">
        <f>'Raw Data'!DF48</f>
        <v>182</v>
      </c>
      <c r="H28" s="2">
        <f>'Raw Data'!DG48</f>
        <v>151</v>
      </c>
      <c r="I28" s="2">
        <f>'Raw Data'!DH48</f>
        <v>173</v>
      </c>
      <c r="J28" s="2">
        <f>'Raw Data'!DI48</f>
        <v>176</v>
      </c>
      <c r="K28" s="2">
        <f>'Raw Data'!DJ48</f>
        <v>177</v>
      </c>
      <c r="L28" s="2">
        <f>'Raw Data'!DK48</f>
        <v>165</v>
      </c>
      <c r="M28" s="2">
        <f>'Raw Data'!DL48</f>
        <v>140</v>
      </c>
      <c r="N28" s="2">
        <f t="shared" si="0"/>
        <v>2042</v>
      </c>
    </row>
    <row r="29" spans="1:26" ht="14.5" hidden="1" x14ac:dyDescent="0.35">
      <c r="A29" s="10">
        <v>2013</v>
      </c>
      <c r="B29" s="10">
        <f>'Raw Data'!DM48</f>
        <v>115</v>
      </c>
      <c r="C29" s="10">
        <f>'Raw Data'!DN48</f>
        <v>146</v>
      </c>
      <c r="D29" s="10">
        <f>'Raw Data'!DO48</f>
        <v>180</v>
      </c>
      <c r="E29" s="10">
        <f>'Raw Data'!DP48</f>
        <v>213</v>
      </c>
      <c r="F29" s="10">
        <f>'Raw Data'!DQ48</f>
        <v>194</v>
      </c>
      <c r="G29" s="10">
        <f>'Raw Data'!DR48</f>
        <v>187</v>
      </c>
      <c r="H29" s="10">
        <f>'Raw Data'!DS48</f>
        <v>202</v>
      </c>
      <c r="I29" s="10">
        <f>'Raw Data'!DT48</f>
        <v>184</v>
      </c>
      <c r="J29" s="10">
        <f>'Raw Data'!DU48</f>
        <v>172</v>
      </c>
      <c r="K29" s="10">
        <f>'Raw Data'!DV48</f>
        <v>164</v>
      </c>
      <c r="L29" s="10">
        <f>'Raw Data'!DW48</f>
        <v>147</v>
      </c>
      <c r="M29" s="10">
        <f>'Raw Data'!DX48</f>
        <v>189</v>
      </c>
      <c r="N29" s="2">
        <f t="shared" si="0"/>
        <v>2093</v>
      </c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4.5" hidden="1" x14ac:dyDescent="0.35">
      <c r="A30" s="10">
        <v>2014</v>
      </c>
      <c r="B30" s="10">
        <f>'Raw Data'!DY48</f>
        <v>133</v>
      </c>
      <c r="C30" s="10">
        <f>'Raw Data'!DZ48</f>
        <v>117</v>
      </c>
      <c r="D30" s="10">
        <f>'Raw Data'!EA48</f>
        <v>146</v>
      </c>
      <c r="E30" s="10">
        <f>'Raw Data'!EB48</f>
        <v>189</v>
      </c>
      <c r="F30" s="10">
        <f>'Raw Data'!EC48</f>
        <v>231</v>
      </c>
      <c r="G30" s="10">
        <f>'Raw Data'!ED48</f>
        <v>200</v>
      </c>
      <c r="H30" s="10">
        <f>'Raw Data'!EE48</f>
        <v>201</v>
      </c>
      <c r="I30" s="10">
        <f>'Raw Data'!EF48</f>
        <v>174</v>
      </c>
      <c r="J30" s="10">
        <f>'Raw Data'!EG48</f>
        <v>201</v>
      </c>
      <c r="K30" s="10">
        <f>'Raw Data'!EH48</f>
        <v>192</v>
      </c>
      <c r="L30" s="10">
        <f>'Raw Data'!EI48</f>
        <v>153</v>
      </c>
      <c r="M30" s="10">
        <f>'Raw Data'!EJ48</f>
        <v>202</v>
      </c>
      <c r="N30" s="2">
        <f t="shared" si="0"/>
        <v>2139</v>
      </c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4.5" hidden="1" x14ac:dyDescent="0.35">
      <c r="A31" s="10">
        <v>2015</v>
      </c>
      <c r="B31" s="10">
        <f>'Raw Data'!EK48</f>
        <v>129</v>
      </c>
      <c r="C31" s="10">
        <f>'Raw Data'!EL48</f>
        <v>142</v>
      </c>
      <c r="D31" s="10">
        <f>'Raw Data'!EM48</f>
        <v>184</v>
      </c>
      <c r="E31" s="10">
        <f>'Raw Data'!EN48</f>
        <v>193</v>
      </c>
      <c r="F31" s="10">
        <f>'Raw Data'!EO48</f>
        <v>241</v>
      </c>
      <c r="G31" s="10">
        <f>'Raw Data'!EP48</f>
        <v>227</v>
      </c>
      <c r="H31" s="10">
        <f>'Raw Data'!EQ48</f>
        <v>218</v>
      </c>
      <c r="I31" s="10">
        <f>'Raw Data'!ER48</f>
        <v>187</v>
      </c>
      <c r="J31" s="10">
        <f>'Raw Data'!ES48</f>
        <v>198</v>
      </c>
      <c r="K31" s="10">
        <f>'Raw Data'!ET48</f>
        <v>198</v>
      </c>
      <c r="L31" s="10">
        <f>'Raw Data'!EU48</f>
        <v>177</v>
      </c>
      <c r="M31" s="10">
        <f>'Raw Data'!EV48</f>
        <v>198</v>
      </c>
      <c r="N31" s="2">
        <f t="shared" si="0"/>
        <v>2292</v>
      </c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4.5" hidden="1" x14ac:dyDescent="0.35">
      <c r="A32" s="10">
        <v>2016</v>
      </c>
      <c r="B32" s="10">
        <f>'Raw Data'!EW48</f>
        <v>145</v>
      </c>
      <c r="C32" s="10">
        <f>'Raw Data'!EX48</f>
        <v>130</v>
      </c>
      <c r="D32" s="10">
        <f>'Raw Data'!EY48</f>
        <v>184</v>
      </c>
      <c r="E32" s="10">
        <f>'Raw Data'!EZ48</f>
        <v>201</v>
      </c>
      <c r="F32" s="10">
        <f>'Raw Data'!FA48</f>
        <v>217</v>
      </c>
      <c r="G32" s="10">
        <f>'Raw Data'!FB48</f>
        <v>238</v>
      </c>
      <c r="H32" s="10">
        <f>'Raw Data'!FC48</f>
        <v>201</v>
      </c>
      <c r="I32" s="10">
        <f>'Raw Data'!FD48</f>
        <v>204</v>
      </c>
      <c r="J32" s="10">
        <f>'Raw Data'!FE48</f>
        <v>211</v>
      </c>
      <c r="K32" s="10">
        <f>'Raw Data'!FF48</f>
        <v>193</v>
      </c>
      <c r="L32" s="10">
        <f>'Raw Data'!FG48</f>
        <v>167</v>
      </c>
      <c r="M32" s="10">
        <f>'Raw Data'!FH48</f>
        <v>202</v>
      </c>
      <c r="N32" s="2">
        <f>SUM(B32:L32)</f>
        <v>2091</v>
      </c>
    </row>
    <row r="33" spans="1:15" ht="14.5" hidden="1" x14ac:dyDescent="0.35">
      <c r="A33" s="10">
        <v>2017</v>
      </c>
      <c r="B33" s="10">
        <f>'Raw Data'!FI48</f>
        <v>141</v>
      </c>
      <c r="C33" s="10">
        <f>'Raw Data'!FJ48</f>
        <v>149</v>
      </c>
      <c r="D33" s="10">
        <f>'Raw Data'!FK48</f>
        <v>235</v>
      </c>
      <c r="E33" s="10">
        <f>'Raw Data'!FL48</f>
        <v>219</v>
      </c>
      <c r="F33" s="10">
        <f>'Raw Data'!FM48</f>
        <v>254</v>
      </c>
      <c r="G33" s="10">
        <f>'Raw Data'!FN48</f>
        <v>295</v>
      </c>
      <c r="H33" s="10">
        <f>'Raw Data'!FO48</f>
        <v>185</v>
      </c>
      <c r="I33" s="10">
        <f>'Raw Data'!FP48</f>
        <v>224</v>
      </c>
      <c r="J33" s="10">
        <f>'Raw Data'!FQ48</f>
        <v>206</v>
      </c>
      <c r="K33" s="10">
        <f>'Raw Data'!FR48</f>
        <v>234</v>
      </c>
      <c r="L33" s="10">
        <f>'Raw Data'!FS48</f>
        <v>208</v>
      </c>
      <c r="M33" s="10">
        <f>'Raw Data'!FT48</f>
        <v>208</v>
      </c>
      <c r="O33" s="2">
        <f>SUM(B33:C33)</f>
        <v>290</v>
      </c>
    </row>
    <row r="34" spans="1:15" ht="14.5" hidden="1" x14ac:dyDescent="0.35">
      <c r="A34" s="10">
        <v>2018</v>
      </c>
      <c r="B34" s="10">
        <f>'Raw Data'!FU48</f>
        <v>153</v>
      </c>
      <c r="C34" s="10">
        <f>'Raw Data'!FV48</f>
        <v>112</v>
      </c>
      <c r="D34" s="10">
        <f>'Raw Data'!FW48</f>
        <v>232</v>
      </c>
      <c r="E34" s="10">
        <f>'Raw Data'!FX48</f>
        <v>225</v>
      </c>
      <c r="F34" s="10">
        <f>'Raw Data'!FY48</f>
        <v>267</v>
      </c>
      <c r="G34" s="10">
        <f>'Raw Data'!FZ48</f>
        <v>245</v>
      </c>
      <c r="H34" s="10">
        <f>'Raw Data'!GA48</f>
        <v>209</v>
      </c>
      <c r="I34" s="10">
        <f>'Raw Data'!GB48</f>
        <v>228</v>
      </c>
      <c r="J34" s="10">
        <f>'Raw Data'!GC48</f>
        <v>178</v>
      </c>
      <c r="K34" s="10">
        <f>'Raw Data'!GD48</f>
        <v>215</v>
      </c>
      <c r="L34" s="10">
        <f>'Raw Data'!GE48</f>
        <v>162</v>
      </c>
      <c r="M34" s="10">
        <f>'Raw Data'!GF48</f>
        <v>192</v>
      </c>
      <c r="O34" s="2">
        <f>SUM(B34)</f>
        <v>153</v>
      </c>
    </row>
    <row r="35" spans="1:15" ht="14.5" hidden="1" x14ac:dyDescent="0.35">
      <c r="A35" s="10">
        <v>2019</v>
      </c>
      <c r="B35" s="2">
        <f>'Raw Data'!GG48</f>
        <v>144</v>
      </c>
      <c r="C35" s="2">
        <f>'Raw Data'!GH48</f>
        <v>163</v>
      </c>
      <c r="D35" s="2">
        <f>'Raw Data'!GI48</f>
        <v>218</v>
      </c>
      <c r="E35" s="2">
        <f>'Raw Data'!GJ48</f>
        <v>229</v>
      </c>
      <c r="F35" s="2">
        <f>'Raw Data'!GK48</f>
        <v>253</v>
      </c>
      <c r="G35" s="2">
        <f>'Raw Data'!GL48</f>
        <v>232</v>
      </c>
      <c r="H35" s="2">
        <f>'Raw Data'!GM48</f>
        <v>232</v>
      </c>
      <c r="I35" s="2">
        <f>'Raw Data'!GN48</f>
        <v>243</v>
      </c>
      <c r="J35" s="2">
        <f>'Raw Data'!GO48</f>
        <v>199</v>
      </c>
      <c r="K35" s="2">
        <f>'Raw Data'!GP48</f>
        <v>224</v>
      </c>
      <c r="L35" s="2">
        <f>'Raw Data'!GQ48</f>
        <v>250</v>
      </c>
      <c r="M35" s="2">
        <f>'Raw Data'!GR48</f>
        <v>219</v>
      </c>
      <c r="O35" s="2">
        <f>SUM(B35:M35)</f>
        <v>2606</v>
      </c>
    </row>
    <row r="36" spans="1:15" ht="14.5" hidden="1" customHeight="1" x14ac:dyDescent="0.35">
      <c r="A36" s="10">
        <v>2020</v>
      </c>
      <c r="B36" s="2">
        <f>'Raw Data'!GS48</f>
        <v>179</v>
      </c>
      <c r="C36" s="2">
        <f>'Raw Data'!GT48</f>
        <v>181</v>
      </c>
      <c r="D36" s="2">
        <f>'Raw Data'!GU48</f>
        <v>236</v>
      </c>
      <c r="E36" s="2">
        <f>'Raw Data'!GV48</f>
        <v>181</v>
      </c>
      <c r="F36" s="2">
        <f>'Raw Data'!GW48</f>
        <v>179</v>
      </c>
      <c r="G36" s="2">
        <f>'Raw Data'!GX48</f>
        <v>251</v>
      </c>
      <c r="H36" s="2">
        <f>'Raw Data'!GY48</f>
        <v>452</v>
      </c>
      <c r="I36" s="2">
        <f>'Raw Data'!GZ48</f>
        <v>403</v>
      </c>
      <c r="J36" s="2">
        <f>'Raw Data'!HA48</f>
        <v>445</v>
      </c>
      <c r="K36" s="2">
        <f>'Raw Data'!HB48</f>
        <v>460</v>
      </c>
      <c r="L36" s="2">
        <f>'Raw Data'!HC48</f>
        <v>383</v>
      </c>
      <c r="M36" s="2">
        <f>'Raw Data'!HD48</f>
        <v>401</v>
      </c>
      <c r="O36" s="2">
        <f>SUM(B36:M36)</f>
        <v>3751</v>
      </c>
    </row>
    <row r="37" spans="1:15" ht="14.25" hidden="1" customHeight="1" x14ac:dyDescent="0.35">
      <c r="A37" s="142">
        <v>2021</v>
      </c>
      <c r="B37" s="2">
        <f>'Raw Data'!HE48</f>
        <v>335</v>
      </c>
      <c r="C37" s="2">
        <f>'Raw Data'!HF48</f>
        <v>298</v>
      </c>
      <c r="D37" s="2">
        <f>'Raw Data'!HG48</f>
        <v>447</v>
      </c>
      <c r="E37" s="2">
        <f>'Raw Data'!HH48</f>
        <v>445</v>
      </c>
      <c r="F37" s="2">
        <f>'Raw Data'!HI48</f>
        <v>440</v>
      </c>
      <c r="G37" s="2">
        <f>'Raw Data'!HJ48</f>
        <v>432</v>
      </c>
      <c r="H37" s="2">
        <f>'Raw Data'!HK48</f>
        <v>369</v>
      </c>
      <c r="I37" s="2">
        <f>'Raw Data'!HL48</f>
        <v>329</v>
      </c>
      <c r="J37" s="2">
        <f>'Raw Data'!HM48</f>
        <v>313</v>
      </c>
      <c r="K37" s="2">
        <f>'Raw Data'!HN48</f>
        <v>333</v>
      </c>
      <c r="L37" s="2">
        <f>'Raw Data'!HO48</f>
        <v>340</v>
      </c>
      <c r="M37" s="2">
        <f>'Raw Data'!HP48</f>
        <v>319</v>
      </c>
      <c r="N37" s="2">
        <f>SUM(B37:M37)</f>
        <v>4400</v>
      </c>
    </row>
    <row r="38" spans="1:15" ht="14.25" customHeight="1" x14ac:dyDescent="0.35">
      <c r="A38" s="142">
        <v>2022</v>
      </c>
      <c r="B38" s="2">
        <f>'Raw Data'!HQ48</f>
        <v>285</v>
      </c>
      <c r="C38" s="2">
        <f>'Raw Data'!HR48</f>
        <v>248</v>
      </c>
      <c r="D38" s="2">
        <f>'Raw Data'!HS48</f>
        <v>387</v>
      </c>
      <c r="E38" s="2">
        <f>'Raw Data'!HT48</f>
        <v>344</v>
      </c>
      <c r="F38" s="2">
        <f>'Raw Data'!HU48</f>
        <v>331</v>
      </c>
      <c r="G38" s="2">
        <f>'Raw Data'!HV48</f>
        <v>290</v>
      </c>
      <c r="H38" s="2">
        <f>'Raw Data'!HW48</f>
        <v>233</v>
      </c>
      <c r="I38" s="2">
        <f>'Raw Data'!HX48</f>
        <v>265</v>
      </c>
      <c r="J38" s="2">
        <f>'Raw Data'!HY48</f>
        <v>231</v>
      </c>
      <c r="K38" s="2">
        <f>'Raw Data'!HZ48</f>
        <v>207</v>
      </c>
      <c r="L38" s="2">
        <f>'Raw Data'!IA48</f>
        <v>195</v>
      </c>
      <c r="M38" s="2">
        <f>'Raw Data'!IB48</f>
        <v>168</v>
      </c>
      <c r="N38" s="2">
        <f>SUM(B38:M38)</f>
        <v>3184</v>
      </c>
    </row>
    <row r="39" spans="1:15" ht="14.25" customHeight="1" x14ac:dyDescent="0.35">
      <c r="A39" s="142">
        <v>2023</v>
      </c>
      <c r="B39" s="2">
        <f>'Raw Data'!IC48</f>
        <v>141</v>
      </c>
      <c r="C39" s="2">
        <f>'Raw Data'!ID48</f>
        <v>174</v>
      </c>
      <c r="D39" s="2">
        <f>'Raw Data'!IE48</f>
        <v>242</v>
      </c>
      <c r="E39" s="2">
        <f>'Raw Data'!IF48</f>
        <v>215</v>
      </c>
      <c r="F39" s="2">
        <f>'Raw Data'!IG48</f>
        <v>228</v>
      </c>
      <c r="G39" s="2">
        <f>'Raw Data'!IH48</f>
        <v>245</v>
      </c>
      <c r="H39" s="2">
        <f>'Raw Data'!II48</f>
        <v>172</v>
      </c>
      <c r="I39" s="2">
        <f>'Raw Data'!IJ48</f>
        <v>191</v>
      </c>
      <c r="J39" s="2">
        <f>'Raw Data'!IK48</f>
        <v>216</v>
      </c>
      <c r="K39" s="2">
        <f>'Raw Data'!IL48</f>
        <v>177</v>
      </c>
      <c r="L39" s="2">
        <f>'Raw Data'!IM48</f>
        <v>183</v>
      </c>
      <c r="M39" s="2">
        <f>'Raw Data'!IN48</f>
        <v>146</v>
      </c>
      <c r="N39" s="2">
        <f>SUM(B39:M39)</f>
        <v>2330</v>
      </c>
    </row>
    <row r="40" spans="1:15" ht="14.25" customHeight="1" x14ac:dyDescent="0.35">
      <c r="A40" s="142">
        <v>2024</v>
      </c>
      <c r="B40" s="2">
        <f>'Raw Data'!IO48</f>
        <v>141</v>
      </c>
      <c r="C40" s="2">
        <f>'Raw Data'!IP48</f>
        <v>137</v>
      </c>
      <c r="D40" s="2">
        <f>'Raw Data'!IQ48</f>
        <v>208</v>
      </c>
      <c r="E40" s="2">
        <f>'Raw Data'!IR48</f>
        <v>218</v>
      </c>
      <c r="F40" s="2">
        <f>'Raw Data'!IS48</f>
        <v>209</v>
      </c>
      <c r="G40" s="2">
        <f>'Raw Data'!IT48</f>
        <v>181</v>
      </c>
      <c r="H40" s="2">
        <f>'Raw Data'!IU48</f>
        <v>209</v>
      </c>
      <c r="I40" s="2">
        <f>'Raw Data'!IV48</f>
        <v>187</v>
      </c>
      <c r="J40" s="2">
        <f>'Raw Data'!IW48</f>
        <v>172</v>
      </c>
      <c r="K40" s="2">
        <f>'Raw Data'!IX48</f>
        <v>190</v>
      </c>
      <c r="L40" s="2">
        <f>'Raw Data'!IY48</f>
        <v>154</v>
      </c>
      <c r="M40" s="2">
        <f>'Raw Data'!IZ48</f>
        <v>169</v>
      </c>
      <c r="N40" s="2">
        <f>SUM(B40:M40)</f>
        <v>2175</v>
      </c>
    </row>
    <row r="41" spans="1:15" ht="14.25" customHeight="1" x14ac:dyDescent="0.35">
      <c r="A41" s="142">
        <v>2025</v>
      </c>
      <c r="B41" s="2">
        <f>'Raw Data'!JA48</f>
        <v>166</v>
      </c>
      <c r="C41" s="2">
        <f>'Raw Data'!JB48</f>
        <v>125</v>
      </c>
      <c r="D41" s="2">
        <f>'Raw Data'!JC48</f>
        <v>176</v>
      </c>
      <c r="E41" s="2">
        <f>'Raw Data'!JD48</f>
        <v>0</v>
      </c>
      <c r="F41" s="2">
        <f>'Raw Data'!JE48</f>
        <v>0</v>
      </c>
      <c r="G41" s="2">
        <f>'Raw Data'!JF48</f>
        <v>0</v>
      </c>
      <c r="H41" s="2">
        <f>'Raw Data'!JG48</f>
        <v>0</v>
      </c>
      <c r="I41" s="2">
        <f>'Raw Data'!JH48</f>
        <v>0</v>
      </c>
      <c r="J41" s="2">
        <f>'Raw Data'!JI48</f>
        <v>0</v>
      </c>
      <c r="K41" s="2">
        <f>'Raw Data'!JJ48</f>
        <v>0</v>
      </c>
      <c r="L41" s="2">
        <f>'Raw Data'!JK48</f>
        <v>0</v>
      </c>
      <c r="M41" s="2">
        <f>'Raw Data'!JL48</f>
        <v>0</v>
      </c>
      <c r="N41" s="2">
        <f>SUM(B41:M41)</f>
        <v>467</v>
      </c>
    </row>
    <row r="42" spans="1:15" ht="14.25" customHeight="1" x14ac:dyDescent="0.35">
      <c r="A42" s="14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5" ht="14.25" customHeight="1" x14ac:dyDescent="0.35">
      <c r="A43" s="14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5" ht="14.25" customHeight="1" x14ac:dyDescent="0.35">
      <c r="A44" s="17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O44" s="2"/>
    </row>
    <row r="45" spans="1:15" ht="14.25" customHeight="1" x14ac:dyDescent="0.35">
      <c r="A45" s="17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O45" s="2"/>
    </row>
    <row r="46" spans="1:15" ht="14.25" customHeight="1" x14ac:dyDescent="0.3"/>
    <row r="47" spans="1:15" ht="14.25" customHeight="1" thickBot="1" x14ac:dyDescent="0.4">
      <c r="E47" s="316" t="s">
        <v>23</v>
      </c>
      <c r="F47" s="317"/>
      <c r="G47" s="318"/>
      <c r="I47" s="316" t="s">
        <v>355</v>
      </c>
      <c r="J47" s="317"/>
      <c r="K47" s="318"/>
    </row>
    <row r="48" spans="1:15" ht="14.25" customHeight="1" thickTop="1" x14ac:dyDescent="0.3">
      <c r="E48" s="6" t="s">
        <v>13</v>
      </c>
      <c r="F48" s="6" t="s">
        <v>14</v>
      </c>
      <c r="G48" s="6" t="s">
        <v>15</v>
      </c>
      <c r="I48" s="6" t="s">
        <v>13</v>
      </c>
      <c r="J48" s="6" t="s">
        <v>14</v>
      </c>
      <c r="K48" s="6" t="s">
        <v>15</v>
      </c>
    </row>
    <row r="49" spans="1:14" ht="14.25" customHeight="1" x14ac:dyDescent="0.35">
      <c r="E49" s="179" t="s">
        <v>576</v>
      </c>
      <c r="F49" s="8">
        <f>D41</f>
        <v>176</v>
      </c>
      <c r="G49" s="9">
        <f>(F49-F50)/F50</f>
        <v>-0.15384615384615385</v>
      </c>
      <c r="I49" s="7">
        <v>2025</v>
      </c>
      <c r="J49" s="8">
        <f>SUM(B41:D41)</f>
        <v>467</v>
      </c>
      <c r="K49" s="9">
        <f>(J49-J50)/50</f>
        <v>-0.38</v>
      </c>
    </row>
    <row r="50" spans="1:14" ht="14.25" customHeight="1" x14ac:dyDescent="0.35">
      <c r="E50" s="179" t="s">
        <v>577</v>
      </c>
      <c r="F50" s="8">
        <f>D40</f>
        <v>208</v>
      </c>
      <c r="G50" s="9">
        <f>(F50-F51)/F51</f>
        <v>-0.14049586776859505</v>
      </c>
      <c r="I50" s="7">
        <v>2024</v>
      </c>
      <c r="J50" s="8">
        <f>SUM(B40:D40)</f>
        <v>486</v>
      </c>
      <c r="K50" s="9">
        <f>(J50-J51)/J51</f>
        <v>-0.12746858168761221</v>
      </c>
      <c r="N50" s="147"/>
    </row>
    <row r="51" spans="1:14" ht="14.25" customHeight="1" x14ac:dyDescent="0.35">
      <c r="E51" s="7" t="s">
        <v>578</v>
      </c>
      <c r="F51" s="8">
        <f>D39</f>
        <v>242</v>
      </c>
      <c r="G51" s="9">
        <f>(F51-F52)/F52</f>
        <v>-0.37467700258397935</v>
      </c>
      <c r="I51" s="7">
        <v>2023</v>
      </c>
      <c r="J51" s="8">
        <f>SUM(B39:D39)</f>
        <v>557</v>
      </c>
      <c r="K51" s="9">
        <f>(J51-J52)/J52</f>
        <v>-0.39456521739130435</v>
      </c>
    </row>
    <row r="52" spans="1:14" ht="14.25" customHeight="1" x14ac:dyDescent="0.35">
      <c r="E52" s="179" t="s">
        <v>579</v>
      </c>
      <c r="F52" s="8">
        <f>D38</f>
        <v>387</v>
      </c>
      <c r="G52" s="9"/>
      <c r="I52" s="7">
        <v>2022</v>
      </c>
      <c r="J52" s="8">
        <f>SUM(B38:D38)</f>
        <v>920</v>
      </c>
      <c r="K52" s="9"/>
    </row>
    <row r="53" spans="1:14" ht="14.25" customHeight="1" x14ac:dyDescent="0.35">
      <c r="E53" s="172"/>
      <c r="F53" s="173"/>
      <c r="G53" s="147"/>
      <c r="I53" s="172"/>
      <c r="J53" s="173"/>
      <c r="K53" s="147"/>
    </row>
    <row r="54" spans="1:14" ht="14.25" customHeight="1" x14ac:dyDescent="0.35">
      <c r="E54" s="154"/>
      <c r="F54" s="251"/>
      <c r="G54" s="223"/>
      <c r="I54" s="154"/>
      <c r="J54" s="251"/>
      <c r="K54" s="223"/>
    </row>
    <row r="55" spans="1:14" ht="14.25" customHeight="1" x14ac:dyDescent="0.35">
      <c r="A55" s="4"/>
      <c r="B55" s="4" t="s">
        <v>538</v>
      </c>
      <c r="C55" s="4" t="s">
        <v>539</v>
      </c>
      <c r="D55" s="4" t="s">
        <v>540</v>
      </c>
      <c r="E55" s="4" t="s">
        <v>453</v>
      </c>
      <c r="F55" s="251"/>
      <c r="G55" s="223"/>
      <c r="I55" s="154"/>
      <c r="J55" s="251"/>
      <c r="K55" s="223"/>
    </row>
    <row r="56" spans="1:14" ht="14.25" hidden="1" customHeight="1" x14ac:dyDescent="0.35">
      <c r="A56" s="2">
        <v>2021</v>
      </c>
      <c r="B56" s="2">
        <f>SUM(B37:D37)</f>
        <v>1080</v>
      </c>
      <c r="C56">
        <f>SUM(E37:G37)</f>
        <v>1317</v>
      </c>
      <c r="D56">
        <f>SUM(H37:J37)</f>
        <v>1011</v>
      </c>
      <c r="E56" s="154">
        <f>SUM(K37:M37)</f>
        <v>992</v>
      </c>
      <c r="F56" s="251"/>
      <c r="G56" s="223"/>
      <c r="I56" s="154"/>
      <c r="J56" s="251"/>
      <c r="K56" s="223"/>
    </row>
    <row r="57" spans="1:14" ht="14.25" customHeight="1" x14ac:dyDescent="0.35">
      <c r="A57" s="2">
        <v>2022</v>
      </c>
      <c r="B57" s="2">
        <f>SUM(B38:D38)</f>
        <v>920</v>
      </c>
      <c r="C57">
        <f>SUM(E38:G38)</f>
        <v>965</v>
      </c>
      <c r="D57">
        <f>SUM(H38:J38)</f>
        <v>729</v>
      </c>
      <c r="E57" s="154">
        <f>SUM(K38:M38)</f>
        <v>570</v>
      </c>
      <c r="F57" s="251"/>
      <c r="G57" s="223"/>
      <c r="I57" s="154"/>
      <c r="J57" s="251"/>
      <c r="K57" s="223"/>
    </row>
    <row r="58" spans="1:14" ht="14.25" customHeight="1" x14ac:dyDescent="0.35">
      <c r="A58" s="2">
        <v>2023</v>
      </c>
      <c r="B58" s="2">
        <f>SUM(B39:D39)</f>
        <v>557</v>
      </c>
      <c r="C58">
        <f>SUM(E39:G39)</f>
        <v>688</v>
      </c>
      <c r="D58">
        <f>SUM(H39:J39)</f>
        <v>579</v>
      </c>
      <c r="E58" s="154">
        <f>SUM(K39:M39)</f>
        <v>506</v>
      </c>
      <c r="F58" s="251"/>
      <c r="G58" s="223"/>
      <c r="I58" s="154"/>
      <c r="J58" s="251"/>
      <c r="K58" s="223"/>
    </row>
    <row r="59" spans="1:14" ht="14.25" customHeight="1" x14ac:dyDescent="0.35">
      <c r="A59" s="2">
        <v>2024</v>
      </c>
      <c r="B59" s="2">
        <f>SUM(B40:D40)</f>
        <v>486</v>
      </c>
      <c r="C59">
        <f>SUM(E40:G40)</f>
        <v>608</v>
      </c>
      <c r="D59">
        <f>SUM(H40:J40)</f>
        <v>568</v>
      </c>
      <c r="E59" s="154">
        <f>SUM(K40:M40)</f>
        <v>513</v>
      </c>
      <c r="F59" s="251"/>
      <c r="G59" s="223"/>
      <c r="I59" s="154"/>
      <c r="J59" s="251"/>
      <c r="K59" s="223"/>
    </row>
    <row r="60" spans="1:14" ht="14.25" customHeight="1" x14ac:dyDescent="0.35">
      <c r="A60" s="2">
        <v>2025</v>
      </c>
      <c r="B60" s="2">
        <f>SUM(B41:D41)</f>
        <v>467</v>
      </c>
      <c r="C60">
        <f>SUM(E41:G41)</f>
        <v>0</v>
      </c>
      <c r="D60">
        <f>SUM(H41:J41)</f>
        <v>0</v>
      </c>
      <c r="E60" s="154">
        <f>SUM(K41:M41)</f>
        <v>0</v>
      </c>
      <c r="F60" s="251"/>
      <c r="G60" s="223"/>
    </row>
    <row r="61" spans="1:14" ht="14.25" customHeight="1" x14ac:dyDescent="0.35">
      <c r="A61" s="2"/>
      <c r="B61" s="2"/>
    </row>
    <row r="62" spans="1:14" ht="14.25" customHeight="1" x14ac:dyDescent="0.35">
      <c r="A62" s="2"/>
      <c r="B62" s="2"/>
      <c r="E62" s="154" t="s">
        <v>249</v>
      </c>
      <c r="I62" s="172"/>
      <c r="J62" s="173"/>
      <c r="K62" s="147"/>
    </row>
    <row r="63" spans="1:14" ht="14.25" customHeight="1" thickBot="1" x14ac:dyDescent="0.4">
      <c r="A63" s="2"/>
      <c r="B63" s="2"/>
      <c r="E63" s="316" t="s">
        <v>451</v>
      </c>
      <c r="F63" s="317"/>
      <c r="G63" s="318"/>
      <c r="I63" s="172"/>
      <c r="J63" s="173"/>
      <c r="K63" s="147"/>
    </row>
    <row r="64" spans="1:14" ht="14" customHeight="1" thickTop="1" x14ac:dyDescent="0.35">
      <c r="A64" s="2"/>
      <c r="B64" s="2"/>
      <c r="E64" s="6" t="s">
        <v>13</v>
      </c>
      <c r="F64" s="6" t="s">
        <v>14</v>
      </c>
      <c r="G64" s="6" t="s">
        <v>15</v>
      </c>
      <c r="I64" s="172"/>
    </row>
    <row r="65" spans="1:13" ht="14.25" customHeight="1" x14ac:dyDescent="0.35">
      <c r="A65" s="254"/>
      <c r="B65" s="254"/>
      <c r="E65" s="179" t="s">
        <v>544</v>
      </c>
      <c r="F65" s="8">
        <f>SUM(B41:D41)</f>
        <v>467</v>
      </c>
      <c r="G65" s="9">
        <f>(F65-F66)/F66</f>
        <v>-3.9094650205761319E-2</v>
      </c>
      <c r="I65" s="172"/>
    </row>
    <row r="66" spans="1:13" ht="14.25" customHeight="1" x14ac:dyDescent="0.35">
      <c r="A66" s="254"/>
      <c r="B66" s="254"/>
      <c r="E66" s="179" t="s">
        <v>545</v>
      </c>
      <c r="F66" s="8">
        <f>SUM(B40:D40)</f>
        <v>486</v>
      </c>
      <c r="G66" s="9">
        <f>(F66-F67)/F67</f>
        <v>-0.12746858168761221</v>
      </c>
    </row>
    <row r="67" spans="1:13" ht="14.25" customHeight="1" x14ac:dyDescent="0.35">
      <c r="A67" s="254"/>
      <c r="B67" s="254"/>
      <c r="E67" s="179" t="s">
        <v>546</v>
      </c>
      <c r="F67" s="8">
        <f>SUM(B39:D39)</f>
        <v>557</v>
      </c>
      <c r="G67" s="9">
        <f>(F67-F68)/F68</f>
        <v>-0.39456521739130435</v>
      </c>
    </row>
    <row r="68" spans="1:13" ht="14.25" customHeight="1" x14ac:dyDescent="0.35">
      <c r="A68" s="254"/>
      <c r="B68" s="254"/>
      <c r="E68" s="179" t="s">
        <v>547</v>
      </c>
      <c r="F68" s="8">
        <f>SUM(B38:D38)</f>
        <v>920</v>
      </c>
      <c r="G68" s="9"/>
    </row>
    <row r="69" spans="1:13" ht="14.25" customHeight="1" x14ac:dyDescent="0.35">
      <c r="A69" s="254"/>
      <c r="B69" s="254"/>
      <c r="E69" s="269"/>
      <c r="F69" s="173"/>
      <c r="G69" s="147"/>
    </row>
    <row r="70" spans="1:13" ht="14.25" customHeight="1" x14ac:dyDescent="0.35">
      <c r="A70" s="254"/>
      <c r="B70" s="254"/>
    </row>
    <row r="71" spans="1:13" ht="14.25" customHeight="1" x14ac:dyDescent="0.35">
      <c r="A71" s="254"/>
      <c r="B71" s="2"/>
      <c r="M71" t="s">
        <v>426</v>
      </c>
    </row>
    <row r="72" spans="1:13" ht="14.25" customHeight="1" x14ac:dyDescent="0.35">
      <c r="A72" s="254"/>
      <c r="B72" s="2"/>
    </row>
    <row r="73" spans="1:13" ht="14.25" customHeight="1" x14ac:dyDescent="0.35">
      <c r="A73" s="171"/>
      <c r="B73" s="2"/>
    </row>
    <row r="74" spans="1:13" ht="14.25" customHeight="1" x14ac:dyDescent="0.35">
      <c r="A74" s="171"/>
      <c r="B74" s="2"/>
    </row>
    <row r="75" spans="1:13" ht="14.25" customHeight="1" x14ac:dyDescent="0.35">
      <c r="A75" s="171"/>
      <c r="B75" s="2"/>
    </row>
    <row r="76" spans="1:13" ht="14.25" customHeight="1" x14ac:dyDescent="0.35">
      <c r="A76" s="171"/>
      <c r="B76" s="2"/>
    </row>
    <row r="77" spans="1:13" ht="14.25" customHeight="1" x14ac:dyDescent="0.3"/>
    <row r="78" spans="1:13" ht="14.25" customHeight="1" x14ac:dyDescent="0.3"/>
    <row r="79" spans="1:13" ht="14.25" customHeight="1" x14ac:dyDescent="0.3"/>
    <row r="80" spans="1:13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  <row r="1017" ht="14.25" customHeight="1" x14ac:dyDescent="0.3"/>
    <row r="1018" ht="14.25" customHeight="1" x14ac:dyDescent="0.3"/>
    <row r="1019" ht="14.25" customHeight="1" x14ac:dyDescent="0.3"/>
    <row r="1020" ht="14.25" customHeight="1" x14ac:dyDescent="0.3"/>
    <row r="1021" ht="14.25" customHeight="1" x14ac:dyDescent="0.3"/>
    <row r="1022" ht="14.25" customHeight="1" x14ac:dyDescent="0.3"/>
    <row r="1023" ht="14.25" customHeight="1" x14ac:dyDescent="0.3"/>
    <row r="1024" ht="14.25" customHeight="1" x14ac:dyDescent="0.3"/>
    <row r="1025" ht="14.25" customHeight="1" x14ac:dyDescent="0.3"/>
    <row r="1026" ht="14.25" customHeight="1" x14ac:dyDescent="0.3"/>
    <row r="1027" ht="14.25" customHeight="1" x14ac:dyDescent="0.3"/>
    <row r="1028" ht="14.25" customHeight="1" x14ac:dyDescent="0.3"/>
    <row r="1029" ht="14.25" customHeight="1" x14ac:dyDescent="0.3"/>
    <row r="1030" ht="14.25" customHeight="1" x14ac:dyDescent="0.3"/>
    <row r="1031" ht="14.25" customHeight="1" x14ac:dyDescent="0.3"/>
    <row r="1032" ht="14.25" customHeight="1" x14ac:dyDescent="0.3"/>
  </sheetData>
  <mergeCells count="3">
    <mergeCell ref="E47:G47"/>
    <mergeCell ref="I47:K47"/>
    <mergeCell ref="E63:G63"/>
  </mergeCells>
  <phoneticPr fontId="28" type="noConversion"/>
  <pageMargins left="0.7" right="0.7" top="0.75" bottom="0.75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</sheetPr>
  <dimension ref="A1:IH1000"/>
  <sheetViews>
    <sheetView topLeftCell="HP1" workbookViewId="0">
      <selection activeCell="GK1" sqref="GK1:GK1048576"/>
    </sheetView>
  </sheetViews>
  <sheetFormatPr defaultColWidth="12.58203125" defaultRowHeight="15" customHeight="1" x14ac:dyDescent="0.3"/>
  <cols>
    <col min="1" max="1" width="13.4140625" bestFit="1" customWidth="1"/>
    <col min="2" max="2" width="5.58203125" hidden="1" customWidth="1"/>
    <col min="3" max="3" width="5.9140625" hidden="1" customWidth="1"/>
    <col min="4" max="4" width="6.4140625" hidden="1" customWidth="1"/>
    <col min="5" max="5" width="5.9140625" hidden="1" customWidth="1"/>
    <col min="6" max="6" width="6.5" hidden="1" customWidth="1"/>
    <col min="7" max="7" width="5.58203125" hidden="1" customWidth="1"/>
    <col min="8" max="8" width="5.08203125" hidden="1" customWidth="1"/>
    <col min="9" max="9" width="6" hidden="1" customWidth="1"/>
    <col min="10" max="11" width="5.9140625" hidden="1" customWidth="1"/>
    <col min="12" max="12" width="6.4140625" hidden="1" customWidth="1"/>
    <col min="13" max="13" width="6.08203125" hidden="1" customWidth="1"/>
    <col min="14" max="14" width="5.58203125" hidden="1" customWidth="1"/>
    <col min="15" max="15" width="5.9140625" hidden="1" customWidth="1"/>
    <col min="16" max="16" width="6.4140625" hidden="1" customWidth="1"/>
    <col min="17" max="17" width="5.9140625" hidden="1" customWidth="1"/>
    <col min="18" max="18" width="6.5" hidden="1" customWidth="1"/>
    <col min="19" max="19" width="5.58203125" hidden="1" customWidth="1"/>
    <col min="20" max="20" width="5.08203125" hidden="1" customWidth="1"/>
    <col min="21" max="21" width="6" hidden="1" customWidth="1"/>
    <col min="22" max="23" width="5.9140625" hidden="1" customWidth="1"/>
    <col min="24" max="24" width="6.4140625" hidden="1" customWidth="1"/>
    <col min="25" max="25" width="6.08203125" hidden="1" customWidth="1"/>
    <col min="26" max="26" width="5.58203125" hidden="1" customWidth="1"/>
    <col min="27" max="27" width="5.9140625" hidden="1" customWidth="1"/>
    <col min="28" max="28" width="6.4140625" hidden="1" customWidth="1"/>
    <col min="29" max="29" width="5.9140625" hidden="1" customWidth="1"/>
    <col min="30" max="30" width="6.5" hidden="1" customWidth="1"/>
    <col min="31" max="31" width="5.58203125" hidden="1" customWidth="1"/>
    <col min="32" max="32" width="5.08203125" hidden="1" customWidth="1"/>
    <col min="33" max="33" width="6" hidden="1" customWidth="1"/>
    <col min="34" max="35" width="5.9140625" hidden="1" customWidth="1"/>
    <col min="36" max="36" width="6.4140625" hidden="1" customWidth="1"/>
    <col min="37" max="37" width="6.08203125" hidden="1" customWidth="1"/>
    <col min="38" max="38" width="5.58203125" hidden="1" customWidth="1"/>
    <col min="39" max="39" width="5.9140625" hidden="1" customWidth="1"/>
    <col min="40" max="40" width="6.4140625" hidden="1" customWidth="1"/>
    <col min="41" max="41" width="5.9140625" hidden="1" customWidth="1"/>
    <col min="42" max="42" width="6.5" hidden="1" customWidth="1"/>
    <col min="43" max="43" width="5.58203125" hidden="1" customWidth="1"/>
    <col min="44" max="44" width="5.08203125" hidden="1" customWidth="1"/>
    <col min="45" max="45" width="6" hidden="1" customWidth="1"/>
    <col min="46" max="47" width="5.9140625" hidden="1" customWidth="1"/>
    <col min="48" max="48" width="6.4140625" hidden="1" customWidth="1"/>
    <col min="49" max="49" width="6.08203125" hidden="1" customWidth="1"/>
    <col min="50" max="50" width="5.58203125" hidden="1" customWidth="1"/>
    <col min="51" max="51" width="5.9140625" hidden="1" customWidth="1"/>
    <col min="52" max="52" width="6.4140625" hidden="1" customWidth="1"/>
    <col min="53" max="53" width="5.9140625" hidden="1" customWidth="1"/>
    <col min="54" max="54" width="6.5" hidden="1" customWidth="1"/>
    <col min="55" max="55" width="5.58203125" hidden="1" customWidth="1"/>
    <col min="56" max="56" width="5.08203125" hidden="1" customWidth="1"/>
    <col min="57" max="57" width="6" hidden="1" customWidth="1"/>
    <col min="58" max="59" width="5.9140625" hidden="1" customWidth="1"/>
    <col min="60" max="60" width="6.4140625" hidden="1" customWidth="1"/>
    <col min="61" max="61" width="6.08203125" hidden="1" customWidth="1"/>
    <col min="62" max="62" width="5.58203125" hidden="1" customWidth="1"/>
    <col min="63" max="63" width="5.9140625" hidden="1" customWidth="1"/>
    <col min="64" max="64" width="6.4140625" hidden="1" customWidth="1"/>
    <col min="65" max="65" width="5.9140625" hidden="1" customWidth="1"/>
    <col min="66" max="66" width="6.5" hidden="1" customWidth="1"/>
    <col min="67" max="67" width="5.58203125" hidden="1" customWidth="1"/>
    <col min="68" max="68" width="5.08203125" hidden="1" customWidth="1"/>
    <col min="69" max="69" width="6" hidden="1" customWidth="1"/>
    <col min="70" max="71" width="5.9140625" hidden="1" customWidth="1"/>
    <col min="72" max="72" width="6.4140625" hidden="1" customWidth="1"/>
    <col min="73" max="73" width="6.08203125" hidden="1" customWidth="1"/>
    <col min="74" max="74" width="5.58203125" hidden="1" customWidth="1"/>
    <col min="75" max="75" width="5.9140625" hidden="1" customWidth="1"/>
    <col min="76" max="76" width="6.4140625" hidden="1" customWidth="1"/>
    <col min="77" max="77" width="5.9140625" hidden="1" customWidth="1"/>
    <col min="78" max="78" width="6.5" hidden="1" customWidth="1"/>
    <col min="79" max="79" width="5.58203125" hidden="1" customWidth="1"/>
    <col min="80" max="80" width="5.08203125" hidden="1" customWidth="1"/>
    <col min="81" max="81" width="6" hidden="1" customWidth="1"/>
    <col min="82" max="83" width="5.9140625" hidden="1" customWidth="1"/>
    <col min="84" max="84" width="6.4140625" hidden="1" customWidth="1"/>
    <col min="85" max="85" width="6.08203125" hidden="1" customWidth="1"/>
    <col min="86" max="86" width="5.58203125" hidden="1" customWidth="1"/>
    <col min="87" max="87" width="5.9140625" hidden="1" customWidth="1"/>
    <col min="88" max="88" width="6.4140625" hidden="1" customWidth="1"/>
    <col min="89" max="89" width="5.9140625" hidden="1" customWidth="1"/>
    <col min="90" max="90" width="6.5" hidden="1" customWidth="1"/>
    <col min="91" max="91" width="5.58203125" hidden="1" customWidth="1"/>
    <col min="92" max="92" width="5.08203125" hidden="1" customWidth="1"/>
    <col min="93" max="93" width="6" hidden="1" customWidth="1"/>
    <col min="94" max="95" width="5.9140625" hidden="1" customWidth="1"/>
    <col min="96" max="96" width="6.4140625" hidden="1" customWidth="1"/>
    <col min="97" max="97" width="6.08203125" hidden="1" customWidth="1"/>
    <col min="98" max="98" width="5.58203125" hidden="1" customWidth="1"/>
    <col min="99" max="99" width="5.9140625" hidden="1" customWidth="1"/>
    <col min="100" max="100" width="6.4140625" hidden="1" customWidth="1"/>
    <col min="101" max="101" width="5.9140625" hidden="1" customWidth="1"/>
    <col min="102" max="102" width="6.5" hidden="1" customWidth="1"/>
    <col min="103" max="103" width="5.58203125" hidden="1" customWidth="1"/>
    <col min="104" max="104" width="5.08203125" hidden="1" customWidth="1"/>
    <col min="105" max="105" width="6" hidden="1" customWidth="1"/>
    <col min="106" max="107" width="5.9140625" hidden="1" customWidth="1"/>
    <col min="108" max="108" width="6.4140625" hidden="1" customWidth="1"/>
    <col min="109" max="109" width="6.08203125" hidden="1" customWidth="1"/>
    <col min="110" max="110" width="5.58203125" hidden="1" customWidth="1"/>
    <col min="111" max="111" width="5.9140625" hidden="1" customWidth="1"/>
    <col min="112" max="112" width="6.4140625" hidden="1" customWidth="1"/>
    <col min="113" max="113" width="5.9140625" hidden="1" customWidth="1"/>
    <col min="114" max="114" width="6.5" hidden="1" customWidth="1"/>
    <col min="115" max="115" width="5.58203125" hidden="1" customWidth="1"/>
    <col min="116" max="116" width="5.08203125" hidden="1" customWidth="1"/>
    <col min="117" max="117" width="6" hidden="1" customWidth="1"/>
    <col min="118" max="119" width="5.9140625" hidden="1" customWidth="1"/>
    <col min="120" max="120" width="6.4140625" hidden="1" customWidth="1"/>
    <col min="121" max="121" width="6.08203125" hidden="1" customWidth="1"/>
    <col min="122" max="122" width="5.58203125" hidden="1" customWidth="1"/>
    <col min="123" max="123" width="5.9140625" hidden="1" customWidth="1"/>
    <col min="124" max="124" width="6.4140625" hidden="1" customWidth="1"/>
    <col min="125" max="125" width="5.9140625" hidden="1" customWidth="1"/>
    <col min="126" max="126" width="6.5" hidden="1" customWidth="1"/>
    <col min="127" max="127" width="5.58203125" hidden="1" customWidth="1"/>
    <col min="128" max="128" width="5.08203125" hidden="1" customWidth="1"/>
    <col min="129" max="129" width="6" hidden="1" customWidth="1"/>
    <col min="130" max="131" width="5.9140625" hidden="1" customWidth="1"/>
    <col min="132" max="132" width="6.4140625" hidden="1" customWidth="1"/>
    <col min="133" max="133" width="6.08203125" hidden="1" customWidth="1"/>
    <col min="134" max="134" width="5.58203125" hidden="1" customWidth="1"/>
    <col min="135" max="135" width="5.9140625" hidden="1" customWidth="1"/>
    <col min="136" max="136" width="6.4140625" hidden="1" customWidth="1"/>
    <col min="137" max="137" width="5.9140625" hidden="1" customWidth="1"/>
    <col min="138" max="138" width="6.5" hidden="1" customWidth="1"/>
    <col min="139" max="139" width="5.58203125" hidden="1" customWidth="1"/>
    <col min="140" max="140" width="5.08203125" hidden="1" customWidth="1"/>
    <col min="141" max="141" width="6" hidden="1" customWidth="1"/>
    <col min="142" max="143" width="5.9140625" hidden="1" customWidth="1"/>
    <col min="144" max="144" width="6.4140625" hidden="1" customWidth="1"/>
    <col min="145" max="145" width="6.08203125" hidden="1" customWidth="1"/>
    <col min="146" max="146" width="5.58203125" hidden="1" customWidth="1"/>
    <col min="147" max="147" width="5.9140625" hidden="1" customWidth="1"/>
    <col min="148" max="148" width="6.4140625" hidden="1" customWidth="1"/>
    <col min="149" max="149" width="5.9140625" hidden="1" customWidth="1"/>
    <col min="150" max="150" width="6.5" hidden="1" customWidth="1"/>
    <col min="151" max="151" width="5.58203125" hidden="1" customWidth="1"/>
    <col min="152" max="152" width="5.08203125" hidden="1" customWidth="1"/>
    <col min="153" max="153" width="6" hidden="1" customWidth="1"/>
    <col min="154" max="155" width="5.9140625" hidden="1" customWidth="1"/>
    <col min="156" max="156" width="6.4140625" hidden="1" customWidth="1"/>
    <col min="157" max="157" width="6.08203125" hidden="1" customWidth="1"/>
    <col min="158" max="158" width="5.58203125" hidden="1" customWidth="1"/>
    <col min="159" max="159" width="5.9140625" hidden="1" customWidth="1"/>
    <col min="160" max="160" width="6.4140625" hidden="1" customWidth="1"/>
    <col min="161" max="161" width="5.9140625" hidden="1" customWidth="1"/>
    <col min="162" max="162" width="6.5" hidden="1" customWidth="1"/>
    <col min="163" max="163" width="5.58203125" hidden="1" customWidth="1"/>
    <col min="164" max="193" width="7.58203125" hidden="1" customWidth="1"/>
    <col min="194" max="207" width="7.58203125" customWidth="1"/>
    <col min="214" max="218" width="0" hidden="1" customWidth="1"/>
  </cols>
  <sheetData>
    <row r="1" spans="1:242" ht="14.25" customHeight="1" x14ac:dyDescent="0.35">
      <c r="A1" s="10"/>
      <c r="B1" s="12">
        <f>'Raw Data'!U36</f>
        <v>38357</v>
      </c>
      <c r="C1" s="12">
        <f>'Raw Data'!V36</f>
        <v>38388</v>
      </c>
      <c r="D1" s="12">
        <f>'Raw Data'!W36</f>
        <v>38416</v>
      </c>
      <c r="E1" s="12">
        <f>'Raw Data'!X36</f>
        <v>38447</v>
      </c>
      <c r="F1" s="12">
        <f>'Raw Data'!Y36</f>
        <v>38477</v>
      </c>
      <c r="G1" s="12">
        <f>'Raw Data'!Z36</f>
        <v>38508</v>
      </c>
      <c r="H1" s="12">
        <f>'Raw Data'!AA36</f>
        <v>38538</v>
      </c>
      <c r="I1" s="12">
        <f>'Raw Data'!AB36</f>
        <v>38569</v>
      </c>
      <c r="J1" s="12">
        <f>'Raw Data'!AC36</f>
        <v>38600</v>
      </c>
      <c r="K1" s="12">
        <f>'Raw Data'!AD36</f>
        <v>38630</v>
      </c>
      <c r="L1" s="12">
        <f>'Raw Data'!AE36</f>
        <v>38661</v>
      </c>
      <c r="M1" s="12">
        <f>'Raw Data'!AF36</f>
        <v>38691</v>
      </c>
      <c r="N1" s="12">
        <f>'Raw Data'!AG36</f>
        <v>38722</v>
      </c>
      <c r="O1" s="12">
        <f>'Raw Data'!AH36</f>
        <v>38753</v>
      </c>
      <c r="P1" s="12">
        <f>'Raw Data'!AI36</f>
        <v>38781</v>
      </c>
      <c r="Q1" s="12">
        <f>'Raw Data'!AJ36</f>
        <v>38812</v>
      </c>
      <c r="R1" s="12">
        <f>'Raw Data'!AK36</f>
        <v>38843</v>
      </c>
      <c r="S1" s="12">
        <f>'Raw Data'!AL36</f>
        <v>38874</v>
      </c>
      <c r="T1" s="12">
        <f>'Raw Data'!AM36</f>
        <v>38904</v>
      </c>
      <c r="U1" s="12">
        <f>'Raw Data'!AN36</f>
        <v>38935</v>
      </c>
      <c r="V1" s="12">
        <f>'Raw Data'!AO36</f>
        <v>38966</v>
      </c>
      <c r="W1" s="12">
        <f>'Raw Data'!AP36</f>
        <v>38996</v>
      </c>
      <c r="X1" s="12">
        <f>'Raw Data'!AQ36</f>
        <v>39027</v>
      </c>
      <c r="Y1" s="12">
        <f>'Raw Data'!AR36</f>
        <v>39057</v>
      </c>
      <c r="Z1" s="12">
        <f>'Raw Data'!AS36</f>
        <v>39088</v>
      </c>
      <c r="AA1" s="12">
        <f>'Raw Data'!AT36</f>
        <v>39119</v>
      </c>
      <c r="AB1" s="12">
        <f>'Raw Data'!AU36</f>
        <v>39147</v>
      </c>
      <c r="AC1" s="12">
        <f>'Raw Data'!AV36</f>
        <v>39178</v>
      </c>
      <c r="AD1" s="12">
        <f>'Raw Data'!AW36</f>
        <v>39208</v>
      </c>
      <c r="AE1" s="12">
        <f>'Raw Data'!AX36</f>
        <v>39239</v>
      </c>
      <c r="AF1" s="12">
        <f>'Raw Data'!AY36</f>
        <v>39269</v>
      </c>
      <c r="AG1" s="12">
        <f>'Raw Data'!AZ36</f>
        <v>39300</v>
      </c>
      <c r="AH1" s="12">
        <f>'Raw Data'!BA36</f>
        <v>39331</v>
      </c>
      <c r="AI1" s="12">
        <f>'Raw Data'!BB36</f>
        <v>39361</v>
      </c>
      <c r="AJ1" s="12">
        <f>'Raw Data'!BC36</f>
        <v>39392</v>
      </c>
      <c r="AK1" s="12">
        <f>'Raw Data'!BD36</f>
        <v>39422</v>
      </c>
      <c r="AL1" s="12">
        <f>'Raw Data'!BE36</f>
        <v>39453</v>
      </c>
      <c r="AM1" s="12">
        <f>'Raw Data'!BF36</f>
        <v>39484</v>
      </c>
      <c r="AN1" s="12">
        <f>'Raw Data'!BG36</f>
        <v>39513</v>
      </c>
      <c r="AO1" s="12">
        <f>'Raw Data'!BH36</f>
        <v>39544</v>
      </c>
      <c r="AP1" s="12">
        <f>'Raw Data'!BI36</f>
        <v>39574</v>
      </c>
      <c r="AQ1" s="12">
        <f>'Raw Data'!BJ36</f>
        <v>39605</v>
      </c>
      <c r="AR1" s="12">
        <f>'Raw Data'!BK36</f>
        <v>39635</v>
      </c>
      <c r="AS1" s="12">
        <f>'Raw Data'!BL36</f>
        <v>39666</v>
      </c>
      <c r="AT1" s="12">
        <f>'Raw Data'!BM36</f>
        <v>39697</v>
      </c>
      <c r="AU1" s="12">
        <f>'Raw Data'!BN36</f>
        <v>39727</v>
      </c>
      <c r="AV1" s="12">
        <f>'Raw Data'!BO36</f>
        <v>39758</v>
      </c>
      <c r="AW1" s="12">
        <f>'Raw Data'!BP36</f>
        <v>39788</v>
      </c>
      <c r="AX1" s="12">
        <f>'Raw Data'!BQ36</f>
        <v>39819</v>
      </c>
      <c r="AY1" s="12">
        <f>'Raw Data'!BR36</f>
        <v>39850</v>
      </c>
      <c r="AZ1" s="12">
        <f>'Raw Data'!BS36</f>
        <v>39878</v>
      </c>
      <c r="BA1" s="12">
        <f>'Raw Data'!BT36</f>
        <v>39909</v>
      </c>
      <c r="BB1" s="12">
        <f>'Raw Data'!BU36</f>
        <v>39939</v>
      </c>
      <c r="BC1" s="12">
        <f>'Raw Data'!BV36</f>
        <v>39970</v>
      </c>
      <c r="BD1" s="12">
        <f>'Raw Data'!BW36</f>
        <v>40000</v>
      </c>
      <c r="BE1" s="12">
        <f>'Raw Data'!BX36</f>
        <v>40031</v>
      </c>
      <c r="BF1" s="12">
        <f>'Raw Data'!BY36</f>
        <v>40062</v>
      </c>
      <c r="BG1" s="12">
        <f>'Raw Data'!BZ36</f>
        <v>40092</v>
      </c>
      <c r="BH1" s="12">
        <f>'Raw Data'!CA36</f>
        <v>40123</v>
      </c>
      <c r="BI1" s="12">
        <f>'Raw Data'!CB36</f>
        <v>40153</v>
      </c>
      <c r="BJ1" s="12">
        <f>'Raw Data'!CC36</f>
        <v>40184</v>
      </c>
      <c r="BK1" s="12">
        <f>'Raw Data'!CD36</f>
        <v>40215</v>
      </c>
      <c r="BL1" s="12">
        <f>'Raw Data'!CE36</f>
        <v>40243</v>
      </c>
      <c r="BM1" s="12">
        <f>'Raw Data'!CF36</f>
        <v>40274</v>
      </c>
      <c r="BN1" s="12">
        <f>'Raw Data'!CG36</f>
        <v>40304</v>
      </c>
      <c r="BO1" s="12">
        <f>'Raw Data'!CH36</f>
        <v>40335</v>
      </c>
      <c r="BP1" s="12">
        <f>'Raw Data'!CI36</f>
        <v>40365</v>
      </c>
      <c r="BQ1" s="12">
        <f>'Raw Data'!CJ36</f>
        <v>40396</v>
      </c>
      <c r="BR1" s="12">
        <f>'Raw Data'!CK36</f>
        <v>40427</v>
      </c>
      <c r="BS1" s="12">
        <f>'Raw Data'!CL36</f>
        <v>40457</v>
      </c>
      <c r="BT1" s="12">
        <f>'Raw Data'!CM36</f>
        <v>40488</v>
      </c>
      <c r="BU1" s="12">
        <f>'Raw Data'!CN36</f>
        <v>40518</v>
      </c>
      <c r="BV1" s="12">
        <f>'Raw Data'!CO36</f>
        <v>40549</v>
      </c>
      <c r="BW1" s="12">
        <f>'Raw Data'!CP36</f>
        <v>40580</v>
      </c>
      <c r="BX1" s="12">
        <f>'Raw Data'!CQ36</f>
        <v>40608</v>
      </c>
      <c r="BY1" s="12">
        <f>'Raw Data'!CR36</f>
        <v>40639</v>
      </c>
      <c r="BZ1" s="12">
        <f>'Raw Data'!CS36</f>
        <v>40669</v>
      </c>
      <c r="CA1" s="12">
        <f>'Raw Data'!CT36</f>
        <v>40700</v>
      </c>
      <c r="CB1" s="12">
        <f>'Raw Data'!CU36</f>
        <v>40730</v>
      </c>
      <c r="CC1" s="12">
        <f>'Raw Data'!CV36</f>
        <v>40761</v>
      </c>
      <c r="CD1" s="12">
        <f>'Raw Data'!CW36</f>
        <v>40792</v>
      </c>
      <c r="CE1" s="12">
        <f>'Raw Data'!CX36</f>
        <v>40822</v>
      </c>
      <c r="CF1" s="12">
        <f>'Raw Data'!CY36</f>
        <v>40853</v>
      </c>
      <c r="CG1" s="12">
        <f>'Raw Data'!CZ36</f>
        <v>40883</v>
      </c>
      <c r="CH1" s="12">
        <f>'Raw Data'!DA36</f>
        <v>40914</v>
      </c>
      <c r="CI1" s="12">
        <f>'Raw Data'!DB36</f>
        <v>40945</v>
      </c>
      <c r="CJ1" s="12">
        <f>'Raw Data'!DC36</f>
        <v>40974</v>
      </c>
      <c r="CK1" s="12">
        <f>'Raw Data'!DD36</f>
        <v>41005</v>
      </c>
      <c r="CL1" s="12">
        <f>'Raw Data'!DE36</f>
        <v>41035</v>
      </c>
      <c r="CM1" s="12">
        <f>'Raw Data'!DF36</f>
        <v>41066</v>
      </c>
      <c r="CN1" s="12">
        <f>'Raw Data'!DG36</f>
        <v>41096</v>
      </c>
      <c r="CO1" s="12">
        <f>'Raw Data'!DH36</f>
        <v>41127</v>
      </c>
      <c r="CP1" s="12">
        <f>'Raw Data'!DI36</f>
        <v>41158</v>
      </c>
      <c r="CQ1" s="12">
        <f>'Raw Data'!DJ36</f>
        <v>41188</v>
      </c>
      <c r="CR1" s="12">
        <f>'Raw Data'!DK36</f>
        <v>41219</v>
      </c>
      <c r="CS1" s="12">
        <f>'Raw Data'!DL36</f>
        <v>41249</v>
      </c>
      <c r="CT1" s="12">
        <f>'Raw Data'!DM36</f>
        <v>41280</v>
      </c>
      <c r="CU1" s="12">
        <f>'Raw Data'!DN36</f>
        <v>41311</v>
      </c>
      <c r="CV1" s="12">
        <f>'Raw Data'!DO36</f>
        <v>41339</v>
      </c>
      <c r="CW1" s="12">
        <f>'Raw Data'!DP36</f>
        <v>41370</v>
      </c>
      <c r="CX1" s="12">
        <f>'Raw Data'!DQ36</f>
        <v>41400</v>
      </c>
      <c r="CY1" s="12">
        <f>'Raw Data'!DR36</f>
        <v>41431</v>
      </c>
      <c r="CZ1" s="12">
        <f>'Raw Data'!DS36</f>
        <v>41461</v>
      </c>
      <c r="DA1" s="12">
        <f>'Raw Data'!DT36</f>
        <v>41492</v>
      </c>
      <c r="DB1" s="12">
        <f>'Raw Data'!DU36</f>
        <v>41523</v>
      </c>
      <c r="DC1" s="12">
        <f>'Raw Data'!DV36</f>
        <v>41553</v>
      </c>
      <c r="DD1" s="12">
        <f>'Raw Data'!DW36</f>
        <v>41584</v>
      </c>
      <c r="DE1" s="12">
        <f>'Raw Data'!DX36</f>
        <v>41614</v>
      </c>
      <c r="DF1" s="12">
        <f>'Raw Data'!DY36</f>
        <v>41645</v>
      </c>
      <c r="DG1" s="12">
        <f>'Raw Data'!DZ36</f>
        <v>41676</v>
      </c>
      <c r="DH1" s="12">
        <f>'Raw Data'!EA36</f>
        <v>41704</v>
      </c>
      <c r="DI1" s="12">
        <f>'Raw Data'!EB36</f>
        <v>41735</v>
      </c>
      <c r="DJ1" s="12">
        <f>'Raw Data'!EC36</f>
        <v>41765</v>
      </c>
      <c r="DK1" s="12">
        <f>'Raw Data'!ED36</f>
        <v>41796</v>
      </c>
      <c r="DL1" s="12">
        <f>'Raw Data'!EE36</f>
        <v>41826</v>
      </c>
      <c r="DM1" s="12">
        <f>'Raw Data'!EF36</f>
        <v>41857</v>
      </c>
      <c r="DN1" s="12">
        <f>'Raw Data'!EG36</f>
        <v>41888</v>
      </c>
      <c r="DO1" s="12">
        <f>'Raw Data'!EH36</f>
        <v>41918</v>
      </c>
      <c r="DP1" s="12">
        <f>'Raw Data'!EI36</f>
        <v>41949</v>
      </c>
      <c r="DQ1" s="12">
        <f>'Raw Data'!EJ36</f>
        <v>41979</v>
      </c>
      <c r="DR1" s="12">
        <f>'Raw Data'!EK36</f>
        <v>42010</v>
      </c>
      <c r="DS1" s="12">
        <f>'Raw Data'!EL36</f>
        <v>42041</v>
      </c>
      <c r="DT1" s="12">
        <f>'Raw Data'!EM36</f>
        <v>42069</v>
      </c>
      <c r="DU1" s="12">
        <f>'Raw Data'!EN36</f>
        <v>42100</v>
      </c>
      <c r="DV1" s="12">
        <f>'Raw Data'!EO36</f>
        <v>42130</v>
      </c>
      <c r="DW1" s="12">
        <f>'Raw Data'!EP36</f>
        <v>42161</v>
      </c>
      <c r="DX1" s="12">
        <f>'Raw Data'!EQ36</f>
        <v>42191</v>
      </c>
      <c r="DY1" s="12">
        <f>'Raw Data'!ER36</f>
        <v>42222</v>
      </c>
      <c r="DZ1" s="12">
        <f>'Raw Data'!ES36</f>
        <v>42253</v>
      </c>
      <c r="EA1" s="12">
        <f>'Raw Data'!ET36</f>
        <v>42283</v>
      </c>
      <c r="EB1" s="12">
        <f>'Raw Data'!EU36</f>
        <v>42314</v>
      </c>
      <c r="EC1" s="12">
        <f>'Raw Data'!EV36</f>
        <v>42344</v>
      </c>
      <c r="ED1" s="12">
        <f>'Raw Data'!EW36</f>
        <v>42375</v>
      </c>
      <c r="EE1" s="12">
        <f>'Raw Data'!EX36</f>
        <v>42406</v>
      </c>
      <c r="EF1" s="12">
        <f>'Raw Data'!EY36</f>
        <v>42435</v>
      </c>
      <c r="EG1" s="12">
        <f>'Raw Data'!EZ36</f>
        <v>42466</v>
      </c>
      <c r="EH1" s="12">
        <f>'Raw Data'!FA36</f>
        <v>42496</v>
      </c>
      <c r="EI1" s="12">
        <f>'Raw Data'!FB36</f>
        <v>42527</v>
      </c>
      <c r="EJ1" s="12">
        <f>'Raw Data'!FC36</f>
        <v>42557</v>
      </c>
      <c r="EK1" s="12">
        <f>'Raw Data'!FD36</f>
        <v>42588</v>
      </c>
      <c r="EL1" s="12">
        <f>'Raw Data'!FE36</f>
        <v>42619</v>
      </c>
      <c r="EM1" s="12">
        <f>'Raw Data'!FF36</f>
        <v>42649</v>
      </c>
      <c r="EN1" s="12">
        <f>'Raw Data'!FG36</f>
        <v>42680</v>
      </c>
      <c r="EO1" s="12">
        <f>'Raw Data'!FH36</f>
        <v>42710</v>
      </c>
      <c r="EP1" s="12">
        <f>'Raw Data'!FI36</f>
        <v>42741</v>
      </c>
      <c r="EQ1" s="12">
        <v>42783</v>
      </c>
      <c r="ER1" s="12">
        <v>42811</v>
      </c>
      <c r="ES1" s="12">
        <v>42842</v>
      </c>
      <c r="ET1" s="12">
        <v>42872</v>
      </c>
      <c r="EU1" s="12">
        <v>42903</v>
      </c>
      <c r="EV1" s="12">
        <v>42933</v>
      </c>
      <c r="EW1" s="12">
        <v>42964</v>
      </c>
      <c r="EX1" s="12">
        <v>42995</v>
      </c>
      <c r="EY1" s="12">
        <v>43025</v>
      </c>
      <c r="EZ1" s="12">
        <v>43056</v>
      </c>
      <c r="FA1" s="12">
        <v>43086</v>
      </c>
      <c r="FB1" s="12">
        <v>43117</v>
      </c>
      <c r="FC1" s="12">
        <v>43148</v>
      </c>
      <c r="FD1" s="12">
        <v>43176</v>
      </c>
      <c r="FE1" s="12">
        <v>43207</v>
      </c>
      <c r="FF1" s="12">
        <v>43237</v>
      </c>
      <c r="FG1" s="12">
        <v>43268</v>
      </c>
      <c r="FH1" s="12">
        <v>43298</v>
      </c>
      <c r="FI1" s="12">
        <v>43329</v>
      </c>
      <c r="FJ1" s="12">
        <v>43360</v>
      </c>
      <c r="FK1" s="12">
        <v>43390</v>
      </c>
      <c r="FL1" s="12">
        <v>43421</v>
      </c>
      <c r="FM1" s="12">
        <v>43451</v>
      </c>
      <c r="FN1" s="12">
        <v>43482</v>
      </c>
      <c r="FO1" s="12">
        <v>43513</v>
      </c>
      <c r="FP1" s="12">
        <v>43541</v>
      </c>
      <c r="FQ1" s="12">
        <v>43572</v>
      </c>
      <c r="FR1" s="12">
        <v>43602</v>
      </c>
      <c r="FS1" s="12">
        <v>43633</v>
      </c>
      <c r="FT1" s="12">
        <v>43663</v>
      </c>
      <c r="FU1" s="12">
        <v>43694</v>
      </c>
      <c r="FV1" s="12">
        <v>43725</v>
      </c>
      <c r="FW1" s="12">
        <v>43755</v>
      </c>
      <c r="FX1" s="12">
        <v>43786</v>
      </c>
      <c r="FY1" s="12">
        <v>43816</v>
      </c>
      <c r="FZ1" s="12">
        <v>43847</v>
      </c>
      <c r="GA1" s="12">
        <v>43878</v>
      </c>
      <c r="GB1" s="12">
        <v>43907</v>
      </c>
      <c r="GC1" s="12">
        <v>43938</v>
      </c>
      <c r="GD1" s="12">
        <v>43968</v>
      </c>
      <c r="GE1" s="12">
        <v>43999</v>
      </c>
      <c r="GF1" s="12">
        <v>44029</v>
      </c>
      <c r="GG1" s="12">
        <v>44060</v>
      </c>
      <c r="GH1" s="12">
        <v>44091</v>
      </c>
      <c r="GI1" s="12">
        <v>44121</v>
      </c>
      <c r="GJ1" s="12">
        <v>44152</v>
      </c>
      <c r="GK1" s="12">
        <v>44182</v>
      </c>
      <c r="GL1" s="12">
        <v>44213</v>
      </c>
      <c r="GM1" s="12">
        <v>44244</v>
      </c>
      <c r="GN1" s="12">
        <v>44272</v>
      </c>
      <c r="GO1" s="12">
        <v>44303</v>
      </c>
      <c r="GP1" s="12">
        <v>44333</v>
      </c>
      <c r="GQ1" s="12">
        <v>44364</v>
      </c>
      <c r="GR1" s="12">
        <v>44394</v>
      </c>
      <c r="GS1" s="12">
        <v>44425</v>
      </c>
      <c r="GT1" s="12">
        <v>44456</v>
      </c>
      <c r="GU1" s="12">
        <v>44486</v>
      </c>
      <c r="GV1" s="12">
        <v>44517</v>
      </c>
      <c r="GW1" s="12">
        <v>44547</v>
      </c>
      <c r="GX1" s="12">
        <v>44578</v>
      </c>
      <c r="GY1" s="12">
        <v>44609</v>
      </c>
      <c r="GZ1" s="12">
        <v>44637</v>
      </c>
      <c r="HA1" s="12">
        <v>44668</v>
      </c>
      <c r="HB1" s="12">
        <v>44698</v>
      </c>
      <c r="HC1" s="12">
        <v>44729</v>
      </c>
      <c r="HD1" s="12">
        <v>44759</v>
      </c>
      <c r="HE1" s="12">
        <v>44790</v>
      </c>
      <c r="HF1" s="12">
        <v>44821</v>
      </c>
      <c r="HG1" s="12">
        <v>44851</v>
      </c>
      <c r="HH1" s="12">
        <v>44882</v>
      </c>
      <c r="HI1" s="12">
        <v>44912</v>
      </c>
      <c r="HJ1" s="12">
        <v>44943</v>
      </c>
      <c r="HK1" s="12">
        <v>44974</v>
      </c>
      <c r="HL1" s="12">
        <v>45002</v>
      </c>
      <c r="HM1" s="12">
        <v>45033</v>
      </c>
      <c r="HN1" s="12">
        <v>45063</v>
      </c>
      <c r="HO1" s="12">
        <v>45094</v>
      </c>
      <c r="HP1" s="12">
        <v>45124</v>
      </c>
      <c r="HQ1" s="12">
        <v>45155</v>
      </c>
      <c r="HR1" s="12">
        <v>45186</v>
      </c>
      <c r="HS1" s="12">
        <v>45216</v>
      </c>
      <c r="HT1" s="12">
        <v>45247</v>
      </c>
      <c r="HU1" s="12">
        <v>45277</v>
      </c>
      <c r="HV1" s="12">
        <v>45308</v>
      </c>
      <c r="HW1" s="12">
        <v>45339</v>
      </c>
      <c r="HX1" s="12">
        <v>45368</v>
      </c>
      <c r="HY1" s="12">
        <v>45399</v>
      </c>
      <c r="HZ1" s="12">
        <v>45429</v>
      </c>
      <c r="IA1" s="12">
        <v>45460</v>
      </c>
      <c r="IB1" s="12">
        <v>45490</v>
      </c>
      <c r="IC1" s="12">
        <v>45521</v>
      </c>
      <c r="ID1" s="12">
        <v>45552</v>
      </c>
      <c r="IE1" s="12">
        <v>45582</v>
      </c>
      <c r="IF1" s="12">
        <v>45613</v>
      </c>
      <c r="IG1" s="12">
        <v>45643</v>
      </c>
      <c r="IH1" s="12">
        <v>45674</v>
      </c>
    </row>
    <row r="2" spans="1:242" ht="14.25" customHeight="1" x14ac:dyDescent="0.35">
      <c r="A2" s="13" t="s">
        <v>24</v>
      </c>
      <c r="B2" s="10">
        <f>'Raw Data'!U45</f>
        <v>149</v>
      </c>
      <c r="C2" s="10">
        <f>'Raw Data'!V45</f>
        <v>119</v>
      </c>
      <c r="D2" s="10">
        <f>'Raw Data'!W45</f>
        <v>190</v>
      </c>
      <c r="E2" s="10">
        <f>'Raw Data'!X45</f>
        <v>208</v>
      </c>
      <c r="F2" s="10">
        <f>'Raw Data'!Y45</f>
        <v>286</v>
      </c>
      <c r="G2" s="10">
        <f>'Raw Data'!Z45</f>
        <v>234</v>
      </c>
      <c r="H2" s="10">
        <f>'Raw Data'!AA45</f>
        <v>167</v>
      </c>
      <c r="I2" s="10">
        <f>'Raw Data'!AB45</f>
        <v>178</v>
      </c>
      <c r="J2" s="10">
        <f>'Raw Data'!AC45</f>
        <v>177</v>
      </c>
      <c r="K2" s="10">
        <f>'Raw Data'!AD45</f>
        <v>162</v>
      </c>
      <c r="L2" s="10">
        <f>'Raw Data'!AE45</f>
        <v>126</v>
      </c>
      <c r="M2" s="10">
        <f>'Raw Data'!AF45</f>
        <v>108</v>
      </c>
      <c r="N2" s="10">
        <f>'Raw Data'!AG45</f>
        <v>97</v>
      </c>
      <c r="O2" s="10">
        <f>'Raw Data'!AH45</f>
        <v>93</v>
      </c>
      <c r="P2" s="10">
        <f>'Raw Data'!AI45</f>
        <v>122</v>
      </c>
      <c r="Q2" s="10">
        <f>'Raw Data'!AJ45</f>
        <v>118</v>
      </c>
      <c r="R2" s="10">
        <f>'Raw Data'!AK45</f>
        <v>151</v>
      </c>
      <c r="S2" s="10">
        <f>'Raw Data'!AL45</f>
        <v>117</v>
      </c>
      <c r="T2" s="10">
        <f>'Raw Data'!AM45</f>
        <v>83</v>
      </c>
      <c r="U2" s="10">
        <f>'Raw Data'!AN45</f>
        <v>106</v>
      </c>
      <c r="V2" s="10">
        <f>'Raw Data'!AO45</f>
        <v>93</v>
      </c>
      <c r="W2" s="10">
        <f>'Raw Data'!AP45</f>
        <v>119</v>
      </c>
      <c r="X2" s="10">
        <f>'Raw Data'!AQ45</f>
        <v>81</v>
      </c>
      <c r="Y2" s="10">
        <f>'Raw Data'!AR45</f>
        <v>89</v>
      </c>
      <c r="Z2" s="10">
        <f>'Raw Data'!AS45</f>
        <v>76</v>
      </c>
      <c r="AA2" s="10">
        <f>'Raw Data'!AT45</f>
        <v>103</v>
      </c>
      <c r="AB2" s="10">
        <f>'Raw Data'!AU45</f>
        <v>100</v>
      </c>
      <c r="AC2" s="10">
        <f>'Raw Data'!AV45</f>
        <v>119</v>
      </c>
      <c r="AD2" s="10">
        <f>'Raw Data'!AW45</f>
        <v>137</v>
      </c>
      <c r="AE2" s="10">
        <f>'Raw Data'!AX45</f>
        <v>117</v>
      </c>
      <c r="AF2" s="10">
        <f>'Raw Data'!AY45</f>
        <v>103</v>
      </c>
      <c r="AG2" s="10">
        <f>'Raw Data'!AZ45</f>
        <v>106</v>
      </c>
      <c r="AH2" s="10">
        <f>'Raw Data'!BA45</f>
        <v>104</v>
      </c>
      <c r="AI2" s="10">
        <f>'Raw Data'!BB45</f>
        <v>95</v>
      </c>
      <c r="AJ2" s="10">
        <f>'Raw Data'!BC45</f>
        <v>93</v>
      </c>
      <c r="AK2" s="10">
        <f>'Raw Data'!BD45</f>
        <v>82</v>
      </c>
      <c r="AL2" s="10">
        <f>'Raw Data'!BE45</f>
        <v>57</v>
      </c>
      <c r="AM2" s="10">
        <f>'Raw Data'!BF45</f>
        <v>75</v>
      </c>
      <c r="AN2" s="10">
        <f>'Raw Data'!BG45</f>
        <v>96</v>
      </c>
      <c r="AO2" s="10">
        <f>'Raw Data'!BH45</f>
        <v>92</v>
      </c>
      <c r="AP2" s="10">
        <f>'Raw Data'!BI45</f>
        <v>111</v>
      </c>
      <c r="AQ2" s="10">
        <f>'Raw Data'!BJ45</f>
        <v>110</v>
      </c>
      <c r="AR2" s="10">
        <f>'Raw Data'!BK45</f>
        <v>94</v>
      </c>
      <c r="AS2" s="10">
        <f>'Raw Data'!BL45</f>
        <v>103</v>
      </c>
      <c r="AT2" s="10">
        <f>'Raw Data'!BM45</f>
        <v>93</v>
      </c>
      <c r="AU2" s="10">
        <f>'Raw Data'!BN45</f>
        <v>85</v>
      </c>
      <c r="AV2" s="10">
        <f>'Raw Data'!BO45</f>
        <v>60</v>
      </c>
      <c r="AW2" s="10">
        <f>'Raw Data'!BP45</f>
        <v>69</v>
      </c>
      <c r="AX2" s="10">
        <f>'Raw Data'!BQ45</f>
        <v>42</v>
      </c>
      <c r="AY2" s="10">
        <f>'Raw Data'!BR45</f>
        <v>68</v>
      </c>
      <c r="AZ2" s="10">
        <f>'Raw Data'!BS45</f>
        <v>84</v>
      </c>
      <c r="BA2" s="10">
        <f>'Raw Data'!BT45</f>
        <v>81</v>
      </c>
      <c r="BB2" s="10">
        <f>'Raw Data'!BU45</f>
        <v>111</v>
      </c>
      <c r="BC2" s="10">
        <f>'Raw Data'!BV45</f>
        <v>114</v>
      </c>
      <c r="BD2" s="10">
        <f>'Raw Data'!BW45</f>
        <v>105</v>
      </c>
      <c r="BE2" s="10">
        <f>'Raw Data'!BX45</f>
        <v>105</v>
      </c>
      <c r="BF2" s="10">
        <f>'Raw Data'!BY45</f>
        <v>104</v>
      </c>
      <c r="BG2" s="10">
        <f>'Raw Data'!BZ45</f>
        <v>106</v>
      </c>
      <c r="BH2" s="10">
        <f>'Raw Data'!CA45</f>
        <v>106</v>
      </c>
      <c r="BI2" s="10">
        <f>'Raw Data'!CB45</f>
        <v>100</v>
      </c>
      <c r="BJ2" s="10">
        <f>'Raw Data'!CC45</f>
        <v>86</v>
      </c>
      <c r="BK2" s="10">
        <f>'Raw Data'!CD45</f>
        <v>72</v>
      </c>
      <c r="BL2" s="10">
        <f>'Raw Data'!CE45</f>
        <v>113</v>
      </c>
      <c r="BM2" s="10">
        <f>'Raw Data'!CF45</f>
        <v>136</v>
      </c>
      <c r="BN2" s="10">
        <f>'Raw Data'!CG45</f>
        <v>151</v>
      </c>
      <c r="BO2" s="10">
        <f>'Raw Data'!CH45</f>
        <v>137</v>
      </c>
      <c r="BP2" s="10">
        <f>'Raw Data'!CI45</f>
        <v>125</v>
      </c>
      <c r="BQ2" s="10">
        <f>'Raw Data'!CJ45</f>
        <v>99</v>
      </c>
      <c r="BR2" s="10">
        <f>'Raw Data'!CK45</f>
        <v>109</v>
      </c>
      <c r="BS2" s="10">
        <f>'Raw Data'!CL45</f>
        <v>115</v>
      </c>
      <c r="BT2" s="10">
        <f>'Raw Data'!CM45</f>
        <v>106</v>
      </c>
      <c r="BU2" s="10">
        <f>'Raw Data'!CN45</f>
        <v>125</v>
      </c>
      <c r="BV2" s="10">
        <f>'Raw Data'!CO45</f>
        <v>83</v>
      </c>
      <c r="BW2" s="10">
        <f>'Raw Data'!CP45</f>
        <v>87</v>
      </c>
      <c r="BX2" s="10">
        <f>'Raw Data'!CQ45</f>
        <v>130</v>
      </c>
      <c r="BY2" s="10">
        <f>'Raw Data'!CR45</f>
        <v>137</v>
      </c>
      <c r="BZ2" s="10">
        <f>'Raw Data'!CS45</f>
        <v>124</v>
      </c>
      <c r="CA2" s="10">
        <f>'Raw Data'!CT45</f>
        <v>142</v>
      </c>
      <c r="CB2" s="10">
        <f>'Raw Data'!CU45</f>
        <v>127</v>
      </c>
      <c r="CC2" s="10">
        <f>'Raw Data'!CV45</f>
        <v>105</v>
      </c>
      <c r="CD2" s="10">
        <f>'Raw Data'!CW45</f>
        <v>113</v>
      </c>
      <c r="CE2" s="10">
        <f>'Raw Data'!CX45</f>
        <v>109</v>
      </c>
      <c r="CF2" s="10">
        <f>'Raw Data'!CY45</f>
        <v>74</v>
      </c>
      <c r="CG2" s="10">
        <f>'Raw Data'!CZ45</f>
        <v>102</v>
      </c>
      <c r="CH2" s="10">
        <f>'Raw Data'!DA45</f>
        <v>94</v>
      </c>
      <c r="CI2" s="10">
        <f>'Raw Data'!DB45</f>
        <v>112</v>
      </c>
      <c r="CJ2" s="10">
        <f>'Raw Data'!DC45</f>
        <v>171</v>
      </c>
      <c r="CK2" s="10">
        <f>'Raw Data'!DD45</f>
        <v>131</v>
      </c>
      <c r="CL2" s="10">
        <f>'Raw Data'!DE45</f>
        <v>165</v>
      </c>
      <c r="CM2" s="10">
        <f>'Raw Data'!DF45</f>
        <v>146</v>
      </c>
      <c r="CN2" s="10">
        <f>'Raw Data'!DG45</f>
        <v>121</v>
      </c>
      <c r="CO2" s="10">
        <f>'Raw Data'!DH45</f>
        <v>125</v>
      </c>
      <c r="CP2" s="10">
        <f>'Raw Data'!DI45</f>
        <v>146</v>
      </c>
      <c r="CQ2" s="10">
        <f>'Raw Data'!DJ45</f>
        <v>134</v>
      </c>
      <c r="CR2" s="10">
        <f>'Raw Data'!DK45</f>
        <v>129</v>
      </c>
      <c r="CS2" s="10">
        <f>'Raw Data'!DL45</f>
        <v>109</v>
      </c>
      <c r="CT2" s="10">
        <f>'Raw Data'!DM45</f>
        <v>89</v>
      </c>
      <c r="CU2" s="10">
        <f>'Raw Data'!DN45</f>
        <v>91</v>
      </c>
      <c r="CV2" s="10">
        <f>'Raw Data'!DO45</f>
        <v>136</v>
      </c>
      <c r="CW2" s="10">
        <f>'Raw Data'!DP45</f>
        <v>168</v>
      </c>
      <c r="CX2" s="10">
        <f>'Raw Data'!DQ45</f>
        <v>157</v>
      </c>
      <c r="CY2" s="10">
        <f>'Raw Data'!DR45</f>
        <v>150</v>
      </c>
      <c r="CZ2" s="10">
        <f>'Raw Data'!DS45</f>
        <v>161</v>
      </c>
      <c r="DA2" s="10">
        <f>'Raw Data'!DT45</f>
        <v>136</v>
      </c>
      <c r="DB2" s="10">
        <f>'Raw Data'!DU45</f>
        <v>127</v>
      </c>
      <c r="DC2" s="10">
        <f>'Raw Data'!DV45</f>
        <v>114</v>
      </c>
      <c r="DD2" s="10">
        <f>'Raw Data'!DW45</f>
        <v>115</v>
      </c>
      <c r="DE2" s="10">
        <f>'Raw Data'!DX45</f>
        <v>125</v>
      </c>
      <c r="DF2" s="10">
        <f>'Raw Data'!DY45</f>
        <v>106</v>
      </c>
      <c r="DG2" s="10">
        <f>'Raw Data'!DZ45</f>
        <v>88</v>
      </c>
      <c r="DH2" s="10">
        <f>'Raw Data'!EA45</f>
        <v>115</v>
      </c>
      <c r="DI2" s="10">
        <f>'Raw Data'!EB45</f>
        <v>149</v>
      </c>
      <c r="DJ2" s="10">
        <f>'Raw Data'!EC45</f>
        <v>192</v>
      </c>
      <c r="DK2" s="10">
        <f>'Raw Data'!ED45</f>
        <v>147</v>
      </c>
      <c r="DL2" s="10">
        <f>'Raw Data'!EE45</f>
        <v>122</v>
      </c>
      <c r="DM2" s="10">
        <f>'Raw Data'!EF45</f>
        <v>127</v>
      </c>
      <c r="DN2" s="10">
        <f>'Raw Data'!EG45</f>
        <v>142</v>
      </c>
      <c r="DO2" s="10">
        <f>'Raw Data'!EH45</f>
        <v>144</v>
      </c>
      <c r="DP2" s="10">
        <f>'Raw Data'!EI45</f>
        <v>118</v>
      </c>
      <c r="DQ2" s="10">
        <f>'Raw Data'!EJ45</f>
        <v>157</v>
      </c>
      <c r="DR2" s="10">
        <f>'Raw Data'!EK45</f>
        <v>96</v>
      </c>
      <c r="DS2" s="10">
        <f>'Raw Data'!EL45</f>
        <v>105</v>
      </c>
      <c r="DT2" s="10">
        <f>'Raw Data'!EM45</f>
        <v>140</v>
      </c>
      <c r="DU2" s="10">
        <f>'Raw Data'!EN45</f>
        <v>153</v>
      </c>
      <c r="DV2" s="10">
        <f>'Raw Data'!EO45</f>
        <v>202</v>
      </c>
      <c r="DW2" s="10">
        <f>'Raw Data'!EP45</f>
        <v>185</v>
      </c>
      <c r="DX2" s="10">
        <f>'Raw Data'!EQ45</f>
        <v>171</v>
      </c>
      <c r="DY2" s="10">
        <f>'Raw Data'!ER45</f>
        <v>146</v>
      </c>
      <c r="DZ2" s="10">
        <f>'Raw Data'!ES45</f>
        <v>143</v>
      </c>
      <c r="EA2" s="10">
        <f>'Raw Data'!ET45</f>
        <v>159</v>
      </c>
      <c r="EB2" s="10">
        <f>'Raw Data'!EU45</f>
        <v>143</v>
      </c>
      <c r="EC2" s="10">
        <f>'Raw Data'!EV45</f>
        <v>148</v>
      </c>
      <c r="ED2" s="10">
        <f>'Raw Data'!EW45</f>
        <v>111</v>
      </c>
      <c r="EE2" s="10">
        <f>'Raw Data'!EX45</f>
        <v>92</v>
      </c>
      <c r="EF2" s="10">
        <f>'Raw Data'!EY45</f>
        <v>138</v>
      </c>
      <c r="EG2" s="10">
        <f>'Raw Data'!EZ45</f>
        <v>158</v>
      </c>
      <c r="EH2" s="10">
        <f>'Raw Data'!FA45</f>
        <v>175</v>
      </c>
      <c r="EI2" s="10">
        <f>'Raw Data'!FB45</f>
        <v>185</v>
      </c>
      <c r="EJ2" s="10">
        <f>'Raw Data'!FC45</f>
        <v>155</v>
      </c>
      <c r="EK2" s="10">
        <f>'Raw Data'!FD45</f>
        <v>159</v>
      </c>
      <c r="EL2" s="10">
        <f>'Raw Data'!FE45</f>
        <v>159</v>
      </c>
      <c r="EM2" s="10">
        <f>'Raw Data'!FF45</f>
        <v>145</v>
      </c>
      <c r="EN2" s="10">
        <f>'Raw Data'!FG45</f>
        <v>140</v>
      </c>
      <c r="EO2" s="10">
        <f>'Raw Data'!FH45</f>
        <v>173</v>
      </c>
      <c r="EP2" s="10">
        <f>'Raw Data'!FI45</f>
        <v>112</v>
      </c>
      <c r="EQ2" s="10">
        <f>'Raw Data'!FJ45</f>
        <v>129</v>
      </c>
      <c r="ER2" s="10">
        <f>'Raw Data'!FK45</f>
        <v>180</v>
      </c>
      <c r="ES2" s="10">
        <f>'Raw Data'!FL45</f>
        <v>180</v>
      </c>
      <c r="ET2" s="10">
        <f>'Raw Data'!FM45</f>
        <v>203</v>
      </c>
      <c r="EU2" s="10">
        <f>'Raw Data'!FN45</f>
        <v>218</v>
      </c>
      <c r="EV2" s="10">
        <f>'Raw Data'!FO45</f>
        <v>136</v>
      </c>
      <c r="EW2" s="10">
        <f>'Raw Data'!FP45</f>
        <v>171</v>
      </c>
      <c r="EX2" s="10">
        <f>'Raw Data'!FQ45</f>
        <v>162</v>
      </c>
      <c r="EY2" s="10">
        <f>'Raw Data'!FR45</f>
        <v>166</v>
      </c>
      <c r="EZ2" s="10">
        <f>'Raw Data'!FS45</f>
        <v>164</v>
      </c>
      <c r="FA2" s="10">
        <f>'Raw Data'!FT45</f>
        <v>164</v>
      </c>
      <c r="FB2" s="10">
        <f>'Raw Data'!FU45</f>
        <v>118</v>
      </c>
      <c r="FC2" s="10">
        <f>'Raw Data'!FV45</f>
        <v>89</v>
      </c>
      <c r="FD2" s="10">
        <f>'Raw Data'!FW45</f>
        <v>187</v>
      </c>
      <c r="FE2" s="10">
        <f>'Raw Data'!FX45</f>
        <v>186</v>
      </c>
      <c r="FF2" s="10">
        <f>'Raw Data'!FY45</f>
        <v>219</v>
      </c>
      <c r="FG2" s="10">
        <f>'Raw Data'!FZ45</f>
        <v>188</v>
      </c>
      <c r="FH2" s="10">
        <f>'Raw Data'!GA45</f>
        <v>172</v>
      </c>
      <c r="FI2" s="10">
        <f>'Raw Data'!GB45</f>
        <v>189</v>
      </c>
      <c r="FJ2" s="10">
        <f>'Raw Data'!GC45</f>
        <v>142</v>
      </c>
      <c r="FK2" s="10">
        <f>'Raw Data'!GD45</f>
        <v>176</v>
      </c>
      <c r="FL2" s="10">
        <f>'Raw Data'!GE45</f>
        <v>135</v>
      </c>
      <c r="FM2" s="10">
        <f>'Raw Data'!GF45</f>
        <v>166</v>
      </c>
      <c r="FN2" s="10">
        <f>'Raw Data'!GG45</f>
        <v>119</v>
      </c>
      <c r="FO2" s="10">
        <f>'Raw Data'!GH45</f>
        <v>123</v>
      </c>
      <c r="FP2" s="10">
        <f>'Raw Data'!GI45</f>
        <v>184</v>
      </c>
      <c r="FQ2" s="10">
        <f>'Raw Data'!GJ45</f>
        <v>189</v>
      </c>
      <c r="FR2" s="10">
        <f>'Raw Data'!GK45</f>
        <v>217</v>
      </c>
      <c r="FS2" s="10">
        <f>'Raw Data'!GL45</f>
        <v>190</v>
      </c>
      <c r="FT2" s="10">
        <f>'Raw Data'!GM45</f>
        <v>185</v>
      </c>
      <c r="FU2" s="10">
        <f>'Raw Data'!GN45</f>
        <v>201</v>
      </c>
      <c r="FV2" s="10">
        <f>'Raw Data'!GO45</f>
        <v>162</v>
      </c>
      <c r="FW2" s="10">
        <f>'Raw Data'!GP45</f>
        <v>189</v>
      </c>
      <c r="FX2" s="10">
        <f>'Raw Data'!GQ45</f>
        <v>206</v>
      </c>
      <c r="FY2" s="10">
        <f>'Raw Data'!GR45</f>
        <v>174</v>
      </c>
      <c r="FZ2" s="10">
        <f>'Raw Data'!GS45</f>
        <v>148</v>
      </c>
      <c r="GA2" s="10">
        <f>'Raw Data'!GT45</f>
        <v>146</v>
      </c>
      <c r="GB2" s="10">
        <f>'Raw Data'!GU45</f>
        <v>198</v>
      </c>
      <c r="GC2" s="10">
        <f>'Raw Data'!GV45</f>
        <v>154</v>
      </c>
      <c r="GD2" s="10">
        <f>'Raw Data'!GW45</f>
        <v>150</v>
      </c>
      <c r="GE2" s="10">
        <f>'Raw Data'!GX45</f>
        <v>221</v>
      </c>
      <c r="GF2" s="10">
        <f>'Raw Data'!GY45</f>
        <v>396</v>
      </c>
      <c r="GG2" s="10">
        <f>'Raw Data'!GZ45</f>
        <v>322</v>
      </c>
      <c r="GH2" s="10">
        <f>'Raw Data'!HA45</f>
        <v>358</v>
      </c>
      <c r="GI2" s="10">
        <f>'Raw Data'!HB45</f>
        <v>372</v>
      </c>
      <c r="GJ2" s="10">
        <f>'Raw Data'!HC45</f>
        <v>310</v>
      </c>
      <c r="GK2" s="10">
        <f>'Raw Data'!HD45</f>
        <v>316</v>
      </c>
      <c r="GL2" s="10">
        <f>'Raw Data'!HE45</f>
        <v>263</v>
      </c>
      <c r="GM2" s="10">
        <f>'Raw Data'!HF45</f>
        <v>237</v>
      </c>
      <c r="GN2" s="10">
        <f>'Raw Data'!HG45</f>
        <v>377</v>
      </c>
      <c r="GO2" s="10">
        <f>'Raw Data'!HH45</f>
        <v>349</v>
      </c>
      <c r="GP2" s="10">
        <f>'Raw Data'!HI45</f>
        <v>337</v>
      </c>
      <c r="GQ2" s="10">
        <f>'Raw Data'!HJ45</f>
        <v>326</v>
      </c>
      <c r="GR2" s="10">
        <f>'Raw Data'!HK45</f>
        <v>263</v>
      </c>
      <c r="GS2" s="10">
        <f>'Raw Data'!HL45</f>
        <v>234</v>
      </c>
      <c r="GT2" s="10">
        <f>'Raw Data'!HM45</f>
        <v>230</v>
      </c>
      <c r="GU2" s="10">
        <f>'Raw Data'!HN45</f>
        <v>253</v>
      </c>
      <c r="GV2" s="10">
        <f>'Raw Data'!HO45</f>
        <v>267</v>
      </c>
      <c r="GW2" s="10">
        <f>'Raw Data'!HP45</f>
        <v>240</v>
      </c>
      <c r="GX2" s="10">
        <f>'Raw Data'!HQ45</f>
        <v>225</v>
      </c>
      <c r="GY2" s="10">
        <f>'Raw Data'!HR45</f>
        <v>182</v>
      </c>
      <c r="GZ2" s="10">
        <f>'Raw Data'!HS45</f>
        <v>300</v>
      </c>
      <c r="HA2" s="10">
        <f>'Raw Data'!HT45</f>
        <v>265</v>
      </c>
      <c r="HB2" s="10">
        <f>'Raw Data'!HU45</f>
        <v>247</v>
      </c>
      <c r="HC2" s="10">
        <f>'Raw Data'!HV45</f>
        <v>235</v>
      </c>
      <c r="HD2" s="10">
        <f>'Raw Data'!HW45</f>
        <v>171</v>
      </c>
      <c r="HE2" s="10">
        <f>'Raw Data'!HX45</f>
        <v>201</v>
      </c>
      <c r="HF2" s="10">
        <f>'Raw Data'!HY45</f>
        <v>179</v>
      </c>
      <c r="HG2" s="10">
        <f>'Raw Data'!HZ45</f>
        <v>161</v>
      </c>
      <c r="HH2" s="10">
        <f>'Raw Data'!IA45</f>
        <v>161</v>
      </c>
      <c r="HI2" s="10">
        <f>'Raw Data'!IB45</f>
        <v>131</v>
      </c>
      <c r="HJ2" s="10">
        <f>'Raw Data'!IC45</f>
        <v>101</v>
      </c>
      <c r="HK2" s="10">
        <f>'Raw Data'!ID45</f>
        <v>137</v>
      </c>
      <c r="HL2" s="10">
        <f>'Raw Data'!IE45</f>
        <v>193</v>
      </c>
      <c r="HM2" s="10">
        <f>'Raw Data'!IF45</f>
        <v>166</v>
      </c>
      <c r="HN2" s="10">
        <f>'Raw Data'!IG45</f>
        <v>184</v>
      </c>
      <c r="HO2" s="10">
        <f>'Raw Data'!IH45</f>
        <v>189</v>
      </c>
      <c r="HP2" s="10">
        <f>'Raw Data'!II45</f>
        <v>129</v>
      </c>
      <c r="HQ2" s="10">
        <f>'Raw Data'!IJ45</f>
        <v>143</v>
      </c>
      <c r="HR2" s="10">
        <f>'Raw Data'!IK45</f>
        <v>167</v>
      </c>
      <c r="HS2" s="10">
        <f>'Raw Data'!IL45</f>
        <v>129</v>
      </c>
      <c r="HT2" s="10">
        <f>'Raw Data'!IM45</f>
        <v>137</v>
      </c>
      <c r="HU2" s="10">
        <f>'Raw Data'!IN45</f>
        <v>116</v>
      </c>
      <c r="HV2" s="10">
        <f>'Raw Data'!IO45</f>
        <v>101</v>
      </c>
      <c r="HW2" s="10">
        <f>'Raw Data'!IP45</f>
        <v>113</v>
      </c>
      <c r="HX2" s="10">
        <f>'Raw Data'!IQ45</f>
        <v>178</v>
      </c>
      <c r="HY2" s="10">
        <f>'Raw Data'!IR45</f>
        <v>175</v>
      </c>
      <c r="HZ2" s="10">
        <f>'Raw Data'!IS45</f>
        <v>173</v>
      </c>
      <c r="IA2" s="10">
        <f>'Raw Data'!IT45</f>
        <v>138</v>
      </c>
      <c r="IB2" s="10">
        <f>'Raw Data'!IU45</f>
        <v>158</v>
      </c>
      <c r="IC2" s="10">
        <f>'Raw Data'!IV45</f>
        <v>144</v>
      </c>
      <c r="ID2" s="10">
        <f>'Raw Data'!IW45</f>
        <v>138</v>
      </c>
      <c r="IE2" s="10">
        <f>'Raw Data'!IX45</f>
        <v>160</v>
      </c>
      <c r="IF2" s="10">
        <f>'Raw Data'!IY45</f>
        <v>127</v>
      </c>
      <c r="IG2" s="10">
        <f>'Raw Data'!IZ45</f>
        <v>136</v>
      </c>
      <c r="IH2" s="10">
        <f>'Raw Data'!JA45</f>
        <v>129</v>
      </c>
    </row>
    <row r="3" spans="1:242" ht="14.25" customHeight="1" x14ac:dyDescent="0.35">
      <c r="A3" s="13" t="s">
        <v>25</v>
      </c>
      <c r="B3" s="10">
        <f>'Raw Data'!U46</f>
        <v>96</v>
      </c>
      <c r="C3" s="10">
        <f>'Raw Data'!V46</f>
        <v>61</v>
      </c>
      <c r="D3" s="10">
        <f>'Raw Data'!W46</f>
        <v>91</v>
      </c>
      <c r="E3" s="10">
        <f>'Raw Data'!X46</f>
        <v>106</v>
      </c>
      <c r="F3" s="10">
        <f>'Raw Data'!Y46</f>
        <v>111</v>
      </c>
      <c r="G3" s="10">
        <f>'Raw Data'!Z46</f>
        <v>114</v>
      </c>
      <c r="H3" s="10">
        <f>'Raw Data'!AA46</f>
        <v>69</v>
      </c>
      <c r="I3" s="10">
        <f>'Raw Data'!AB46</f>
        <v>83</v>
      </c>
      <c r="J3" s="10">
        <f>'Raw Data'!AC46</f>
        <v>115</v>
      </c>
      <c r="K3" s="10">
        <f>'Raw Data'!AD46</f>
        <v>71</v>
      </c>
      <c r="L3" s="10">
        <f>'Raw Data'!AE46</f>
        <v>77</v>
      </c>
      <c r="M3" s="10">
        <f>'Raw Data'!AF46</f>
        <v>55</v>
      </c>
      <c r="N3" s="10">
        <f>'Raw Data'!AG46</f>
        <v>63</v>
      </c>
      <c r="O3" s="10">
        <f>'Raw Data'!AH46</f>
        <v>22</v>
      </c>
      <c r="P3" s="10">
        <f>'Raw Data'!AI46</f>
        <v>48</v>
      </c>
      <c r="Q3" s="10">
        <f>'Raw Data'!AJ46</f>
        <v>33</v>
      </c>
      <c r="R3" s="10">
        <f>'Raw Data'!AK46</f>
        <v>53</v>
      </c>
      <c r="S3" s="10">
        <f>'Raw Data'!AL46</f>
        <v>34</v>
      </c>
      <c r="T3" s="10">
        <f>'Raw Data'!AM46</f>
        <v>38</v>
      </c>
      <c r="U3" s="10">
        <f>'Raw Data'!AN46</f>
        <v>31</v>
      </c>
      <c r="V3" s="10">
        <f>'Raw Data'!AO46</f>
        <v>21</v>
      </c>
      <c r="W3" s="10">
        <f>'Raw Data'!AP46</f>
        <v>52</v>
      </c>
      <c r="X3" s="10">
        <f>'Raw Data'!AQ46</f>
        <v>20</v>
      </c>
      <c r="Y3" s="10">
        <f>'Raw Data'!AR46</f>
        <v>35</v>
      </c>
      <c r="Z3" s="10">
        <f>'Raw Data'!AS46</f>
        <v>19</v>
      </c>
      <c r="AA3" s="10">
        <f>'Raw Data'!AT46</f>
        <v>19</v>
      </c>
      <c r="AB3" s="10">
        <f>'Raw Data'!AU46</f>
        <v>11</v>
      </c>
      <c r="AC3" s="10">
        <f>'Raw Data'!AV46</f>
        <v>22</v>
      </c>
      <c r="AD3" s="10">
        <f>'Raw Data'!AW46</f>
        <v>33</v>
      </c>
      <c r="AE3" s="10">
        <f>'Raw Data'!AX46</f>
        <v>23</v>
      </c>
      <c r="AF3" s="10">
        <f>'Raw Data'!AY46</f>
        <v>17</v>
      </c>
      <c r="AG3" s="10">
        <f>'Raw Data'!AZ46</f>
        <v>20</v>
      </c>
      <c r="AH3" s="10">
        <f>'Raw Data'!BA46</f>
        <v>28</v>
      </c>
      <c r="AI3" s="10">
        <f>'Raw Data'!BB46</f>
        <v>26</v>
      </c>
      <c r="AJ3" s="10">
        <f>'Raw Data'!BC46</f>
        <v>35</v>
      </c>
      <c r="AK3" s="10">
        <f>'Raw Data'!BD46</f>
        <v>19</v>
      </c>
      <c r="AL3" s="10">
        <f>'Raw Data'!BE46</f>
        <v>30</v>
      </c>
      <c r="AM3" s="10">
        <f>'Raw Data'!BF46</f>
        <v>22</v>
      </c>
      <c r="AN3" s="10">
        <f>'Raw Data'!BG46</f>
        <v>13</v>
      </c>
      <c r="AO3" s="10">
        <f>'Raw Data'!BH46</f>
        <v>29</v>
      </c>
      <c r="AP3" s="10">
        <f>'Raw Data'!BI46</f>
        <v>22</v>
      </c>
      <c r="AQ3" s="10">
        <f>'Raw Data'!BJ46</f>
        <v>25</v>
      </c>
      <c r="AR3" s="10">
        <f>'Raw Data'!BK46</f>
        <v>17</v>
      </c>
      <c r="AS3" s="10">
        <f>'Raw Data'!BL46</f>
        <v>24</v>
      </c>
      <c r="AT3" s="10">
        <f>'Raw Data'!BM46</f>
        <v>33</v>
      </c>
      <c r="AU3" s="10">
        <f>'Raw Data'!BN46</f>
        <v>16</v>
      </c>
      <c r="AV3" s="10">
        <f>'Raw Data'!BO46</f>
        <v>20</v>
      </c>
      <c r="AW3" s="10">
        <f>'Raw Data'!BP46</f>
        <v>13</v>
      </c>
      <c r="AX3" s="10">
        <f>'Raw Data'!BQ46</f>
        <v>9</v>
      </c>
      <c r="AY3" s="10">
        <f>'Raw Data'!BR46</f>
        <v>9</v>
      </c>
      <c r="AZ3" s="10">
        <f>'Raw Data'!BS46</f>
        <v>15</v>
      </c>
      <c r="BA3" s="10">
        <f>'Raw Data'!BT46</f>
        <v>6</v>
      </c>
      <c r="BB3" s="10">
        <f>'Raw Data'!BU46</f>
        <v>15</v>
      </c>
      <c r="BC3" s="10">
        <f>'Raw Data'!BV46</f>
        <v>28</v>
      </c>
      <c r="BD3" s="10">
        <f>'Raw Data'!BW46</f>
        <v>16</v>
      </c>
      <c r="BE3" s="10">
        <f>'Raw Data'!BX46</f>
        <v>29</v>
      </c>
      <c r="BF3" s="10">
        <f>'Raw Data'!BY46</f>
        <v>33</v>
      </c>
      <c r="BG3" s="10">
        <f>'Raw Data'!BZ46</f>
        <v>34</v>
      </c>
      <c r="BH3" s="10">
        <f>'Raw Data'!CA46</f>
        <v>22</v>
      </c>
      <c r="BI3" s="10">
        <f>'Raw Data'!CB46</f>
        <v>24</v>
      </c>
      <c r="BJ3" s="10">
        <f>'Raw Data'!CC46</f>
        <v>12</v>
      </c>
      <c r="BK3" s="10">
        <f>'Raw Data'!CD46</f>
        <v>20</v>
      </c>
      <c r="BL3" s="10">
        <f>'Raw Data'!CE46</f>
        <v>12</v>
      </c>
      <c r="BM3" s="10">
        <f>'Raw Data'!CF46</f>
        <v>26</v>
      </c>
      <c r="BN3" s="10">
        <f>'Raw Data'!CG46</f>
        <v>18</v>
      </c>
      <c r="BO3" s="10">
        <f>'Raw Data'!CH46</f>
        <v>28</v>
      </c>
      <c r="BP3" s="10">
        <f>'Raw Data'!CI46</f>
        <v>21</v>
      </c>
      <c r="BQ3" s="10">
        <f>'Raw Data'!CJ46</f>
        <v>30</v>
      </c>
      <c r="BR3" s="10">
        <f>'Raw Data'!CK46</f>
        <v>33</v>
      </c>
      <c r="BS3" s="10">
        <f>'Raw Data'!CL46</f>
        <v>23</v>
      </c>
      <c r="BT3" s="10">
        <f>'Raw Data'!CM46</f>
        <v>30</v>
      </c>
      <c r="BU3" s="10">
        <f>'Raw Data'!CN46</f>
        <v>29</v>
      </c>
      <c r="BV3" s="10">
        <f>'Raw Data'!CO46</f>
        <v>15</v>
      </c>
      <c r="BW3" s="10">
        <f>'Raw Data'!CP46</f>
        <v>18</v>
      </c>
      <c r="BX3" s="10">
        <f>'Raw Data'!CQ46</f>
        <v>37</v>
      </c>
      <c r="BY3" s="10">
        <f>'Raw Data'!CR46</f>
        <v>27</v>
      </c>
      <c r="BZ3" s="10">
        <f>'Raw Data'!CS46</f>
        <v>32</v>
      </c>
      <c r="CA3" s="10">
        <f>'Raw Data'!CT46</f>
        <v>33</v>
      </c>
      <c r="CB3" s="10">
        <f>'Raw Data'!CU46</f>
        <v>18</v>
      </c>
      <c r="CC3" s="10">
        <f>'Raw Data'!CV46</f>
        <v>27</v>
      </c>
      <c r="CD3" s="10">
        <f>'Raw Data'!CW46</f>
        <v>23</v>
      </c>
      <c r="CE3" s="10">
        <f>'Raw Data'!CX46</f>
        <v>18</v>
      </c>
      <c r="CF3" s="10">
        <f>'Raw Data'!CY46</f>
        <v>45</v>
      </c>
      <c r="CG3" s="10">
        <f>'Raw Data'!CZ46</f>
        <v>38</v>
      </c>
      <c r="CH3" s="10">
        <f>'Raw Data'!DA46</f>
        <v>19</v>
      </c>
      <c r="CI3" s="10">
        <f>'Raw Data'!DB46</f>
        <v>30</v>
      </c>
      <c r="CJ3" s="10">
        <f>'Raw Data'!DC46</f>
        <v>50</v>
      </c>
      <c r="CK3" s="10">
        <f>'Raw Data'!DD46</f>
        <v>51</v>
      </c>
      <c r="CL3" s="10">
        <f>'Raw Data'!DE46</f>
        <v>40</v>
      </c>
      <c r="CM3" s="10">
        <f>'Raw Data'!DF46</f>
        <v>35</v>
      </c>
      <c r="CN3" s="10">
        <f>'Raw Data'!DG46</f>
        <v>30</v>
      </c>
      <c r="CO3" s="10">
        <f>'Raw Data'!DH46</f>
        <v>46</v>
      </c>
      <c r="CP3" s="10">
        <f>'Raw Data'!DI46</f>
        <v>29</v>
      </c>
      <c r="CQ3" s="10">
        <f>'Raw Data'!DJ46</f>
        <v>40</v>
      </c>
      <c r="CR3" s="10">
        <f>'Raw Data'!DK46</f>
        <v>30</v>
      </c>
      <c r="CS3" s="10">
        <f>'Raw Data'!DL46</f>
        <v>27</v>
      </c>
      <c r="CT3" s="10">
        <f>'Raw Data'!DM46</f>
        <v>25</v>
      </c>
      <c r="CU3" s="10">
        <f>'Raw Data'!DN46</f>
        <v>52</v>
      </c>
      <c r="CV3" s="10">
        <f>'Raw Data'!DO46</f>
        <v>44</v>
      </c>
      <c r="CW3" s="10">
        <f>'Raw Data'!DP46</f>
        <v>41</v>
      </c>
      <c r="CX3" s="10">
        <f>'Raw Data'!DQ46</f>
        <v>36</v>
      </c>
      <c r="CY3" s="10">
        <f>'Raw Data'!DR46</f>
        <v>34</v>
      </c>
      <c r="CZ3" s="10">
        <f>'Raw Data'!DS46</f>
        <v>39</v>
      </c>
      <c r="DA3" s="10">
        <f>'Raw Data'!DT46</f>
        <v>44</v>
      </c>
      <c r="DB3" s="10">
        <f>'Raw Data'!DU46</f>
        <v>38</v>
      </c>
      <c r="DC3" s="10">
        <f>'Raw Data'!DV46</f>
        <v>48</v>
      </c>
      <c r="DD3" s="10">
        <f>'Raw Data'!DW46</f>
        <v>30</v>
      </c>
      <c r="DE3" s="10">
        <f>'Raw Data'!DX46</f>
        <v>59</v>
      </c>
      <c r="DF3" s="10">
        <f>'Raw Data'!DY46</f>
        <v>22</v>
      </c>
      <c r="DG3" s="10">
        <f>'Raw Data'!DZ46</f>
        <v>26</v>
      </c>
      <c r="DH3" s="10">
        <f>'Raw Data'!EA46</f>
        <v>30</v>
      </c>
      <c r="DI3" s="10">
        <f>'Raw Data'!EB46</f>
        <v>38</v>
      </c>
      <c r="DJ3" s="10">
        <f>'Raw Data'!EC46</f>
        <v>33</v>
      </c>
      <c r="DK3" s="10">
        <f>'Raw Data'!ED46</f>
        <v>51</v>
      </c>
      <c r="DL3" s="10">
        <f>'Raw Data'!EE46</f>
        <v>75</v>
      </c>
      <c r="DM3" s="10">
        <f>'Raw Data'!EF46</f>
        <v>46</v>
      </c>
      <c r="DN3" s="10">
        <f>'Raw Data'!EG46</f>
        <v>53</v>
      </c>
      <c r="DO3" s="10">
        <f>'Raw Data'!EH46</f>
        <v>48</v>
      </c>
      <c r="DP3" s="10">
        <f>'Raw Data'!EI46</f>
        <v>34</v>
      </c>
      <c r="DQ3" s="10">
        <f>'Raw Data'!EJ46</f>
        <v>35</v>
      </c>
      <c r="DR3" s="10">
        <f>'Raw Data'!EK46</f>
        <v>32</v>
      </c>
      <c r="DS3" s="10">
        <f>'Raw Data'!EL46</f>
        <v>31</v>
      </c>
      <c r="DT3" s="10">
        <f>'Raw Data'!EM46</f>
        <v>40</v>
      </c>
      <c r="DU3" s="10">
        <f>'Raw Data'!EN46</f>
        <v>38</v>
      </c>
      <c r="DV3" s="10">
        <f>'Raw Data'!EO46</f>
        <v>37</v>
      </c>
      <c r="DW3" s="10">
        <f>'Raw Data'!EP46</f>
        <v>42</v>
      </c>
      <c r="DX3" s="10">
        <f>'Raw Data'!EQ46</f>
        <v>44</v>
      </c>
      <c r="DY3" s="10">
        <f>'Raw Data'!ER46</f>
        <v>39</v>
      </c>
      <c r="DZ3" s="10">
        <f>'Raw Data'!ES46</f>
        <v>51</v>
      </c>
      <c r="EA3" s="10">
        <f>'Raw Data'!ET46</f>
        <v>39</v>
      </c>
      <c r="EB3" s="10">
        <f>'Raw Data'!EU46</f>
        <v>28</v>
      </c>
      <c r="EC3" s="10">
        <f>'Raw Data'!EV46</f>
        <v>46</v>
      </c>
      <c r="ED3" s="10">
        <f>'Raw Data'!EW46</f>
        <v>32</v>
      </c>
      <c r="EE3" s="10">
        <f>'Raw Data'!EX46</f>
        <v>37</v>
      </c>
      <c r="EF3" s="10">
        <f>'Raw Data'!EY46</f>
        <v>43</v>
      </c>
      <c r="EG3" s="10">
        <f>'Raw Data'!EZ46</f>
        <v>38</v>
      </c>
      <c r="EH3" s="10">
        <f>'Raw Data'!FA46</f>
        <v>39</v>
      </c>
      <c r="EI3" s="10">
        <f>'Raw Data'!FB46</f>
        <v>48</v>
      </c>
      <c r="EJ3" s="10">
        <f>'Raw Data'!FC46</f>
        <v>46</v>
      </c>
      <c r="EK3" s="10">
        <f>'Raw Data'!FD46</f>
        <v>44</v>
      </c>
      <c r="EL3" s="10">
        <f>'Raw Data'!FE46</f>
        <v>51</v>
      </c>
      <c r="EM3" s="10">
        <f>'Raw Data'!FF46</f>
        <v>44</v>
      </c>
      <c r="EN3" s="10">
        <f>'Raw Data'!FG46</f>
        <v>26</v>
      </c>
      <c r="EO3" s="10">
        <f>'Raw Data'!FH46</f>
        <v>23</v>
      </c>
      <c r="EP3" s="10">
        <f>'Raw Data'!FI46</f>
        <v>29</v>
      </c>
      <c r="EQ3" s="10">
        <f>'Raw Data'!FJ46</f>
        <v>19</v>
      </c>
      <c r="ER3" s="10">
        <f>'Raw Data'!FK46</f>
        <v>54</v>
      </c>
      <c r="ES3" s="10">
        <f>'Raw Data'!FL46</f>
        <v>33</v>
      </c>
      <c r="ET3" s="10">
        <f>'Raw Data'!FM46</f>
        <v>45</v>
      </c>
      <c r="EU3" s="10">
        <f>'Raw Data'!FN46</f>
        <v>76</v>
      </c>
      <c r="EV3" s="10">
        <f>'Raw Data'!FO46</f>
        <v>49</v>
      </c>
      <c r="EW3" s="10">
        <f>'Raw Data'!FP46</f>
        <v>52</v>
      </c>
      <c r="EX3" s="10">
        <f>'Raw Data'!FQ46</f>
        <v>44</v>
      </c>
      <c r="EY3" s="10">
        <f>'Raw Data'!FR46</f>
        <v>66</v>
      </c>
      <c r="EZ3" s="10">
        <f>'Raw Data'!FS46</f>
        <v>42</v>
      </c>
      <c r="FA3" s="10">
        <f>'Raw Data'!FT46</f>
        <v>38</v>
      </c>
      <c r="FB3" s="10">
        <f>'Raw Data'!FU46</f>
        <v>35</v>
      </c>
      <c r="FC3" s="10">
        <f>'Raw Data'!FV46</f>
        <v>22</v>
      </c>
      <c r="FD3" s="10">
        <f>'Raw Data'!FW46</f>
        <v>43</v>
      </c>
      <c r="FE3" s="10">
        <f>'Raw Data'!FX46</f>
        <v>36</v>
      </c>
      <c r="FF3" s="10">
        <f>'Raw Data'!FY46</f>
        <v>44</v>
      </c>
      <c r="FG3" s="10">
        <f>'Raw Data'!FZ46</f>
        <v>53</v>
      </c>
      <c r="FH3" s="10">
        <f>'Raw Data'!GA46</f>
        <v>37</v>
      </c>
      <c r="FI3" s="10">
        <f>'Raw Data'!GB46</f>
        <v>39</v>
      </c>
      <c r="FJ3" s="10">
        <f>'Raw Data'!GC46</f>
        <v>35</v>
      </c>
      <c r="FK3" s="10">
        <f>'Raw Data'!GD46</f>
        <v>36</v>
      </c>
      <c r="FL3" s="10">
        <f>'Raw Data'!GE46</f>
        <v>26</v>
      </c>
      <c r="FM3" s="10">
        <f>'Raw Data'!GF46</f>
        <v>24</v>
      </c>
      <c r="FN3" s="10">
        <f>'Raw Data'!GG46</f>
        <v>21</v>
      </c>
      <c r="FO3" s="10">
        <f>'Raw Data'!GH46</f>
        <v>37</v>
      </c>
      <c r="FP3" s="10">
        <f>'Raw Data'!GI46</f>
        <v>30</v>
      </c>
      <c r="FQ3" s="10">
        <f>'Raw Data'!GJ46</f>
        <v>37</v>
      </c>
      <c r="FR3" s="10">
        <f>'Raw Data'!GK46</f>
        <v>35</v>
      </c>
      <c r="FS3" s="10">
        <f>'Raw Data'!GL46</f>
        <v>39</v>
      </c>
      <c r="FT3" s="10">
        <f>'Raw Data'!GM46</f>
        <v>45</v>
      </c>
      <c r="FU3" s="10">
        <f>'Raw Data'!GN46</f>
        <v>39</v>
      </c>
      <c r="FV3" s="10">
        <f>'Raw Data'!GO46</f>
        <v>35</v>
      </c>
      <c r="FW3" s="10">
        <f>'Raw Data'!GP46</f>
        <v>32</v>
      </c>
      <c r="FX3" s="10">
        <f>'Raw Data'!GQ46</f>
        <v>43</v>
      </c>
      <c r="FY3" s="10">
        <f>'Raw Data'!GR46</f>
        <v>41</v>
      </c>
      <c r="FZ3" s="10">
        <f>'Raw Data'!GS46</f>
        <v>29</v>
      </c>
      <c r="GA3" s="10">
        <f>'Raw Data'!GT46</f>
        <v>33</v>
      </c>
      <c r="GB3" s="10">
        <f>'Raw Data'!GU46</f>
        <v>38</v>
      </c>
      <c r="GC3" s="10">
        <f>'Raw Data'!GV46</f>
        <v>25</v>
      </c>
      <c r="GD3" s="10">
        <f>'Raw Data'!GW46</f>
        <v>27</v>
      </c>
      <c r="GE3" s="10">
        <f>'Raw Data'!GX46</f>
        <v>27</v>
      </c>
      <c r="GF3" s="10">
        <f>'Raw Data'!GY46</f>
        <v>55</v>
      </c>
      <c r="GG3" s="10">
        <f>'Raw Data'!GZ46</f>
        <v>78</v>
      </c>
      <c r="GH3" s="10">
        <f>'Raw Data'!HA46</f>
        <v>80</v>
      </c>
      <c r="GI3" s="10">
        <f>'Raw Data'!HB46</f>
        <v>86</v>
      </c>
      <c r="GJ3" s="10">
        <f>'Raw Data'!HC46</f>
        <v>71</v>
      </c>
      <c r="GK3" s="10">
        <f>'Raw Data'!HD46</f>
        <v>80</v>
      </c>
      <c r="GL3" s="10">
        <f>'Raw Data'!HE46</f>
        <v>68</v>
      </c>
      <c r="GM3" s="10">
        <f>'Raw Data'!HF46</f>
        <v>57</v>
      </c>
      <c r="GN3" s="10">
        <f>'Raw Data'!HG46</f>
        <v>67</v>
      </c>
      <c r="GO3" s="10">
        <f>'Raw Data'!HH46</f>
        <v>93</v>
      </c>
      <c r="GP3" s="10">
        <f>'Raw Data'!HI46</f>
        <v>99</v>
      </c>
      <c r="GQ3" s="10">
        <f>'Raw Data'!HJ46</f>
        <v>103</v>
      </c>
      <c r="GR3" s="10">
        <f>'Raw Data'!HK46</f>
        <v>97</v>
      </c>
      <c r="GS3" s="10">
        <f>'Raw Data'!HL46</f>
        <v>89</v>
      </c>
      <c r="GT3" s="10">
        <f>'Raw Data'!HM46</f>
        <v>81</v>
      </c>
      <c r="GU3" s="10">
        <f>'Raw Data'!HN46</f>
        <v>75</v>
      </c>
      <c r="GV3" s="10">
        <f>'Raw Data'!HO46</f>
        <v>70</v>
      </c>
      <c r="GW3" s="10">
        <f>'Raw Data'!HP46</f>
        <v>76</v>
      </c>
      <c r="GX3" s="10">
        <f>'Raw Data'!HQ46</f>
        <v>56</v>
      </c>
      <c r="GY3" s="10">
        <f>'Raw Data'!HR46</f>
        <v>61</v>
      </c>
      <c r="GZ3" s="10">
        <f>'Raw Data'!HS46</f>
        <v>80</v>
      </c>
      <c r="HA3" s="10">
        <f>'Raw Data'!HT46</f>
        <v>75</v>
      </c>
      <c r="HB3" s="10">
        <f>'Raw Data'!HU46</f>
        <v>81</v>
      </c>
      <c r="HC3" s="10">
        <f>'Raw Data'!HV46</f>
        <v>51</v>
      </c>
      <c r="HD3" s="10">
        <f>'Raw Data'!HW46</f>
        <v>56</v>
      </c>
      <c r="HE3" s="10">
        <f>'Raw Data'!HX46</f>
        <v>62</v>
      </c>
      <c r="HF3" s="10">
        <f>'Raw Data'!HY46</f>
        <v>49</v>
      </c>
      <c r="HG3" s="10">
        <f>'Raw Data'!HZ46</f>
        <v>43</v>
      </c>
      <c r="HH3" s="10">
        <f>'Raw Data'!IA46</f>
        <v>31</v>
      </c>
      <c r="HI3" s="10">
        <f>'Raw Data'!IB46</f>
        <v>36</v>
      </c>
      <c r="HJ3" s="10">
        <f>'Raw Data'!IC46</f>
        <v>38</v>
      </c>
      <c r="HK3" s="10">
        <f>'Raw Data'!ID46</f>
        <v>36</v>
      </c>
      <c r="HL3" s="10">
        <f>'Raw Data'!IE46</f>
        <v>43</v>
      </c>
      <c r="HM3" s="10">
        <f>'Raw Data'!IF46</f>
        <v>48</v>
      </c>
      <c r="HN3" s="10">
        <f>'Raw Data'!IG46</f>
        <v>41</v>
      </c>
      <c r="HO3" s="10">
        <f>'Raw Data'!IH46</f>
        <v>55</v>
      </c>
      <c r="HP3" s="10">
        <f>'Raw Data'!II46</f>
        <v>43</v>
      </c>
      <c r="HQ3" s="10">
        <f>'Raw Data'!IJ46</f>
        <v>47</v>
      </c>
      <c r="HR3" s="10">
        <f>'Raw Data'!IK46</f>
        <v>47</v>
      </c>
      <c r="HS3" s="10">
        <f>'Raw Data'!IL46</f>
        <v>46</v>
      </c>
      <c r="HT3" s="10">
        <f>'Raw Data'!IM46</f>
        <v>42</v>
      </c>
      <c r="HU3" s="10">
        <f>'Raw Data'!IN46</f>
        <v>29</v>
      </c>
      <c r="HV3" s="10">
        <f>'Raw Data'!IO46</f>
        <v>39</v>
      </c>
      <c r="HW3" s="10">
        <f>'Raw Data'!IP46</f>
        <v>22</v>
      </c>
      <c r="HX3" s="10">
        <f>'Raw Data'!IQ46</f>
        <v>28</v>
      </c>
      <c r="HY3" s="10">
        <f>'Raw Data'!IR46</f>
        <v>38</v>
      </c>
      <c r="HZ3" s="10">
        <f>'Raw Data'!IS46</f>
        <v>36</v>
      </c>
      <c r="IA3" s="10">
        <f>'Raw Data'!IT46</f>
        <v>40</v>
      </c>
      <c r="IB3" s="10">
        <f>'Raw Data'!IU46</f>
        <v>51</v>
      </c>
      <c r="IC3" s="10">
        <f>'Raw Data'!IV46</f>
        <v>37</v>
      </c>
      <c r="ID3" s="10">
        <f>'Raw Data'!IW46</f>
        <v>32</v>
      </c>
      <c r="IE3" s="10">
        <f>'Raw Data'!IX46</f>
        <v>27</v>
      </c>
      <c r="IF3" s="10">
        <f>'Raw Data'!IY46</f>
        <v>26</v>
      </c>
      <c r="IG3" s="10">
        <f>'Raw Data'!IZ46</f>
        <v>31</v>
      </c>
      <c r="IH3" s="10">
        <f>'Raw Data'!JA46</f>
        <v>34</v>
      </c>
    </row>
    <row r="4" spans="1:242" ht="14.25" customHeight="1" x14ac:dyDescent="0.35">
      <c r="A4" s="13" t="s">
        <v>26</v>
      </c>
      <c r="B4" s="10">
        <f>'Raw Data'!U47</f>
        <v>1</v>
      </c>
      <c r="C4" s="10">
        <f>'Raw Data'!V47</f>
        <v>3</v>
      </c>
      <c r="D4" s="10">
        <f>'Raw Data'!W47</f>
        <v>3</v>
      </c>
      <c r="E4" s="10">
        <f>'Raw Data'!X47</f>
        <v>4</v>
      </c>
      <c r="F4" s="10">
        <f>'Raw Data'!Y47</f>
        <v>4</v>
      </c>
      <c r="G4" s="10">
        <f>'Raw Data'!Z47</f>
        <v>6</v>
      </c>
      <c r="H4" s="10">
        <f>'Raw Data'!AA47</f>
        <v>4</v>
      </c>
      <c r="I4" s="10">
        <f>'Raw Data'!AB47</f>
        <v>4</v>
      </c>
      <c r="J4" s="10">
        <f>'Raw Data'!AC47</f>
        <v>1</v>
      </c>
      <c r="K4" s="10">
        <f>'Raw Data'!AD47</f>
        <v>14</v>
      </c>
      <c r="L4" s="10">
        <f>'Raw Data'!AE47</f>
        <v>1</v>
      </c>
      <c r="M4" s="10">
        <f>'Raw Data'!AF47</f>
        <v>3</v>
      </c>
      <c r="N4" s="10">
        <f>'Raw Data'!AG47</f>
        <v>2</v>
      </c>
      <c r="O4" s="10">
        <f>'Raw Data'!AH47</f>
        <v>1</v>
      </c>
      <c r="P4" s="10">
        <f>'Raw Data'!AI47</f>
        <v>6</v>
      </c>
      <c r="Q4" s="10">
        <f>'Raw Data'!AJ47</f>
        <v>2</v>
      </c>
      <c r="R4" s="10">
        <f>'Raw Data'!AK47</f>
        <v>3</v>
      </c>
      <c r="S4" s="10">
        <f>'Raw Data'!AL47</f>
        <v>5</v>
      </c>
      <c r="T4" s="10">
        <f>'Raw Data'!AM47</f>
        <v>2</v>
      </c>
      <c r="U4" s="10">
        <f>'Raw Data'!AN47</f>
        <v>2</v>
      </c>
      <c r="V4" s="10">
        <f>'Raw Data'!AO47</f>
        <v>9</v>
      </c>
      <c r="W4" s="10">
        <f>'Raw Data'!AP47</f>
        <v>5</v>
      </c>
      <c r="X4" s="10">
        <f>'Raw Data'!AQ47</f>
        <v>0</v>
      </c>
      <c r="Y4" s="10">
        <f>'Raw Data'!AR47</f>
        <v>1</v>
      </c>
      <c r="Z4" s="10">
        <f>'Raw Data'!AS47</f>
        <v>2</v>
      </c>
      <c r="AA4" s="10">
        <f>'Raw Data'!AT47</f>
        <v>0</v>
      </c>
      <c r="AB4" s="10">
        <f>'Raw Data'!AU47</f>
        <v>1</v>
      </c>
      <c r="AC4" s="10">
        <f>'Raw Data'!AV47</f>
        <v>2</v>
      </c>
      <c r="AD4" s="10">
        <f>'Raw Data'!AW47</f>
        <v>1</v>
      </c>
      <c r="AE4" s="10">
        <f>'Raw Data'!AX47</f>
        <v>0</v>
      </c>
      <c r="AF4" s="10">
        <f>'Raw Data'!AY47</f>
        <v>3</v>
      </c>
      <c r="AG4" s="10">
        <f>'Raw Data'!AZ47</f>
        <v>3</v>
      </c>
      <c r="AH4" s="10">
        <f>'Raw Data'!BA47</f>
        <v>1</v>
      </c>
      <c r="AI4" s="10">
        <f>'Raw Data'!BB47</f>
        <v>0</v>
      </c>
      <c r="AJ4" s="10">
        <f>'Raw Data'!BC47</f>
        <v>2</v>
      </c>
      <c r="AK4" s="10">
        <f>'Raw Data'!BD47</f>
        <v>0</v>
      </c>
      <c r="AL4" s="10">
        <f>'Raw Data'!BE47</f>
        <v>0</v>
      </c>
      <c r="AM4" s="10">
        <f>'Raw Data'!BF47</f>
        <v>1</v>
      </c>
      <c r="AN4" s="10">
        <f>'Raw Data'!BG47</f>
        <v>1</v>
      </c>
      <c r="AO4" s="10">
        <f>'Raw Data'!BH47</f>
        <v>3</v>
      </c>
      <c r="AP4" s="10">
        <f>'Raw Data'!BI47</f>
        <v>2</v>
      </c>
      <c r="AQ4" s="10">
        <f>'Raw Data'!BJ47</f>
        <v>1</v>
      </c>
      <c r="AR4" s="10">
        <f>'Raw Data'!BK47</f>
        <v>3</v>
      </c>
      <c r="AS4" s="10">
        <f>'Raw Data'!BL47</f>
        <v>1</v>
      </c>
      <c r="AT4" s="10">
        <f>'Raw Data'!BM47</f>
        <v>0</v>
      </c>
      <c r="AU4" s="10">
        <f>'Raw Data'!BN47</f>
        <v>0</v>
      </c>
      <c r="AV4" s="10">
        <f>'Raw Data'!BO47</f>
        <v>0</v>
      </c>
      <c r="AW4" s="10">
        <f>'Raw Data'!BP47</f>
        <v>1</v>
      </c>
      <c r="AX4" s="10">
        <f>'Raw Data'!BQ47</f>
        <v>2</v>
      </c>
      <c r="AY4" s="10">
        <f>'Raw Data'!BR47</f>
        <v>1</v>
      </c>
      <c r="AZ4" s="10">
        <f>'Raw Data'!BS47</f>
        <v>2</v>
      </c>
      <c r="BA4" s="10">
        <f>'Raw Data'!BT47</f>
        <v>1</v>
      </c>
      <c r="BB4" s="10">
        <f>'Raw Data'!BU47</f>
        <v>0</v>
      </c>
      <c r="BC4" s="10">
        <f>'Raw Data'!BV47</f>
        <v>0</v>
      </c>
      <c r="BD4" s="10">
        <f>'Raw Data'!BW47</f>
        <v>1</v>
      </c>
      <c r="BE4" s="10">
        <f>'Raw Data'!BX47</f>
        <v>0</v>
      </c>
      <c r="BF4" s="10">
        <f>'Raw Data'!BY47</f>
        <v>0</v>
      </c>
      <c r="BG4" s="10">
        <f>'Raw Data'!BZ47</f>
        <v>0</v>
      </c>
      <c r="BH4" s="10">
        <f>'Raw Data'!CA47</f>
        <v>1</v>
      </c>
      <c r="BI4" s="10">
        <f>'Raw Data'!CB47</f>
        <v>11</v>
      </c>
      <c r="BJ4" s="10">
        <f>'Raw Data'!CC47</f>
        <v>1</v>
      </c>
      <c r="BK4" s="10">
        <f>'Raw Data'!CD47</f>
        <v>1</v>
      </c>
      <c r="BL4" s="10">
        <f>'Raw Data'!CE47</f>
        <v>1</v>
      </c>
      <c r="BM4" s="10">
        <f>'Raw Data'!CF47</f>
        <v>2</v>
      </c>
      <c r="BN4" s="10">
        <f>'Raw Data'!CG47</f>
        <v>1</v>
      </c>
      <c r="BO4" s="10">
        <f>'Raw Data'!CH47</f>
        <v>3</v>
      </c>
      <c r="BP4" s="10">
        <f>'Raw Data'!CI47</f>
        <v>2</v>
      </c>
      <c r="BQ4" s="10">
        <f>'Raw Data'!CJ47</f>
        <v>0</v>
      </c>
      <c r="BR4" s="10">
        <f>'Raw Data'!CK47</f>
        <v>1</v>
      </c>
      <c r="BS4" s="10">
        <f>'Raw Data'!CL47</f>
        <v>0</v>
      </c>
      <c r="BT4" s="10">
        <f>'Raw Data'!CM47</f>
        <v>0</v>
      </c>
      <c r="BU4" s="10">
        <f>'Raw Data'!CN47</f>
        <v>1</v>
      </c>
      <c r="BV4" s="10">
        <f>'Raw Data'!CO47</f>
        <v>1</v>
      </c>
      <c r="BW4" s="10">
        <f>'Raw Data'!CP47</f>
        <v>2</v>
      </c>
      <c r="BX4" s="10">
        <f>'Raw Data'!CQ47</f>
        <v>2</v>
      </c>
      <c r="BY4" s="10">
        <f>'Raw Data'!CR47</f>
        <v>3</v>
      </c>
      <c r="BZ4" s="10">
        <f>'Raw Data'!CS47</f>
        <v>3</v>
      </c>
      <c r="CA4" s="10">
        <f>'Raw Data'!CT47</f>
        <v>2</v>
      </c>
      <c r="CB4" s="10">
        <f>'Raw Data'!CU47</f>
        <v>2</v>
      </c>
      <c r="CC4" s="10">
        <f>'Raw Data'!CV47</f>
        <v>0</v>
      </c>
      <c r="CD4" s="10">
        <f>'Raw Data'!CW47</f>
        <v>2</v>
      </c>
      <c r="CE4" s="10">
        <f>'Raw Data'!CX47</f>
        <v>5</v>
      </c>
      <c r="CF4" s="10">
        <f>'Raw Data'!CY47</f>
        <v>3</v>
      </c>
      <c r="CG4" s="10">
        <f>'Raw Data'!CZ47</f>
        <v>0</v>
      </c>
      <c r="CH4" s="10">
        <f>'Raw Data'!DA47</f>
        <v>3</v>
      </c>
      <c r="CI4" s="10">
        <f>'Raw Data'!DB47</f>
        <v>1</v>
      </c>
      <c r="CJ4" s="10">
        <f>'Raw Data'!DC47</f>
        <v>6</v>
      </c>
      <c r="CK4" s="10">
        <f>'Raw Data'!DD47</f>
        <v>4</v>
      </c>
      <c r="CL4" s="10">
        <f>'Raw Data'!DE47</f>
        <v>1</v>
      </c>
      <c r="CM4" s="10">
        <f>'Raw Data'!DF47</f>
        <v>1</v>
      </c>
      <c r="CN4" s="10">
        <f>'Raw Data'!DG47</f>
        <v>0</v>
      </c>
      <c r="CO4" s="10">
        <f>'Raw Data'!DH47</f>
        <v>2</v>
      </c>
      <c r="CP4" s="10">
        <f>'Raw Data'!DI47</f>
        <v>1</v>
      </c>
      <c r="CQ4" s="10">
        <f>'Raw Data'!DJ47</f>
        <v>3</v>
      </c>
      <c r="CR4" s="10">
        <f>'Raw Data'!DK47</f>
        <v>6</v>
      </c>
      <c r="CS4" s="10">
        <f>'Raw Data'!DL47</f>
        <v>4</v>
      </c>
      <c r="CT4" s="10">
        <f>'Raw Data'!DM47</f>
        <v>1</v>
      </c>
      <c r="CU4" s="10">
        <f>'Raw Data'!DN47</f>
        <v>3</v>
      </c>
      <c r="CV4" s="10">
        <f>'Raw Data'!DO47</f>
        <v>0</v>
      </c>
      <c r="CW4" s="10">
        <f>'Raw Data'!DP47</f>
        <v>4</v>
      </c>
      <c r="CX4" s="10">
        <f>'Raw Data'!DQ47</f>
        <v>1</v>
      </c>
      <c r="CY4" s="10">
        <f>'Raw Data'!DR47</f>
        <v>3</v>
      </c>
      <c r="CZ4" s="10">
        <f>'Raw Data'!DS47</f>
        <v>2</v>
      </c>
      <c r="DA4" s="10">
        <f>'Raw Data'!DT47</f>
        <v>4</v>
      </c>
      <c r="DB4" s="10">
        <f>'Raw Data'!DU47</f>
        <v>7</v>
      </c>
      <c r="DC4" s="10">
        <f>'Raw Data'!DV47</f>
        <v>2</v>
      </c>
      <c r="DD4" s="10">
        <f>'Raw Data'!DW47</f>
        <v>2</v>
      </c>
      <c r="DE4" s="10">
        <f>'Raw Data'!DX47</f>
        <v>5</v>
      </c>
      <c r="DF4" s="10">
        <f>'Raw Data'!DY47</f>
        <v>5</v>
      </c>
      <c r="DG4" s="10">
        <f>'Raw Data'!DZ47</f>
        <v>3</v>
      </c>
      <c r="DH4" s="10">
        <f>'Raw Data'!EA47</f>
        <v>1</v>
      </c>
      <c r="DI4" s="10">
        <f>'Raw Data'!EB47</f>
        <v>2</v>
      </c>
      <c r="DJ4" s="10">
        <f>'Raw Data'!EC47</f>
        <v>6</v>
      </c>
      <c r="DK4" s="10">
        <f>'Raw Data'!ED47</f>
        <v>2</v>
      </c>
      <c r="DL4" s="10">
        <f>'Raw Data'!EE47</f>
        <v>4</v>
      </c>
      <c r="DM4" s="10">
        <f>'Raw Data'!EF47</f>
        <v>1</v>
      </c>
      <c r="DN4" s="10">
        <f>'Raw Data'!EG47</f>
        <v>6</v>
      </c>
      <c r="DO4" s="10">
        <f>'Raw Data'!EH47</f>
        <v>0</v>
      </c>
      <c r="DP4" s="10">
        <f>'Raw Data'!EI47</f>
        <v>1</v>
      </c>
      <c r="DQ4" s="10">
        <f>'Raw Data'!EJ47</f>
        <v>10</v>
      </c>
      <c r="DR4" s="10">
        <f>'Raw Data'!EK47</f>
        <v>1</v>
      </c>
      <c r="DS4" s="10">
        <f>'Raw Data'!EL47</f>
        <v>6</v>
      </c>
      <c r="DT4" s="10">
        <f>'Raw Data'!EM47</f>
        <v>4</v>
      </c>
      <c r="DU4" s="10">
        <f>'Raw Data'!EN47</f>
        <v>2</v>
      </c>
      <c r="DV4" s="10">
        <f>'Raw Data'!EO47</f>
        <v>2</v>
      </c>
      <c r="DW4" s="10">
        <f>'Raw Data'!EP47</f>
        <v>0</v>
      </c>
      <c r="DX4" s="10">
        <f>'Raw Data'!EQ47</f>
        <v>3</v>
      </c>
      <c r="DY4" s="10">
        <f>'Raw Data'!ER47</f>
        <v>2</v>
      </c>
      <c r="DZ4" s="10">
        <f>'Raw Data'!ES47</f>
        <v>4</v>
      </c>
      <c r="EA4" s="10">
        <f>'Raw Data'!ET47</f>
        <v>0</v>
      </c>
      <c r="EB4" s="10">
        <f>'Raw Data'!EU47</f>
        <v>6</v>
      </c>
      <c r="EC4" s="10">
        <f>'Raw Data'!EV47</f>
        <v>4</v>
      </c>
      <c r="ED4" s="10">
        <f>'Raw Data'!EW47</f>
        <v>2</v>
      </c>
      <c r="EE4" s="10">
        <f>'Raw Data'!EX47</f>
        <v>1</v>
      </c>
      <c r="EF4" s="10">
        <f>'Raw Data'!EY47</f>
        <v>3</v>
      </c>
      <c r="EG4" s="10">
        <f>'Raw Data'!EZ47</f>
        <v>5</v>
      </c>
      <c r="EH4" s="10">
        <f>'Raw Data'!FA47</f>
        <v>3</v>
      </c>
      <c r="EI4" s="10">
        <f>'Raw Data'!FB47</f>
        <v>5</v>
      </c>
      <c r="EJ4" s="10">
        <f>'Raw Data'!FC47</f>
        <v>0</v>
      </c>
      <c r="EK4" s="10">
        <f>'Raw Data'!FD47</f>
        <v>1</v>
      </c>
      <c r="EL4" s="10">
        <f>'Raw Data'!FE47</f>
        <v>1</v>
      </c>
      <c r="EM4" s="10">
        <f>'Raw Data'!FF47</f>
        <v>4</v>
      </c>
      <c r="EN4" s="10">
        <f>'Raw Data'!FG47</f>
        <v>1</v>
      </c>
      <c r="EO4" s="10">
        <f>'Raw Data'!FH47</f>
        <v>6</v>
      </c>
      <c r="EP4" s="10">
        <f>'Raw Data'!FI47</f>
        <v>0</v>
      </c>
      <c r="EQ4" s="10">
        <f>'Raw Data'!FJ47</f>
        <v>1</v>
      </c>
      <c r="ER4" s="10">
        <f>'Raw Data'!FK47</f>
        <v>1</v>
      </c>
      <c r="ES4" s="10">
        <f>'Raw Data'!FL47</f>
        <v>6</v>
      </c>
      <c r="ET4" s="10">
        <f>'Raw Data'!FM47</f>
        <v>6</v>
      </c>
      <c r="EU4" s="10">
        <f>'Raw Data'!FN47</f>
        <v>1</v>
      </c>
      <c r="EV4" s="10">
        <f>'Raw Data'!FO47</f>
        <v>0</v>
      </c>
      <c r="EW4" s="10">
        <f>'Raw Data'!FP47</f>
        <v>1</v>
      </c>
      <c r="EX4" s="10">
        <f>'Raw Data'!FQ47</f>
        <v>0</v>
      </c>
      <c r="EY4" s="10">
        <f>'Raw Data'!FR47</f>
        <v>2</v>
      </c>
      <c r="EZ4" s="10">
        <f>'Raw Data'!FS47</f>
        <v>2</v>
      </c>
      <c r="FA4" s="10">
        <f>'Raw Data'!FT47</f>
        <v>6</v>
      </c>
      <c r="FB4" s="10">
        <f>'Raw Data'!FU47</f>
        <v>0</v>
      </c>
      <c r="FC4" s="10">
        <f>'Raw Data'!FV47</f>
        <v>1</v>
      </c>
      <c r="FD4" s="10">
        <f>'Raw Data'!FW47</f>
        <v>2</v>
      </c>
      <c r="FE4" s="10">
        <f>'Raw Data'!FX47</f>
        <v>3</v>
      </c>
      <c r="FF4" s="10">
        <f>'Raw Data'!FY47</f>
        <v>4</v>
      </c>
      <c r="FG4" s="10">
        <f>'Raw Data'!FZ47</f>
        <v>4</v>
      </c>
      <c r="FH4" s="10">
        <f>'Raw Data'!GA47</f>
        <v>0</v>
      </c>
      <c r="FI4" s="10">
        <f>'Raw Data'!GB47</f>
        <v>0</v>
      </c>
      <c r="FJ4" s="10">
        <f>'Raw Data'!GC47</f>
        <v>1</v>
      </c>
      <c r="FK4" s="10">
        <f>'Raw Data'!GD47</f>
        <v>3</v>
      </c>
      <c r="FL4" s="10">
        <f>'Raw Data'!GE47</f>
        <v>1</v>
      </c>
      <c r="FM4" s="10">
        <f>'Raw Data'!GF47</f>
        <v>2</v>
      </c>
      <c r="FN4" s="10">
        <f>'Raw Data'!GG47</f>
        <v>4</v>
      </c>
      <c r="FO4" s="10">
        <f>'Raw Data'!GH47</f>
        <v>3</v>
      </c>
      <c r="FP4" s="10">
        <f>'Raw Data'!GI47</f>
        <v>4</v>
      </c>
      <c r="FQ4" s="10">
        <f>'Raw Data'!GJ47</f>
        <v>3</v>
      </c>
      <c r="FR4" s="10">
        <f>'Raw Data'!GK47</f>
        <v>1</v>
      </c>
      <c r="FS4" s="10">
        <f>'Raw Data'!GL47</f>
        <v>3</v>
      </c>
      <c r="FT4" s="10">
        <f>'Raw Data'!GM47</f>
        <v>2</v>
      </c>
      <c r="FU4" s="10">
        <f>'Raw Data'!GN47</f>
        <v>3</v>
      </c>
      <c r="FV4" s="10">
        <f>'Raw Data'!GO47</f>
        <v>2</v>
      </c>
      <c r="FW4" s="10">
        <f>'Raw Data'!GP47</f>
        <v>3</v>
      </c>
      <c r="FX4" s="10">
        <f>'Raw Data'!GQ47</f>
        <v>1</v>
      </c>
      <c r="FY4" s="10">
        <f>'Raw Data'!GR47</f>
        <v>4</v>
      </c>
      <c r="FZ4" s="10">
        <f>'Raw Data'!GS47</f>
        <v>2</v>
      </c>
      <c r="GA4" s="10">
        <f>'Raw Data'!GT47</f>
        <v>2</v>
      </c>
      <c r="GB4" s="10">
        <f>'Raw Data'!GU47</f>
        <v>0</v>
      </c>
      <c r="GC4" s="10">
        <f>'Raw Data'!GV47</f>
        <v>2</v>
      </c>
      <c r="GD4" s="10">
        <f>'Raw Data'!GW47</f>
        <v>2</v>
      </c>
      <c r="GE4" s="10">
        <f>'Raw Data'!GX47</f>
        <v>3</v>
      </c>
      <c r="GF4" s="10">
        <f>'Raw Data'!GY47</f>
        <v>1</v>
      </c>
      <c r="GG4" s="10">
        <f>'Raw Data'!GZ47</f>
        <v>3</v>
      </c>
      <c r="GH4" s="10">
        <f>'Raw Data'!HA47</f>
        <v>7</v>
      </c>
      <c r="GI4" s="10">
        <f>'Raw Data'!HB47</f>
        <v>2</v>
      </c>
      <c r="GJ4" s="10">
        <f>'Raw Data'!HC47</f>
        <v>2</v>
      </c>
      <c r="GK4" s="10">
        <f>'Raw Data'!HD47</f>
        <v>5</v>
      </c>
      <c r="GL4" s="10">
        <f>'Raw Data'!HE47</f>
        <v>4</v>
      </c>
      <c r="GM4" s="10">
        <f>'Raw Data'!HF47</f>
        <v>4</v>
      </c>
      <c r="GN4" s="10">
        <f>'Raw Data'!HG47</f>
        <v>3</v>
      </c>
      <c r="GO4" s="10">
        <f>'Raw Data'!HH47</f>
        <v>3</v>
      </c>
      <c r="GP4" s="10">
        <f>'Raw Data'!HI47</f>
        <v>4</v>
      </c>
      <c r="GQ4" s="10">
        <f>'Raw Data'!HJ47</f>
        <v>3</v>
      </c>
      <c r="GR4" s="10">
        <f>'Raw Data'!HK47</f>
        <v>9</v>
      </c>
      <c r="GS4" s="10">
        <f>'Raw Data'!HL47</f>
        <v>6</v>
      </c>
      <c r="GT4" s="10">
        <f>'Raw Data'!HM47</f>
        <v>2</v>
      </c>
      <c r="GU4" s="10">
        <f>'Raw Data'!HN47</f>
        <v>5</v>
      </c>
      <c r="GV4" s="10">
        <f>'Raw Data'!HO47</f>
        <v>3</v>
      </c>
      <c r="GW4" s="10">
        <f>'Raw Data'!HP47</f>
        <v>3</v>
      </c>
      <c r="GX4" s="10">
        <f>'Raw Data'!HQ47</f>
        <v>4</v>
      </c>
      <c r="GY4" s="10">
        <f>'Raw Data'!HR47</f>
        <v>5</v>
      </c>
      <c r="GZ4" s="10">
        <f>'Raw Data'!HS47</f>
        <v>7</v>
      </c>
      <c r="HA4" s="10">
        <f>'Raw Data'!HT47</f>
        <v>4</v>
      </c>
      <c r="HB4" s="10">
        <f>'Raw Data'!HU47</f>
        <v>3</v>
      </c>
      <c r="HC4" s="10">
        <f>'Raw Data'!HV47</f>
        <v>4</v>
      </c>
      <c r="HD4" s="10">
        <f>'Raw Data'!HW47</f>
        <v>6</v>
      </c>
      <c r="HE4" s="10">
        <f>'Raw Data'!HX47</f>
        <v>2</v>
      </c>
      <c r="HF4" s="10">
        <f>'Raw Data'!HY47</f>
        <v>3</v>
      </c>
      <c r="HG4" s="10">
        <f>'Raw Data'!HZ47</f>
        <v>3</v>
      </c>
      <c r="HH4" s="10">
        <f>'Raw Data'!IA47</f>
        <v>3</v>
      </c>
      <c r="HI4" s="10">
        <f>'Raw Data'!IB47</f>
        <v>1</v>
      </c>
      <c r="HJ4" s="10">
        <f>'Raw Data'!IC47</f>
        <v>2</v>
      </c>
      <c r="HK4" s="10">
        <f>'Raw Data'!ID47</f>
        <v>1</v>
      </c>
      <c r="HL4" s="10">
        <f>'Raw Data'!IE47</f>
        <v>6</v>
      </c>
      <c r="HM4" s="10">
        <f>'Raw Data'!IF47</f>
        <v>1</v>
      </c>
      <c r="HN4" s="10">
        <f>'Raw Data'!IG47</f>
        <v>3</v>
      </c>
      <c r="HO4" s="10">
        <f>'Raw Data'!IH47</f>
        <v>1</v>
      </c>
      <c r="HP4" s="10">
        <f>'Raw Data'!II47</f>
        <v>0</v>
      </c>
      <c r="HQ4" s="10">
        <f>'Raw Data'!IJ47</f>
        <v>1</v>
      </c>
      <c r="HR4" s="10">
        <f>'Raw Data'!IK47</f>
        <v>2</v>
      </c>
      <c r="HS4" s="10">
        <f>'Raw Data'!IL47</f>
        <v>2</v>
      </c>
      <c r="HT4" s="10">
        <f>'Raw Data'!IM47</f>
        <v>4</v>
      </c>
      <c r="HU4" s="10">
        <f>'Raw Data'!IN47</f>
        <v>1</v>
      </c>
      <c r="HV4" s="10">
        <f>'Raw Data'!IO47</f>
        <v>1</v>
      </c>
      <c r="HW4" s="10">
        <f>'Raw Data'!IP47</f>
        <v>2</v>
      </c>
      <c r="HX4" s="10">
        <f>'Raw Data'!IQ47</f>
        <v>2</v>
      </c>
      <c r="HY4" s="10">
        <f>'Raw Data'!IR47</f>
        <v>5</v>
      </c>
      <c r="HZ4" s="10">
        <f>'Raw Data'!IS47</f>
        <v>0</v>
      </c>
      <c r="IA4" s="10">
        <f>'Raw Data'!IT47</f>
        <v>3</v>
      </c>
      <c r="IB4" s="10">
        <f>'Raw Data'!IU47</f>
        <v>0</v>
      </c>
      <c r="IC4" s="10">
        <f>'Raw Data'!IV47</f>
        <v>6</v>
      </c>
      <c r="ID4" s="10">
        <f>'Raw Data'!IW47</f>
        <v>2</v>
      </c>
      <c r="IE4" s="10">
        <f>'Raw Data'!IX47</f>
        <v>3</v>
      </c>
      <c r="IF4" s="10">
        <f>'Raw Data'!IY47</f>
        <v>1</v>
      </c>
      <c r="IG4" s="10">
        <f>'Raw Data'!IZ47</f>
        <v>2</v>
      </c>
      <c r="IH4" s="10">
        <f>'Raw Data'!JA47</f>
        <v>3</v>
      </c>
    </row>
    <row r="5" spans="1:242" ht="14.25" customHeight="1" x14ac:dyDescent="0.35">
      <c r="A5" s="13" t="s">
        <v>22</v>
      </c>
      <c r="B5" s="10">
        <f>'Raw Data'!U48</f>
        <v>246</v>
      </c>
      <c r="C5" s="10">
        <f>'Raw Data'!V48</f>
        <v>183</v>
      </c>
      <c r="D5" s="10">
        <f>'Raw Data'!W48</f>
        <v>284</v>
      </c>
      <c r="E5" s="10">
        <f>'Raw Data'!X48</f>
        <v>318</v>
      </c>
      <c r="F5" s="10">
        <f>'Raw Data'!Y48</f>
        <v>401</v>
      </c>
      <c r="G5" s="10">
        <f>'Raw Data'!Z48</f>
        <v>354</v>
      </c>
      <c r="H5" s="10">
        <f>'Raw Data'!AA48</f>
        <v>240</v>
      </c>
      <c r="I5" s="10">
        <f>'Raw Data'!AB48</f>
        <v>265</v>
      </c>
      <c r="J5" s="10">
        <f>'Raw Data'!AC48</f>
        <v>293</v>
      </c>
      <c r="K5" s="10">
        <f>'Raw Data'!AD48</f>
        <v>247</v>
      </c>
      <c r="L5" s="10">
        <f>'Raw Data'!AE48</f>
        <v>204</v>
      </c>
      <c r="M5" s="10">
        <f>'Raw Data'!AF48</f>
        <v>166</v>
      </c>
      <c r="N5" s="10">
        <f>'Raw Data'!AG48</f>
        <v>162</v>
      </c>
      <c r="O5" s="10">
        <f>'Raw Data'!AH48</f>
        <v>116</v>
      </c>
      <c r="P5" s="10">
        <f>'Raw Data'!AI48</f>
        <v>176</v>
      </c>
      <c r="Q5" s="10">
        <f>'Raw Data'!AJ48</f>
        <v>153</v>
      </c>
      <c r="R5" s="10">
        <f>'Raw Data'!AK48</f>
        <v>207</v>
      </c>
      <c r="S5" s="10">
        <f>'Raw Data'!AL48</f>
        <v>156</v>
      </c>
      <c r="T5" s="10">
        <f>'Raw Data'!AM48</f>
        <v>123</v>
      </c>
      <c r="U5" s="10">
        <f>'Raw Data'!AN48</f>
        <v>139</v>
      </c>
      <c r="V5" s="10">
        <f>'Raw Data'!AO48</f>
        <v>123</v>
      </c>
      <c r="W5" s="10">
        <f>'Raw Data'!AP48</f>
        <v>176</v>
      </c>
      <c r="X5" s="10">
        <f>'Raw Data'!AQ48</f>
        <v>101</v>
      </c>
      <c r="Y5" s="10">
        <f>'Raw Data'!AR48</f>
        <v>125</v>
      </c>
      <c r="Z5" s="10">
        <f>'Raw Data'!AS48</f>
        <v>97</v>
      </c>
      <c r="AA5" s="10">
        <f>'Raw Data'!AT48</f>
        <v>122</v>
      </c>
      <c r="AB5" s="10">
        <f>'Raw Data'!AU48</f>
        <v>112</v>
      </c>
      <c r="AC5" s="10">
        <f>'Raw Data'!AV48</f>
        <v>143</v>
      </c>
      <c r="AD5" s="10">
        <f>'Raw Data'!AW48</f>
        <v>171</v>
      </c>
      <c r="AE5" s="10">
        <f>'Raw Data'!AX48</f>
        <v>140</v>
      </c>
      <c r="AF5" s="10">
        <f>'Raw Data'!AY48</f>
        <v>123</v>
      </c>
      <c r="AG5" s="10">
        <f>'Raw Data'!AZ48</f>
        <v>129</v>
      </c>
      <c r="AH5" s="10">
        <f>'Raw Data'!BA48</f>
        <v>133</v>
      </c>
      <c r="AI5" s="10">
        <f>'Raw Data'!BB48</f>
        <v>121</v>
      </c>
      <c r="AJ5" s="10">
        <f>'Raw Data'!BC48</f>
        <v>130</v>
      </c>
      <c r="AK5" s="10">
        <f>'Raw Data'!BD48</f>
        <v>101</v>
      </c>
      <c r="AL5" s="10">
        <f>'Raw Data'!BE48</f>
        <v>87</v>
      </c>
      <c r="AM5" s="10">
        <f>'Raw Data'!BF48</f>
        <v>98</v>
      </c>
      <c r="AN5" s="10">
        <f>'Raw Data'!BG48</f>
        <v>110</v>
      </c>
      <c r="AO5" s="10">
        <f>'Raw Data'!BH48</f>
        <v>124</v>
      </c>
      <c r="AP5" s="10">
        <f>'Raw Data'!BI48</f>
        <v>135</v>
      </c>
      <c r="AQ5" s="10">
        <f>'Raw Data'!BJ48</f>
        <v>136</v>
      </c>
      <c r="AR5" s="10">
        <f>'Raw Data'!BK48</f>
        <v>114</v>
      </c>
      <c r="AS5" s="10">
        <f>'Raw Data'!BL48</f>
        <v>128</v>
      </c>
      <c r="AT5" s="10">
        <f>'Raw Data'!BM48</f>
        <v>126</v>
      </c>
      <c r="AU5" s="10">
        <f>'Raw Data'!BN48</f>
        <v>101</v>
      </c>
      <c r="AV5" s="10">
        <f>'Raw Data'!BO48</f>
        <v>80</v>
      </c>
      <c r="AW5" s="10">
        <f>'Raw Data'!BP48</f>
        <v>83</v>
      </c>
      <c r="AX5" s="10">
        <f>'Raw Data'!BQ48</f>
        <v>53</v>
      </c>
      <c r="AY5" s="10">
        <f>'Raw Data'!BR48</f>
        <v>78</v>
      </c>
      <c r="AZ5" s="10">
        <f>'Raw Data'!BS48</f>
        <v>101</v>
      </c>
      <c r="BA5" s="10">
        <f>'Raw Data'!BT48</f>
        <v>88</v>
      </c>
      <c r="BB5" s="10">
        <f>'Raw Data'!BU48</f>
        <v>126</v>
      </c>
      <c r="BC5" s="10">
        <f>'Raw Data'!BV48</f>
        <v>142</v>
      </c>
      <c r="BD5" s="10">
        <f>'Raw Data'!BW48</f>
        <v>122</v>
      </c>
      <c r="BE5" s="10">
        <f>'Raw Data'!BX48</f>
        <v>134</v>
      </c>
      <c r="BF5" s="10">
        <f>'Raw Data'!BY48</f>
        <v>137</v>
      </c>
      <c r="BG5" s="10">
        <f>'Raw Data'!BZ48</f>
        <v>140</v>
      </c>
      <c r="BH5" s="10">
        <f>'Raw Data'!CA48</f>
        <v>129</v>
      </c>
      <c r="BI5" s="10">
        <f>'Raw Data'!CB48</f>
        <v>135</v>
      </c>
      <c r="BJ5" s="10">
        <f>'Raw Data'!CC48</f>
        <v>99</v>
      </c>
      <c r="BK5" s="10">
        <f>'Raw Data'!CD48</f>
        <v>93</v>
      </c>
      <c r="BL5" s="10">
        <f>'Raw Data'!CE48</f>
        <v>126</v>
      </c>
      <c r="BM5" s="10">
        <f>'Raw Data'!CF48</f>
        <v>164</v>
      </c>
      <c r="BN5" s="10">
        <f>'Raw Data'!CG48</f>
        <v>170</v>
      </c>
      <c r="BO5" s="10">
        <f>'Raw Data'!CH48</f>
        <v>168</v>
      </c>
      <c r="BP5" s="10">
        <f>'Raw Data'!CI48</f>
        <v>148</v>
      </c>
      <c r="BQ5" s="10">
        <f>'Raw Data'!CJ48</f>
        <v>129</v>
      </c>
      <c r="BR5" s="10">
        <f>'Raw Data'!CK48</f>
        <v>143</v>
      </c>
      <c r="BS5" s="10">
        <f>'Raw Data'!CL48</f>
        <v>138</v>
      </c>
      <c r="BT5" s="10">
        <f>'Raw Data'!CM48</f>
        <v>136</v>
      </c>
      <c r="BU5" s="10">
        <f>'Raw Data'!CN48</f>
        <v>155</v>
      </c>
      <c r="BV5" s="10">
        <f>'Raw Data'!CO48</f>
        <v>99</v>
      </c>
      <c r="BW5" s="10">
        <f>'Raw Data'!CP48</f>
        <v>107</v>
      </c>
      <c r="BX5" s="10">
        <f>'Raw Data'!CQ48</f>
        <v>169</v>
      </c>
      <c r="BY5" s="10">
        <f>'Raw Data'!CR48</f>
        <v>167</v>
      </c>
      <c r="BZ5" s="10">
        <f>'Raw Data'!CS48</f>
        <v>159</v>
      </c>
      <c r="CA5" s="10">
        <f>'Raw Data'!CT48</f>
        <v>177</v>
      </c>
      <c r="CB5" s="10">
        <f>'Raw Data'!CU48</f>
        <v>147</v>
      </c>
      <c r="CC5" s="10">
        <f>'Raw Data'!CV48</f>
        <v>132</v>
      </c>
      <c r="CD5" s="10">
        <f>'Raw Data'!CW48</f>
        <v>138</v>
      </c>
      <c r="CE5" s="10">
        <f>'Raw Data'!CX48</f>
        <v>132</v>
      </c>
      <c r="CF5" s="10">
        <f>'Raw Data'!CY48</f>
        <v>122</v>
      </c>
      <c r="CG5" s="10">
        <f>'Raw Data'!CZ48</f>
        <v>140</v>
      </c>
      <c r="CH5" s="10">
        <f>'Raw Data'!DA48</f>
        <v>116</v>
      </c>
      <c r="CI5" s="10">
        <f>'Raw Data'!DB48</f>
        <v>143</v>
      </c>
      <c r="CJ5" s="10">
        <f>'Raw Data'!DC48</f>
        <v>227</v>
      </c>
      <c r="CK5" s="10">
        <f>'Raw Data'!DD48</f>
        <v>186</v>
      </c>
      <c r="CL5" s="10">
        <f>'Raw Data'!DE48</f>
        <v>206</v>
      </c>
      <c r="CM5" s="10">
        <f>'Raw Data'!DF48</f>
        <v>182</v>
      </c>
      <c r="CN5" s="10">
        <f>'Raw Data'!DG48</f>
        <v>151</v>
      </c>
      <c r="CO5" s="10">
        <f>'Raw Data'!DH48</f>
        <v>173</v>
      </c>
      <c r="CP5" s="10">
        <f>'Raw Data'!DI48</f>
        <v>176</v>
      </c>
      <c r="CQ5" s="10">
        <f>'Raw Data'!DJ48</f>
        <v>177</v>
      </c>
      <c r="CR5" s="10">
        <f>'Raw Data'!DK48</f>
        <v>165</v>
      </c>
      <c r="CS5" s="10">
        <f>'Raw Data'!DL48</f>
        <v>140</v>
      </c>
      <c r="CT5" s="10">
        <f>'Raw Data'!DM48</f>
        <v>115</v>
      </c>
      <c r="CU5" s="10">
        <f>'Raw Data'!DN48</f>
        <v>146</v>
      </c>
      <c r="CV5" s="10">
        <f>'Raw Data'!DO48</f>
        <v>180</v>
      </c>
      <c r="CW5" s="10">
        <f>'Raw Data'!DP48</f>
        <v>213</v>
      </c>
      <c r="CX5" s="10">
        <f>'Raw Data'!DQ48</f>
        <v>194</v>
      </c>
      <c r="CY5" s="10">
        <f>'Raw Data'!DR48</f>
        <v>187</v>
      </c>
      <c r="CZ5" s="10">
        <f>'Raw Data'!DS48</f>
        <v>202</v>
      </c>
      <c r="DA5" s="10">
        <f>'Raw Data'!DT48</f>
        <v>184</v>
      </c>
      <c r="DB5" s="10">
        <f>'Raw Data'!DU48</f>
        <v>172</v>
      </c>
      <c r="DC5" s="10">
        <f>'Raw Data'!DV48</f>
        <v>164</v>
      </c>
      <c r="DD5" s="10">
        <f>'Raw Data'!DW48</f>
        <v>147</v>
      </c>
      <c r="DE5" s="10">
        <f>'Raw Data'!DX48</f>
        <v>189</v>
      </c>
      <c r="DF5" s="10">
        <f>'Raw Data'!DY48</f>
        <v>133</v>
      </c>
      <c r="DG5" s="10">
        <f>'Raw Data'!DZ48</f>
        <v>117</v>
      </c>
      <c r="DH5" s="10">
        <f>'Raw Data'!EA48</f>
        <v>146</v>
      </c>
      <c r="DI5" s="10">
        <f>'Raw Data'!EB48</f>
        <v>189</v>
      </c>
      <c r="DJ5" s="10">
        <f>'Raw Data'!EC48</f>
        <v>231</v>
      </c>
      <c r="DK5" s="10">
        <f>'Raw Data'!ED48</f>
        <v>200</v>
      </c>
      <c r="DL5" s="10">
        <f>'Raw Data'!EE48</f>
        <v>201</v>
      </c>
      <c r="DM5" s="10">
        <f>'Raw Data'!EF48</f>
        <v>174</v>
      </c>
      <c r="DN5" s="10">
        <f>'Raw Data'!EG48</f>
        <v>201</v>
      </c>
      <c r="DO5" s="10">
        <f>'Raw Data'!EH48</f>
        <v>192</v>
      </c>
      <c r="DP5" s="10">
        <f>'Raw Data'!EI48</f>
        <v>153</v>
      </c>
      <c r="DQ5" s="10">
        <f>'Raw Data'!EJ48</f>
        <v>202</v>
      </c>
      <c r="DR5" s="10">
        <f>'Raw Data'!EK48</f>
        <v>129</v>
      </c>
      <c r="DS5" s="10">
        <f>'Raw Data'!EL48</f>
        <v>142</v>
      </c>
      <c r="DT5" s="10">
        <f>'Raw Data'!EM48</f>
        <v>184</v>
      </c>
      <c r="DU5" s="10">
        <f>'Raw Data'!EN48</f>
        <v>193</v>
      </c>
      <c r="DV5" s="10">
        <f>'Raw Data'!EO48</f>
        <v>241</v>
      </c>
      <c r="DW5" s="10">
        <f>'Raw Data'!EP48</f>
        <v>227</v>
      </c>
      <c r="DX5" s="10">
        <f>'Raw Data'!EQ48</f>
        <v>218</v>
      </c>
      <c r="DY5" s="10">
        <f>'Raw Data'!ER48</f>
        <v>187</v>
      </c>
      <c r="DZ5" s="10">
        <f>'Raw Data'!ES48</f>
        <v>198</v>
      </c>
      <c r="EA5" s="10">
        <f>'Raw Data'!ET48</f>
        <v>198</v>
      </c>
      <c r="EB5" s="10">
        <f>'Raw Data'!EU48</f>
        <v>177</v>
      </c>
      <c r="EC5" s="10">
        <f>'Raw Data'!EV48</f>
        <v>198</v>
      </c>
      <c r="ED5" s="10">
        <f>'Raw Data'!EW48</f>
        <v>145</v>
      </c>
      <c r="EE5" s="10">
        <f>'Raw Data'!EX48</f>
        <v>130</v>
      </c>
      <c r="EF5" s="10">
        <f>'Raw Data'!EY48</f>
        <v>184</v>
      </c>
      <c r="EG5" s="10">
        <f>'Raw Data'!EZ48</f>
        <v>201</v>
      </c>
      <c r="EH5" s="10">
        <f>'Raw Data'!FA48</f>
        <v>217</v>
      </c>
      <c r="EI5" s="10">
        <f>'Raw Data'!FB48</f>
        <v>238</v>
      </c>
      <c r="EJ5" s="10">
        <f>'Raw Data'!FC48</f>
        <v>201</v>
      </c>
      <c r="EK5" s="10">
        <f>'Raw Data'!FD48</f>
        <v>204</v>
      </c>
      <c r="EL5" s="10">
        <f>'Raw Data'!FE48</f>
        <v>211</v>
      </c>
      <c r="EM5" s="10">
        <f>'Raw Data'!FF48</f>
        <v>193</v>
      </c>
      <c r="EN5" s="10">
        <f>'Raw Data'!FG48</f>
        <v>167</v>
      </c>
      <c r="EO5" s="10">
        <f>'Raw Data'!FH48</f>
        <v>202</v>
      </c>
      <c r="EP5" s="10">
        <f>'Raw Data'!FI48</f>
        <v>141</v>
      </c>
      <c r="EQ5" s="10">
        <f>'Raw Data'!FJ48</f>
        <v>149</v>
      </c>
      <c r="ER5" s="10">
        <f>'Raw Data'!FK48</f>
        <v>235</v>
      </c>
      <c r="ES5" s="10">
        <f>'Raw Data'!FL48</f>
        <v>219</v>
      </c>
      <c r="ET5" s="10">
        <f>'Raw Data'!FM48</f>
        <v>254</v>
      </c>
      <c r="EU5" s="10">
        <f>'Raw Data'!FN48</f>
        <v>295</v>
      </c>
      <c r="EV5" s="10">
        <f>'Raw Data'!FO48</f>
        <v>185</v>
      </c>
      <c r="EW5" s="10">
        <f>'Raw Data'!FP48</f>
        <v>224</v>
      </c>
      <c r="EX5" s="10">
        <f>'Raw Data'!FQ48</f>
        <v>206</v>
      </c>
      <c r="EY5" s="10">
        <f>'Raw Data'!FR48</f>
        <v>234</v>
      </c>
      <c r="EZ5" s="10">
        <f>'Raw Data'!FS48</f>
        <v>208</v>
      </c>
      <c r="FA5" s="10">
        <f>'Raw Data'!FT48</f>
        <v>208</v>
      </c>
      <c r="FB5" s="10">
        <f>'Raw Data'!FU48</f>
        <v>153</v>
      </c>
      <c r="FC5" s="10">
        <f>'Raw Data'!FV48</f>
        <v>112</v>
      </c>
      <c r="FD5" s="10">
        <f>'Raw Data'!FW48</f>
        <v>232</v>
      </c>
      <c r="FE5" s="10">
        <f>'Raw Data'!FX48</f>
        <v>225</v>
      </c>
      <c r="FF5" s="10">
        <f>'Raw Data'!FY48</f>
        <v>267</v>
      </c>
      <c r="FG5" s="10">
        <f>'Raw Data'!FZ48</f>
        <v>245</v>
      </c>
      <c r="FH5" s="10">
        <f>'Raw Data'!GA48</f>
        <v>209</v>
      </c>
      <c r="FI5" s="10">
        <f>'Raw Data'!GB48</f>
        <v>228</v>
      </c>
      <c r="FJ5" s="10">
        <f>'Raw Data'!GC48</f>
        <v>178</v>
      </c>
      <c r="FK5" s="10">
        <f>'Raw Data'!GD48</f>
        <v>215</v>
      </c>
      <c r="FL5" s="10">
        <f>'Raw Data'!GE48</f>
        <v>162</v>
      </c>
      <c r="FM5" s="10">
        <f>'Raw Data'!GF48</f>
        <v>192</v>
      </c>
      <c r="FN5" s="10">
        <f>'Raw Data'!GG48</f>
        <v>144</v>
      </c>
      <c r="FO5" s="10">
        <f>'Raw Data'!GH48</f>
        <v>163</v>
      </c>
      <c r="FP5" s="10">
        <f>'Raw Data'!GI48</f>
        <v>218</v>
      </c>
      <c r="FQ5" s="10">
        <f>'Raw Data'!GJ48</f>
        <v>229</v>
      </c>
      <c r="FR5" s="10">
        <f>'Raw Data'!GK48</f>
        <v>253</v>
      </c>
      <c r="FS5" s="10">
        <f>'Raw Data'!GL48</f>
        <v>232</v>
      </c>
      <c r="FT5" s="10">
        <f>'Raw Data'!GM48</f>
        <v>232</v>
      </c>
      <c r="FU5" s="10">
        <f>'Raw Data'!GN48</f>
        <v>243</v>
      </c>
      <c r="FV5" s="10">
        <f>'Raw Data'!GO48</f>
        <v>199</v>
      </c>
      <c r="FW5" s="10">
        <f>'Raw Data'!GP48</f>
        <v>224</v>
      </c>
      <c r="FX5" s="10">
        <f>'Raw Data'!GQ48</f>
        <v>250</v>
      </c>
      <c r="FY5" s="10">
        <f>'Raw Data'!GR48</f>
        <v>219</v>
      </c>
      <c r="FZ5" s="10">
        <f>'Raw Data'!GS48</f>
        <v>179</v>
      </c>
      <c r="GA5" s="10">
        <f>'Raw Data'!GT48</f>
        <v>181</v>
      </c>
      <c r="GB5" s="10">
        <f>'Raw Data'!GU48</f>
        <v>236</v>
      </c>
      <c r="GC5" s="10">
        <f>'Raw Data'!GV48</f>
        <v>181</v>
      </c>
      <c r="GD5" s="10">
        <f>'Raw Data'!GW48</f>
        <v>179</v>
      </c>
      <c r="GE5" s="10">
        <f>'Raw Data'!GX48</f>
        <v>251</v>
      </c>
      <c r="GF5" s="10">
        <f>'Raw Data'!GY48</f>
        <v>452</v>
      </c>
      <c r="GG5" s="10">
        <f>'Raw Data'!GZ48</f>
        <v>403</v>
      </c>
      <c r="GH5" s="10">
        <f>'Raw Data'!HA48</f>
        <v>445</v>
      </c>
      <c r="GI5" s="10">
        <f>'Raw Data'!HB48</f>
        <v>460</v>
      </c>
      <c r="GJ5" s="10">
        <f>'Raw Data'!HC48</f>
        <v>383</v>
      </c>
      <c r="GK5" s="10">
        <f>'Raw Data'!HD48</f>
        <v>401</v>
      </c>
      <c r="GL5" s="10">
        <f>'Raw Data'!HE48</f>
        <v>335</v>
      </c>
      <c r="GM5" s="10">
        <f>'Raw Data'!HF48</f>
        <v>298</v>
      </c>
      <c r="GN5" s="10">
        <f>'Raw Data'!HG48</f>
        <v>447</v>
      </c>
      <c r="GO5" s="10">
        <f>'Raw Data'!HH48</f>
        <v>445</v>
      </c>
      <c r="GP5" s="10">
        <f>'Raw Data'!HI48</f>
        <v>440</v>
      </c>
      <c r="GQ5" s="10">
        <f>'Raw Data'!HJ48</f>
        <v>432</v>
      </c>
      <c r="GR5" s="10">
        <f>'Raw Data'!HK48</f>
        <v>369</v>
      </c>
      <c r="GS5" s="10">
        <f>'Raw Data'!HL48</f>
        <v>329</v>
      </c>
      <c r="GT5" s="10">
        <f>'Raw Data'!HM48</f>
        <v>313</v>
      </c>
      <c r="GU5" s="10">
        <f>'Raw Data'!HN48</f>
        <v>333</v>
      </c>
      <c r="GV5" s="10">
        <f>'Raw Data'!HO48</f>
        <v>340</v>
      </c>
      <c r="GW5" s="10">
        <f>'Raw Data'!HP48</f>
        <v>319</v>
      </c>
      <c r="GX5" s="10">
        <f>'Raw Data'!HQ48</f>
        <v>285</v>
      </c>
      <c r="GY5" s="10">
        <f>'Raw Data'!HR48</f>
        <v>248</v>
      </c>
      <c r="GZ5" s="10">
        <f>'Raw Data'!HS48</f>
        <v>387</v>
      </c>
      <c r="HA5" s="10">
        <f>'Raw Data'!HT48</f>
        <v>344</v>
      </c>
      <c r="HB5" s="10">
        <f>'Raw Data'!HU48</f>
        <v>331</v>
      </c>
      <c r="HC5" s="10">
        <f>'Raw Data'!HV48</f>
        <v>290</v>
      </c>
      <c r="HD5" s="10">
        <f>'Raw Data'!HW48</f>
        <v>233</v>
      </c>
      <c r="HE5" s="10">
        <f>'Raw Data'!HX48</f>
        <v>265</v>
      </c>
      <c r="HF5" s="10">
        <f>'Raw Data'!HY48</f>
        <v>231</v>
      </c>
      <c r="HG5" s="10">
        <f>'Raw Data'!HZ48</f>
        <v>207</v>
      </c>
      <c r="HH5" s="10">
        <f>'Raw Data'!IA48</f>
        <v>195</v>
      </c>
      <c r="HI5" s="10">
        <f>'Raw Data'!IB48</f>
        <v>168</v>
      </c>
      <c r="HJ5" s="10">
        <f>'Raw Data'!IC48</f>
        <v>141</v>
      </c>
      <c r="HK5" s="10">
        <f>'Raw Data'!ID48</f>
        <v>174</v>
      </c>
      <c r="HL5" s="10">
        <f>'Raw Data'!IE48</f>
        <v>242</v>
      </c>
      <c r="HM5" s="10">
        <f>'Raw Data'!IF48</f>
        <v>215</v>
      </c>
      <c r="HN5" s="10">
        <f>'Raw Data'!IG48</f>
        <v>228</v>
      </c>
      <c r="HO5" s="10">
        <f>'Raw Data'!IH48</f>
        <v>245</v>
      </c>
      <c r="HP5" s="10">
        <f>'Raw Data'!II48</f>
        <v>172</v>
      </c>
      <c r="HQ5" s="10">
        <f>'Raw Data'!IJ48</f>
        <v>191</v>
      </c>
      <c r="HR5" s="10">
        <f>'Raw Data'!IK48</f>
        <v>216</v>
      </c>
      <c r="HS5" s="10">
        <f>'Raw Data'!IL48</f>
        <v>177</v>
      </c>
      <c r="HT5" s="10">
        <f>'Raw Data'!IM48</f>
        <v>183</v>
      </c>
      <c r="HU5" s="10">
        <f>'Raw Data'!IN48</f>
        <v>146</v>
      </c>
      <c r="HV5" s="10">
        <f>'Raw Data'!IO48</f>
        <v>141</v>
      </c>
      <c r="HW5" s="10">
        <f>'Raw Data'!IP48</f>
        <v>137</v>
      </c>
      <c r="HX5" s="10">
        <f>'Raw Data'!IQ48</f>
        <v>208</v>
      </c>
      <c r="HY5" s="10">
        <f>'Raw Data'!IR48</f>
        <v>218</v>
      </c>
      <c r="HZ5" s="10">
        <f>'Raw Data'!IS48</f>
        <v>209</v>
      </c>
      <c r="IA5" s="10">
        <f>'Raw Data'!IT48</f>
        <v>181</v>
      </c>
      <c r="IB5" s="10">
        <f>'Raw Data'!IU48</f>
        <v>209</v>
      </c>
      <c r="IC5" s="10">
        <f>'Raw Data'!IV48</f>
        <v>187</v>
      </c>
      <c r="ID5" s="10">
        <f>'Raw Data'!IW48</f>
        <v>172</v>
      </c>
      <c r="IE5" s="10">
        <f>'Raw Data'!IX48</f>
        <v>190</v>
      </c>
      <c r="IF5" s="10">
        <f>'Raw Data'!IY48</f>
        <v>154</v>
      </c>
      <c r="IG5" s="10">
        <f>'Raw Data'!IZ48</f>
        <v>169</v>
      </c>
      <c r="IH5" s="10">
        <f>'Raw Data'!JA48</f>
        <v>166</v>
      </c>
    </row>
    <row r="6" spans="1:242" ht="14.25" customHeight="1" x14ac:dyDescent="0.3"/>
    <row r="7" spans="1:242" ht="14.25" customHeight="1" x14ac:dyDescent="0.3"/>
    <row r="8" spans="1:242" ht="14.25" customHeight="1" x14ac:dyDescent="0.3"/>
    <row r="9" spans="1:242" ht="14.25" customHeight="1" x14ac:dyDescent="0.3"/>
    <row r="10" spans="1:242" ht="14.25" customHeight="1" x14ac:dyDescent="0.3"/>
    <row r="11" spans="1:242" ht="14.25" customHeight="1" x14ac:dyDescent="0.3"/>
    <row r="12" spans="1:242" ht="14.25" customHeight="1" x14ac:dyDescent="0.3"/>
    <row r="13" spans="1:242" ht="14.25" customHeight="1" x14ac:dyDescent="0.3"/>
    <row r="14" spans="1:242" ht="14.25" customHeight="1" x14ac:dyDescent="0.3"/>
    <row r="15" spans="1:242" ht="14.25" customHeight="1" x14ac:dyDescent="0.3"/>
    <row r="16" spans="1:242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FF00"/>
  </sheetPr>
  <dimension ref="A1:IK1013"/>
  <sheetViews>
    <sheetView topLeftCell="HU1" workbookViewId="0">
      <selection activeCell="IA2" sqref="IA2:IK5"/>
    </sheetView>
  </sheetViews>
  <sheetFormatPr defaultColWidth="12.58203125" defaultRowHeight="15" customHeight="1" x14ac:dyDescent="0.3"/>
  <cols>
    <col min="1" max="1" width="13.4140625" bestFit="1" customWidth="1"/>
    <col min="2" max="2" width="5.58203125" hidden="1" customWidth="1"/>
    <col min="3" max="3" width="5.9140625" hidden="1" customWidth="1"/>
    <col min="4" max="4" width="6.4140625" hidden="1" customWidth="1"/>
    <col min="5" max="5" width="5.9140625" hidden="1" customWidth="1"/>
    <col min="6" max="6" width="6.5" hidden="1" customWidth="1"/>
    <col min="7" max="7" width="5.58203125" hidden="1" customWidth="1"/>
    <col min="8" max="8" width="5.08203125" hidden="1" customWidth="1"/>
    <col min="9" max="9" width="6" hidden="1" customWidth="1"/>
    <col min="10" max="11" width="5.9140625" hidden="1" customWidth="1"/>
    <col min="12" max="12" width="6.4140625" hidden="1" customWidth="1"/>
    <col min="13" max="13" width="6.08203125" hidden="1" customWidth="1"/>
    <col min="14" max="14" width="5.58203125" hidden="1" customWidth="1"/>
    <col min="15" max="15" width="5.9140625" hidden="1" customWidth="1"/>
    <col min="16" max="16" width="6.4140625" hidden="1" customWidth="1"/>
    <col min="17" max="17" width="5.9140625" hidden="1" customWidth="1"/>
    <col min="18" max="18" width="6.5" hidden="1" customWidth="1"/>
    <col min="19" max="19" width="5.58203125" hidden="1" customWidth="1"/>
    <col min="20" max="20" width="5.08203125" hidden="1" customWidth="1"/>
    <col min="21" max="21" width="6" hidden="1" customWidth="1"/>
    <col min="22" max="23" width="5.9140625" hidden="1" customWidth="1"/>
    <col min="24" max="24" width="6.4140625" hidden="1" customWidth="1"/>
    <col min="25" max="25" width="6.08203125" hidden="1" customWidth="1"/>
    <col min="26" max="26" width="5.58203125" hidden="1" customWidth="1"/>
    <col min="27" max="27" width="5.9140625" hidden="1" customWidth="1"/>
    <col min="28" max="28" width="6.4140625" hidden="1" customWidth="1"/>
    <col min="29" max="29" width="5.9140625" hidden="1" customWidth="1"/>
    <col min="30" max="30" width="6.5" hidden="1" customWidth="1"/>
    <col min="31" max="31" width="5.58203125" hidden="1" customWidth="1"/>
    <col min="32" max="32" width="5.08203125" hidden="1" customWidth="1"/>
    <col min="33" max="33" width="6" hidden="1" customWidth="1"/>
    <col min="34" max="35" width="5.9140625" hidden="1" customWidth="1"/>
    <col min="36" max="36" width="6.4140625" hidden="1" customWidth="1"/>
    <col min="37" max="37" width="6.08203125" hidden="1" customWidth="1"/>
    <col min="38" max="38" width="5.58203125" hidden="1" customWidth="1"/>
    <col min="39" max="39" width="5.9140625" hidden="1" customWidth="1"/>
    <col min="40" max="40" width="6.4140625" hidden="1" customWidth="1"/>
    <col min="41" max="41" width="5.9140625" hidden="1" customWidth="1"/>
    <col min="42" max="42" width="6.5" hidden="1" customWidth="1"/>
    <col min="43" max="43" width="5.58203125" hidden="1" customWidth="1"/>
    <col min="44" max="44" width="5.08203125" hidden="1" customWidth="1"/>
    <col min="45" max="45" width="6" hidden="1" customWidth="1"/>
    <col min="46" max="47" width="5.9140625" hidden="1" customWidth="1"/>
    <col min="48" max="48" width="6.4140625" hidden="1" customWidth="1"/>
    <col min="49" max="49" width="6.08203125" hidden="1" customWidth="1"/>
    <col min="50" max="50" width="5.58203125" hidden="1" customWidth="1"/>
    <col min="51" max="51" width="5.9140625" hidden="1" customWidth="1"/>
    <col min="52" max="52" width="6.4140625" hidden="1" customWidth="1"/>
    <col min="53" max="53" width="5.9140625" hidden="1" customWidth="1"/>
    <col min="54" max="54" width="6.5" hidden="1" customWidth="1"/>
    <col min="55" max="55" width="5.58203125" hidden="1" customWidth="1"/>
    <col min="56" max="56" width="5.08203125" hidden="1" customWidth="1"/>
    <col min="57" max="57" width="6" hidden="1" customWidth="1"/>
    <col min="58" max="59" width="5.9140625" hidden="1" customWidth="1"/>
    <col min="60" max="60" width="6.4140625" hidden="1" customWidth="1"/>
    <col min="61" max="61" width="6.08203125" hidden="1" customWidth="1"/>
    <col min="62" max="62" width="5.58203125" hidden="1" customWidth="1"/>
    <col min="63" max="63" width="5.9140625" hidden="1" customWidth="1"/>
    <col min="64" max="64" width="6.4140625" hidden="1" customWidth="1"/>
    <col min="65" max="65" width="5.9140625" hidden="1" customWidth="1"/>
    <col min="66" max="66" width="6.5" hidden="1" customWidth="1"/>
    <col min="67" max="67" width="5.58203125" hidden="1" customWidth="1"/>
    <col min="68" max="68" width="5.08203125" hidden="1" customWidth="1"/>
    <col min="69" max="69" width="6" hidden="1" customWidth="1"/>
    <col min="70" max="71" width="5.9140625" hidden="1" customWidth="1"/>
    <col min="72" max="72" width="6.4140625" hidden="1" customWidth="1"/>
    <col min="73" max="73" width="6.08203125" hidden="1" customWidth="1"/>
    <col min="74" max="74" width="5.58203125" hidden="1" customWidth="1"/>
    <col min="75" max="75" width="5.9140625" hidden="1" customWidth="1"/>
    <col min="76" max="76" width="6.4140625" hidden="1" customWidth="1"/>
    <col min="77" max="77" width="5.9140625" hidden="1" customWidth="1"/>
    <col min="78" max="78" width="6.5" hidden="1" customWidth="1"/>
    <col min="79" max="79" width="5.58203125" hidden="1" customWidth="1"/>
    <col min="80" max="80" width="5.08203125" hidden="1" customWidth="1"/>
    <col min="81" max="81" width="6" hidden="1" customWidth="1"/>
    <col min="82" max="83" width="5.9140625" hidden="1" customWidth="1"/>
    <col min="84" max="84" width="6.4140625" hidden="1" customWidth="1"/>
    <col min="85" max="85" width="6.08203125" hidden="1" customWidth="1"/>
    <col min="86" max="86" width="5.58203125" hidden="1" customWidth="1"/>
    <col min="87" max="87" width="5.9140625" hidden="1" customWidth="1"/>
    <col min="88" max="88" width="6.4140625" hidden="1" customWidth="1"/>
    <col min="89" max="89" width="5.9140625" hidden="1" customWidth="1"/>
    <col min="90" max="90" width="6.5" hidden="1" customWidth="1"/>
    <col min="91" max="91" width="5.58203125" hidden="1" customWidth="1"/>
    <col min="92" max="92" width="5.08203125" hidden="1" customWidth="1"/>
    <col min="93" max="93" width="6" hidden="1" customWidth="1"/>
    <col min="94" max="95" width="5.9140625" hidden="1" customWidth="1"/>
    <col min="96" max="96" width="6.4140625" hidden="1" customWidth="1"/>
    <col min="97" max="97" width="6.08203125" hidden="1" customWidth="1"/>
    <col min="98" max="98" width="5.58203125" hidden="1" customWidth="1"/>
    <col min="99" max="99" width="5.9140625" hidden="1" customWidth="1"/>
    <col min="100" max="100" width="6.4140625" hidden="1" customWidth="1"/>
    <col min="101" max="101" width="5.9140625" hidden="1" customWidth="1"/>
    <col min="102" max="102" width="6.5" hidden="1" customWidth="1"/>
    <col min="103" max="103" width="5.58203125" hidden="1" customWidth="1"/>
    <col min="104" max="104" width="5.08203125" hidden="1" customWidth="1"/>
    <col min="105" max="105" width="6" hidden="1" customWidth="1"/>
    <col min="106" max="107" width="5.9140625" hidden="1" customWidth="1"/>
    <col min="108" max="108" width="6.4140625" hidden="1" customWidth="1"/>
    <col min="109" max="109" width="6.08203125" hidden="1" customWidth="1"/>
    <col min="110" max="110" width="5.58203125" hidden="1" customWidth="1"/>
    <col min="111" max="111" width="5.9140625" hidden="1" customWidth="1"/>
    <col min="112" max="112" width="6.4140625" hidden="1" customWidth="1"/>
    <col min="113" max="113" width="5.9140625" hidden="1" customWidth="1"/>
    <col min="114" max="114" width="6.5" hidden="1" customWidth="1"/>
    <col min="115" max="115" width="5.58203125" hidden="1" customWidth="1"/>
    <col min="116" max="116" width="5.08203125" hidden="1" customWidth="1"/>
    <col min="117" max="117" width="6" hidden="1" customWidth="1"/>
    <col min="118" max="119" width="5.9140625" hidden="1" customWidth="1"/>
    <col min="120" max="120" width="6.4140625" hidden="1" customWidth="1"/>
    <col min="121" max="121" width="6.08203125" hidden="1" customWidth="1"/>
    <col min="122" max="122" width="5.58203125" hidden="1" customWidth="1"/>
    <col min="123" max="123" width="5.9140625" hidden="1" customWidth="1"/>
    <col min="124" max="124" width="6.4140625" hidden="1" customWidth="1"/>
    <col min="125" max="125" width="5.9140625" hidden="1" customWidth="1"/>
    <col min="126" max="126" width="6.5" hidden="1" customWidth="1"/>
    <col min="127" max="127" width="5.58203125" hidden="1" customWidth="1"/>
    <col min="128" max="128" width="5.08203125" hidden="1" customWidth="1"/>
    <col min="129" max="129" width="6" hidden="1" customWidth="1"/>
    <col min="130" max="131" width="5.9140625" hidden="1" customWidth="1"/>
    <col min="132" max="132" width="6.4140625" hidden="1" customWidth="1"/>
    <col min="133" max="133" width="6.08203125" hidden="1" customWidth="1"/>
    <col min="134" max="134" width="5.58203125" hidden="1" customWidth="1"/>
    <col min="135" max="135" width="5.9140625" hidden="1" customWidth="1"/>
    <col min="136" max="136" width="6.4140625" hidden="1" customWidth="1"/>
    <col min="137" max="137" width="5.9140625" hidden="1" customWidth="1"/>
    <col min="138" max="138" width="6.5" hidden="1" customWidth="1"/>
    <col min="139" max="139" width="5.58203125" hidden="1" customWidth="1"/>
    <col min="140" max="140" width="5.08203125" hidden="1" customWidth="1"/>
    <col min="141" max="141" width="6" hidden="1" customWidth="1"/>
    <col min="142" max="143" width="5.9140625" hidden="1" customWidth="1"/>
    <col min="144" max="144" width="6.4140625" hidden="1" customWidth="1"/>
    <col min="145" max="145" width="6.08203125" hidden="1" customWidth="1"/>
    <col min="146" max="146" width="5.58203125" hidden="1" customWidth="1"/>
    <col min="147" max="147" width="5.9140625" hidden="1" customWidth="1"/>
    <col min="148" max="148" width="6.4140625" hidden="1" customWidth="1"/>
    <col min="149" max="149" width="5.9140625" hidden="1" customWidth="1"/>
    <col min="150" max="150" width="6.5" hidden="1" customWidth="1"/>
    <col min="151" max="151" width="5.58203125" hidden="1" customWidth="1"/>
    <col min="152" max="152" width="5.08203125" hidden="1" customWidth="1"/>
    <col min="153" max="153" width="6" hidden="1" customWidth="1"/>
    <col min="154" max="155" width="5.9140625" hidden="1" customWidth="1"/>
    <col min="156" max="156" width="6.4140625" hidden="1" customWidth="1"/>
    <col min="157" max="157" width="6.08203125" hidden="1" customWidth="1"/>
    <col min="158" max="158" width="5.58203125" hidden="1" customWidth="1"/>
    <col min="159" max="159" width="5.9140625" hidden="1" customWidth="1"/>
    <col min="160" max="160" width="6.4140625" hidden="1" customWidth="1"/>
    <col min="161" max="161" width="5.9140625" hidden="1" customWidth="1"/>
    <col min="162" max="162" width="6.5" hidden="1" customWidth="1"/>
    <col min="163" max="163" width="5.58203125" hidden="1" customWidth="1"/>
    <col min="164" max="164" width="5.08203125" hidden="1" customWidth="1"/>
    <col min="165" max="165" width="6" hidden="1" customWidth="1"/>
    <col min="166" max="167" width="5.9140625" hidden="1" customWidth="1"/>
    <col min="168" max="168" width="6.4140625" hidden="1" customWidth="1"/>
    <col min="169" max="169" width="6.08203125" hidden="1" customWidth="1"/>
    <col min="170" max="170" width="5.58203125" hidden="1" customWidth="1"/>
    <col min="171" max="171" width="5.9140625" hidden="1" customWidth="1"/>
    <col min="172" max="172" width="6.4140625" hidden="1" customWidth="1"/>
    <col min="173" max="173" width="5.9140625" hidden="1" customWidth="1"/>
    <col min="174" max="174" width="6.5" hidden="1" customWidth="1"/>
    <col min="175" max="175" width="5.58203125" hidden="1" customWidth="1"/>
    <col min="176" max="176" width="5.08203125" hidden="1" customWidth="1"/>
    <col min="177" max="177" width="6" hidden="1" customWidth="1"/>
    <col min="178" max="179" width="5.9140625" hidden="1" customWidth="1"/>
    <col min="180" max="180" width="6.4140625" hidden="1" customWidth="1"/>
    <col min="181" max="181" width="6.08203125" hidden="1" customWidth="1"/>
    <col min="182" max="182" width="5.58203125" hidden="1" customWidth="1"/>
    <col min="183" max="183" width="5.9140625" hidden="1" customWidth="1"/>
    <col min="184" max="184" width="6.4140625" hidden="1" customWidth="1"/>
    <col min="185" max="185" width="5.9140625" hidden="1" customWidth="1"/>
    <col min="186" max="186" width="6.5" hidden="1" customWidth="1"/>
    <col min="187" max="187" width="5.58203125" hidden="1" customWidth="1"/>
    <col min="188" max="208" width="7.58203125" hidden="1" customWidth="1"/>
    <col min="209" max="216" width="0" hidden="1" customWidth="1"/>
  </cols>
  <sheetData>
    <row r="1" spans="1:245" ht="14.25" customHeight="1" x14ac:dyDescent="0.35">
      <c r="A1" s="10"/>
      <c r="B1" s="12">
        <f>'Raw Data'!U36</f>
        <v>38357</v>
      </c>
      <c r="C1" s="12">
        <f>'Raw Data'!V36</f>
        <v>38388</v>
      </c>
      <c r="D1" s="12">
        <f>'Raw Data'!W36</f>
        <v>38416</v>
      </c>
      <c r="E1" s="12">
        <f>'Raw Data'!X36</f>
        <v>38447</v>
      </c>
      <c r="F1" s="12">
        <f>'Raw Data'!Y36</f>
        <v>38477</v>
      </c>
      <c r="G1" s="12">
        <f>'Raw Data'!Z36</f>
        <v>38508</v>
      </c>
      <c r="H1" s="12">
        <f>'Raw Data'!AA36</f>
        <v>38538</v>
      </c>
      <c r="I1" s="12">
        <f>'Raw Data'!AB36</f>
        <v>38569</v>
      </c>
      <c r="J1" s="12">
        <f>'Raw Data'!AC36</f>
        <v>38600</v>
      </c>
      <c r="K1" s="12">
        <f>'Raw Data'!AD36</f>
        <v>38630</v>
      </c>
      <c r="L1" s="12">
        <f>'Raw Data'!AE36</f>
        <v>38661</v>
      </c>
      <c r="M1" s="12">
        <f>'Raw Data'!AF36</f>
        <v>38691</v>
      </c>
      <c r="N1" s="12">
        <f>'Raw Data'!AG36</f>
        <v>38722</v>
      </c>
      <c r="O1" s="12">
        <f>'Raw Data'!AH36</f>
        <v>38753</v>
      </c>
      <c r="P1" s="12">
        <f>'Raw Data'!AI36</f>
        <v>38781</v>
      </c>
      <c r="Q1" s="12">
        <f>'Raw Data'!AJ36</f>
        <v>38812</v>
      </c>
      <c r="R1" s="12">
        <f>'Raw Data'!AK36</f>
        <v>38843</v>
      </c>
      <c r="S1" s="12">
        <f>'Raw Data'!AL36</f>
        <v>38874</v>
      </c>
      <c r="T1" s="12">
        <f>'Raw Data'!AM36</f>
        <v>38904</v>
      </c>
      <c r="U1" s="12">
        <f>'Raw Data'!AN36</f>
        <v>38935</v>
      </c>
      <c r="V1" s="12">
        <f>'Raw Data'!AO36</f>
        <v>38966</v>
      </c>
      <c r="W1" s="12">
        <f>'Raw Data'!AP36</f>
        <v>38996</v>
      </c>
      <c r="X1" s="12">
        <f>'Raw Data'!AQ36</f>
        <v>39027</v>
      </c>
      <c r="Y1" s="12">
        <f>'Raw Data'!AR36</f>
        <v>39057</v>
      </c>
      <c r="Z1" s="12">
        <f>'Raw Data'!AS36</f>
        <v>39088</v>
      </c>
      <c r="AA1" s="12">
        <f>'Raw Data'!AT36</f>
        <v>39119</v>
      </c>
      <c r="AB1" s="12">
        <f>'Raw Data'!AU36</f>
        <v>39147</v>
      </c>
      <c r="AC1" s="12">
        <f>'Raw Data'!AV36</f>
        <v>39178</v>
      </c>
      <c r="AD1" s="12">
        <f>'Raw Data'!AW36</f>
        <v>39208</v>
      </c>
      <c r="AE1" s="12">
        <f>'Raw Data'!AX36</f>
        <v>39239</v>
      </c>
      <c r="AF1" s="12">
        <f>'Raw Data'!AY36</f>
        <v>39269</v>
      </c>
      <c r="AG1" s="12">
        <f>'Raw Data'!AZ36</f>
        <v>39300</v>
      </c>
      <c r="AH1" s="12">
        <f>'Raw Data'!BA36</f>
        <v>39331</v>
      </c>
      <c r="AI1" s="12">
        <f>'Raw Data'!BB36</f>
        <v>39361</v>
      </c>
      <c r="AJ1" s="12">
        <f>'Raw Data'!BC36</f>
        <v>39392</v>
      </c>
      <c r="AK1" s="12">
        <f>'Raw Data'!BD36</f>
        <v>39422</v>
      </c>
      <c r="AL1" s="12">
        <f>'Raw Data'!BE36</f>
        <v>39453</v>
      </c>
      <c r="AM1" s="12">
        <f>'Raw Data'!BF36</f>
        <v>39484</v>
      </c>
      <c r="AN1" s="12">
        <f>'Raw Data'!BG36</f>
        <v>39513</v>
      </c>
      <c r="AO1" s="12">
        <f>'Raw Data'!BH36</f>
        <v>39544</v>
      </c>
      <c r="AP1" s="12">
        <f>'Raw Data'!BI36</f>
        <v>39574</v>
      </c>
      <c r="AQ1" s="12">
        <f>'Raw Data'!BJ36</f>
        <v>39605</v>
      </c>
      <c r="AR1" s="12">
        <f>'Raw Data'!BK36</f>
        <v>39635</v>
      </c>
      <c r="AS1" s="12">
        <f>'Raw Data'!BL36</f>
        <v>39666</v>
      </c>
      <c r="AT1" s="12">
        <f>'Raw Data'!BM36</f>
        <v>39697</v>
      </c>
      <c r="AU1" s="12">
        <f>'Raw Data'!BN36</f>
        <v>39727</v>
      </c>
      <c r="AV1" s="12">
        <f>'Raw Data'!BO36</f>
        <v>39758</v>
      </c>
      <c r="AW1" s="12">
        <f>'Raw Data'!BP36</f>
        <v>39788</v>
      </c>
      <c r="AX1" s="12">
        <f>'Raw Data'!BQ36</f>
        <v>39819</v>
      </c>
      <c r="AY1" s="12">
        <f>'Raw Data'!BR36</f>
        <v>39850</v>
      </c>
      <c r="AZ1" s="12">
        <f>'Raw Data'!BS36</f>
        <v>39878</v>
      </c>
      <c r="BA1" s="12">
        <f>'Raw Data'!BT36</f>
        <v>39909</v>
      </c>
      <c r="BB1" s="12">
        <f>'Raw Data'!BU36</f>
        <v>39939</v>
      </c>
      <c r="BC1" s="12">
        <f>'Raw Data'!BV36</f>
        <v>39970</v>
      </c>
      <c r="BD1" s="12">
        <f>'Raw Data'!BW36</f>
        <v>40000</v>
      </c>
      <c r="BE1" s="12">
        <f>'Raw Data'!BX36</f>
        <v>40031</v>
      </c>
      <c r="BF1" s="12">
        <f>'Raw Data'!BY36</f>
        <v>40062</v>
      </c>
      <c r="BG1" s="12">
        <f>'Raw Data'!BZ36</f>
        <v>40092</v>
      </c>
      <c r="BH1" s="12">
        <f>'Raw Data'!CA36</f>
        <v>40123</v>
      </c>
      <c r="BI1" s="12">
        <f>'Raw Data'!CB36</f>
        <v>40153</v>
      </c>
      <c r="BJ1" s="12">
        <f>'Raw Data'!CC36</f>
        <v>40184</v>
      </c>
      <c r="BK1" s="12">
        <f>'Raw Data'!CD36</f>
        <v>40215</v>
      </c>
      <c r="BL1" s="12">
        <f>'Raw Data'!CE36</f>
        <v>40243</v>
      </c>
      <c r="BM1" s="12">
        <f>'Raw Data'!CF36</f>
        <v>40274</v>
      </c>
      <c r="BN1" s="12">
        <f>'Raw Data'!CG36</f>
        <v>40304</v>
      </c>
      <c r="BO1" s="12">
        <f>'Raw Data'!CH36</f>
        <v>40335</v>
      </c>
      <c r="BP1" s="12">
        <f>'Raw Data'!CI36</f>
        <v>40365</v>
      </c>
      <c r="BQ1" s="12">
        <f>'Raw Data'!CJ36</f>
        <v>40396</v>
      </c>
      <c r="BR1" s="12">
        <f>'Raw Data'!CK36</f>
        <v>40427</v>
      </c>
      <c r="BS1" s="12">
        <f>'Raw Data'!CL36</f>
        <v>40457</v>
      </c>
      <c r="BT1" s="12">
        <f>'Raw Data'!CM36</f>
        <v>40488</v>
      </c>
      <c r="BU1" s="12">
        <f>'Raw Data'!CN36</f>
        <v>40518</v>
      </c>
      <c r="BV1" s="12">
        <f>'Raw Data'!CO36</f>
        <v>40549</v>
      </c>
      <c r="BW1" s="12">
        <f>'Raw Data'!CP36</f>
        <v>40580</v>
      </c>
      <c r="BX1" s="12">
        <f>'Raw Data'!CQ36</f>
        <v>40608</v>
      </c>
      <c r="BY1" s="12">
        <f>'Raw Data'!CR36</f>
        <v>40639</v>
      </c>
      <c r="BZ1" s="12">
        <f>'Raw Data'!CS36</f>
        <v>40669</v>
      </c>
      <c r="CA1" s="12">
        <f>'Raw Data'!CT36</f>
        <v>40700</v>
      </c>
      <c r="CB1" s="12">
        <f>'Raw Data'!CU36</f>
        <v>40730</v>
      </c>
      <c r="CC1" s="12">
        <f>'Raw Data'!CV36</f>
        <v>40761</v>
      </c>
      <c r="CD1" s="12">
        <f>'Raw Data'!CW36</f>
        <v>40792</v>
      </c>
      <c r="CE1" s="12">
        <f>'Raw Data'!CX36</f>
        <v>40822</v>
      </c>
      <c r="CF1" s="12">
        <f>'Raw Data'!CY36</f>
        <v>40853</v>
      </c>
      <c r="CG1" s="12">
        <f>'Raw Data'!CZ36</f>
        <v>40883</v>
      </c>
      <c r="CH1" s="12">
        <f>'Raw Data'!DA36</f>
        <v>40914</v>
      </c>
      <c r="CI1" s="12">
        <f>'Raw Data'!DB36</f>
        <v>40945</v>
      </c>
      <c r="CJ1" s="12">
        <f>'Raw Data'!DC36</f>
        <v>40974</v>
      </c>
      <c r="CK1" s="12">
        <f>'Raw Data'!DD36</f>
        <v>41005</v>
      </c>
      <c r="CL1" s="12">
        <f>'Raw Data'!DE36</f>
        <v>41035</v>
      </c>
      <c r="CM1" s="12">
        <f>'Raw Data'!DF36</f>
        <v>41066</v>
      </c>
      <c r="CN1" s="12">
        <f>'Raw Data'!DG36</f>
        <v>41096</v>
      </c>
      <c r="CO1" s="12">
        <f>'Raw Data'!DH36</f>
        <v>41127</v>
      </c>
      <c r="CP1" s="12">
        <f>'Raw Data'!DI36</f>
        <v>41158</v>
      </c>
      <c r="CQ1" s="12">
        <f>'Raw Data'!DJ36</f>
        <v>41188</v>
      </c>
      <c r="CR1" s="12">
        <f>'Raw Data'!DK36</f>
        <v>41219</v>
      </c>
      <c r="CS1" s="12">
        <f>'Raw Data'!DL36</f>
        <v>41249</v>
      </c>
      <c r="CT1" s="12">
        <f>'Raw Data'!DM36</f>
        <v>41280</v>
      </c>
      <c r="CU1" s="12">
        <f>'Raw Data'!DN36</f>
        <v>41311</v>
      </c>
      <c r="CV1" s="12">
        <f>'Raw Data'!DO36</f>
        <v>41339</v>
      </c>
      <c r="CW1" s="12">
        <f>'Raw Data'!DP36</f>
        <v>41370</v>
      </c>
      <c r="CX1" s="12">
        <f>'Raw Data'!DQ36</f>
        <v>41400</v>
      </c>
      <c r="CY1" s="12">
        <f>'Raw Data'!DR36</f>
        <v>41431</v>
      </c>
      <c r="CZ1" s="12">
        <f>'Raw Data'!DS36</f>
        <v>41461</v>
      </c>
      <c r="DA1" s="12">
        <f>'Raw Data'!DT36</f>
        <v>41492</v>
      </c>
      <c r="DB1" s="12">
        <f>'Raw Data'!DU36</f>
        <v>41523</v>
      </c>
      <c r="DC1" s="12">
        <f>'Raw Data'!DV36</f>
        <v>41553</v>
      </c>
      <c r="DD1" s="12">
        <f>'Raw Data'!DW36</f>
        <v>41584</v>
      </c>
      <c r="DE1" s="12">
        <f>'Raw Data'!DX36</f>
        <v>41614</v>
      </c>
      <c r="DF1" s="12">
        <f>'Raw Data'!DY36</f>
        <v>41645</v>
      </c>
      <c r="DG1" s="12">
        <f>'Raw Data'!DZ36</f>
        <v>41676</v>
      </c>
      <c r="DH1" s="12">
        <f>'Raw Data'!EA36</f>
        <v>41704</v>
      </c>
      <c r="DI1" s="12">
        <f>'Raw Data'!EB36</f>
        <v>41735</v>
      </c>
      <c r="DJ1" s="12">
        <f>'Raw Data'!EC36</f>
        <v>41765</v>
      </c>
      <c r="DK1" s="12">
        <f>'Raw Data'!ED36</f>
        <v>41796</v>
      </c>
      <c r="DL1" s="12">
        <f>'Raw Data'!EE36</f>
        <v>41826</v>
      </c>
      <c r="DM1" s="12">
        <f>'Raw Data'!EF36</f>
        <v>41857</v>
      </c>
      <c r="DN1" s="12">
        <f>'Raw Data'!EG36</f>
        <v>41888</v>
      </c>
      <c r="DO1" s="12">
        <f>'Raw Data'!EH36</f>
        <v>41918</v>
      </c>
      <c r="DP1" s="12">
        <f>'Raw Data'!EI36</f>
        <v>41949</v>
      </c>
      <c r="DQ1" s="12">
        <f>'Raw Data'!EJ36</f>
        <v>41979</v>
      </c>
      <c r="DR1" s="12">
        <f>'Raw Data'!EK36</f>
        <v>42010</v>
      </c>
      <c r="DS1" s="12">
        <f>'Raw Data'!EL36</f>
        <v>42041</v>
      </c>
      <c r="DT1" s="12">
        <f>'Raw Data'!EM36</f>
        <v>42069</v>
      </c>
      <c r="DU1" s="12">
        <f>'Raw Data'!EN36</f>
        <v>42100</v>
      </c>
      <c r="DV1" s="12">
        <f>'Raw Data'!EO36</f>
        <v>42130</v>
      </c>
      <c r="DW1" s="12">
        <f>'Raw Data'!EP36</f>
        <v>42161</v>
      </c>
      <c r="DX1" s="12">
        <f>'Raw Data'!EQ36</f>
        <v>42191</v>
      </c>
      <c r="DY1" s="12">
        <f>'Raw Data'!ER36</f>
        <v>42222</v>
      </c>
      <c r="DZ1" s="12">
        <f>'Raw Data'!ES36</f>
        <v>42253</v>
      </c>
      <c r="EA1" s="12">
        <f>'Raw Data'!ET36</f>
        <v>42283</v>
      </c>
      <c r="EB1" s="12">
        <f>'Raw Data'!EU36</f>
        <v>42314</v>
      </c>
      <c r="EC1" s="12">
        <f>'Raw Data'!EV36</f>
        <v>42344</v>
      </c>
      <c r="ED1" s="12">
        <f>'Raw Data'!EW36</f>
        <v>42375</v>
      </c>
      <c r="EE1" s="12">
        <f>'Raw Data'!EX36</f>
        <v>42406</v>
      </c>
      <c r="EF1" s="12">
        <f>'Raw Data'!EY36</f>
        <v>42435</v>
      </c>
      <c r="EG1" s="12">
        <f>'Raw Data'!EZ36</f>
        <v>42466</v>
      </c>
      <c r="EH1" s="12">
        <f>'Raw Data'!FA36</f>
        <v>42496</v>
      </c>
      <c r="EI1" s="12">
        <f>'Raw Data'!FB36</f>
        <v>42527</v>
      </c>
      <c r="EJ1" s="12">
        <f>'Raw Data'!FC36</f>
        <v>42557</v>
      </c>
      <c r="EK1" s="12">
        <f>'Raw Data'!FD36</f>
        <v>42588</v>
      </c>
      <c r="EL1" s="12">
        <f>'Raw Data'!FE36</f>
        <v>42619</v>
      </c>
      <c r="EM1" s="12">
        <f>'Raw Data'!FF36</f>
        <v>42649</v>
      </c>
      <c r="EN1" s="12">
        <f>'Raw Data'!FG36</f>
        <v>42680</v>
      </c>
      <c r="EO1" s="12">
        <f>'Raw Data'!FH36</f>
        <v>42710</v>
      </c>
      <c r="EP1" s="12">
        <f>'Raw Data'!FI36</f>
        <v>42741</v>
      </c>
      <c r="EQ1" s="12">
        <f>'Raw Data'!FJ36</f>
        <v>42772</v>
      </c>
      <c r="ER1" s="12">
        <f>'Raw Data'!FK36</f>
        <v>42800</v>
      </c>
      <c r="ES1" s="12">
        <f>'Raw Data'!FL36</f>
        <v>42831</v>
      </c>
      <c r="ET1" s="12">
        <f>'Raw Data'!FM36</f>
        <v>42861</v>
      </c>
      <c r="EU1" s="12">
        <f>'Raw Data'!FN36</f>
        <v>42892</v>
      </c>
      <c r="EV1" s="12">
        <f>'Raw Data'!FO36</f>
        <v>42922</v>
      </c>
      <c r="EW1" s="12">
        <f>'Raw Data'!FP36</f>
        <v>42953</v>
      </c>
      <c r="EX1" s="12">
        <f>'Raw Data'!FQ36</f>
        <v>42984</v>
      </c>
      <c r="EY1" s="12">
        <f>'Raw Data'!FR36</f>
        <v>43014</v>
      </c>
      <c r="EZ1" s="12">
        <f>'Raw Data'!FS36</f>
        <v>43045</v>
      </c>
      <c r="FA1" s="12">
        <f>'Raw Data'!FT36</f>
        <v>43075</v>
      </c>
      <c r="FB1" s="12">
        <f>'Raw Data'!FU36</f>
        <v>43106</v>
      </c>
      <c r="FC1" s="12">
        <f>'Raw Data'!FV36</f>
        <v>43137</v>
      </c>
      <c r="FD1" s="12">
        <f>'Raw Data'!FW36</f>
        <v>43165</v>
      </c>
      <c r="FE1" s="12">
        <f>'Raw Data'!FX36</f>
        <v>43196</v>
      </c>
      <c r="FF1" s="12">
        <f>'Raw Data'!FY36</f>
        <v>43226</v>
      </c>
      <c r="FG1" s="12">
        <f>'Raw Data'!FZ36</f>
        <v>43252</v>
      </c>
      <c r="FH1" s="12">
        <f>'Raw Data'!GA36</f>
        <v>43287</v>
      </c>
      <c r="FI1" s="12">
        <f>'Raw Data'!GB36</f>
        <v>43318</v>
      </c>
      <c r="FJ1" s="12">
        <f>'Raw Data'!GC36</f>
        <v>43349</v>
      </c>
      <c r="FK1" s="12">
        <f>'Raw Data'!GD36</f>
        <v>43379</v>
      </c>
      <c r="FL1" s="12">
        <f>'Raw Data'!GE36</f>
        <v>43410</v>
      </c>
      <c r="FM1" s="12">
        <f>'Raw Data'!GF36</f>
        <v>43440</v>
      </c>
      <c r="FN1" s="12">
        <f>'Raw Data'!GG36</f>
        <v>43471</v>
      </c>
      <c r="FO1" s="12">
        <f>'Raw Data'!GH36</f>
        <v>43502</v>
      </c>
      <c r="FP1" s="12">
        <f>'Raw Data'!GI36</f>
        <v>43530</v>
      </c>
      <c r="FQ1" s="12">
        <f>'Raw Data'!GJ36</f>
        <v>43561</v>
      </c>
      <c r="FR1" s="12">
        <f>'Raw Data'!GK36</f>
        <v>43591</v>
      </c>
      <c r="FS1" s="12">
        <f>'Raw Data'!GL36</f>
        <v>43622</v>
      </c>
      <c r="FT1" s="12">
        <f>'Raw Data'!GM36</f>
        <v>43652</v>
      </c>
      <c r="FU1" s="12">
        <f>'Raw Data'!GN36</f>
        <v>43683</v>
      </c>
      <c r="FV1" s="12">
        <f>'Raw Data'!GO36</f>
        <v>43714</v>
      </c>
      <c r="FW1" s="12">
        <f>'Raw Data'!GP36</f>
        <v>43744</v>
      </c>
      <c r="FX1" s="12">
        <f>'Raw Data'!GQ36</f>
        <v>43775</v>
      </c>
      <c r="FY1" s="12">
        <f>'Raw Data'!GR36</f>
        <v>43800</v>
      </c>
      <c r="FZ1" s="12">
        <f>'Raw Data'!GS36</f>
        <v>43836</v>
      </c>
      <c r="GA1" s="12">
        <f>'Raw Data'!GT36</f>
        <v>43867</v>
      </c>
      <c r="GB1" s="12">
        <f>'Raw Data'!GU36</f>
        <v>43896</v>
      </c>
      <c r="GC1" s="12">
        <f>'Raw Data'!GV36</f>
        <v>43927</v>
      </c>
      <c r="GD1" s="12">
        <f>'Raw Data'!GW36</f>
        <v>43957</v>
      </c>
      <c r="GE1" s="12">
        <f>'Raw Data'!GX36</f>
        <v>43988</v>
      </c>
      <c r="GF1" s="12">
        <f>'Raw Data'!GY36</f>
        <v>44018</v>
      </c>
      <c r="GG1" s="12">
        <f>'Raw Data'!GZ36</f>
        <v>44049</v>
      </c>
      <c r="GH1" s="12">
        <f>'Raw Data'!HA36</f>
        <v>44080</v>
      </c>
      <c r="GI1" s="12">
        <f>'Raw Data'!HB36</f>
        <v>44110</v>
      </c>
      <c r="GJ1" s="12">
        <f>'Raw Data'!HC36</f>
        <v>44141</v>
      </c>
      <c r="GK1" s="12">
        <f>'Raw Data'!HD36</f>
        <v>44171</v>
      </c>
      <c r="GL1" s="12">
        <f>'Raw Data'!HE36</f>
        <v>44202</v>
      </c>
      <c r="GM1" s="12">
        <f>'Raw Data'!HF36</f>
        <v>44233</v>
      </c>
      <c r="GN1" s="12">
        <f>'Raw Data'!HG36</f>
        <v>44261</v>
      </c>
      <c r="GO1" s="12">
        <f>'Raw Data'!HH36</f>
        <v>44292</v>
      </c>
      <c r="GP1" s="12">
        <f>'Raw Data'!HI36</f>
        <v>44322</v>
      </c>
      <c r="GQ1" s="12">
        <f>'Raw Data'!HJ36</f>
        <v>44353</v>
      </c>
      <c r="GR1" s="12">
        <f>'Raw Data'!HK36</f>
        <v>44383</v>
      </c>
      <c r="GS1" s="12">
        <f>'Raw Data'!HL36</f>
        <v>44414</v>
      </c>
      <c r="GT1" s="12">
        <f>'Raw Data'!HM36</f>
        <v>44445</v>
      </c>
      <c r="GU1" s="12">
        <f>'Raw Data'!HN36</f>
        <v>44475</v>
      </c>
      <c r="GV1" s="12">
        <f>'Raw Data'!HO36</f>
        <v>44506</v>
      </c>
      <c r="GW1" s="12">
        <f>'Raw Data'!HP36</f>
        <v>44536</v>
      </c>
      <c r="GX1" s="12">
        <f>'Raw Data'!HQ36</f>
        <v>44567</v>
      </c>
      <c r="GY1" s="12">
        <f>'Raw Data'!HR36</f>
        <v>44598</v>
      </c>
      <c r="GZ1" s="12">
        <f>'Raw Data'!HS36</f>
        <v>44626</v>
      </c>
      <c r="HA1" s="12">
        <f>'Raw Data'!HT36</f>
        <v>44657</v>
      </c>
      <c r="HB1" s="12">
        <f>'Raw Data'!HU36</f>
        <v>44687</v>
      </c>
      <c r="HC1" s="12">
        <f>'Raw Data'!HV36</f>
        <v>44718</v>
      </c>
      <c r="HD1" s="12">
        <f>'Raw Data'!HW36</f>
        <v>44748</v>
      </c>
      <c r="HE1" s="12">
        <f>'Raw Data'!HX36</f>
        <v>44779</v>
      </c>
      <c r="HF1" s="12">
        <f>'Raw Data'!HY36</f>
        <v>44810</v>
      </c>
      <c r="HG1" s="12">
        <f>'Raw Data'!HZ36</f>
        <v>44840</v>
      </c>
      <c r="HH1" s="12">
        <f>'Raw Data'!IA36</f>
        <v>44871</v>
      </c>
      <c r="HI1" s="12">
        <f>'Raw Data'!IB36</f>
        <v>44901</v>
      </c>
      <c r="HJ1" s="12">
        <f>'Raw Data'!IC36</f>
        <v>44932</v>
      </c>
      <c r="HK1" s="12">
        <f>'Raw Data'!ID36</f>
        <v>44980</v>
      </c>
      <c r="HL1" s="12">
        <f>'Raw Data'!IE36</f>
        <v>45008</v>
      </c>
      <c r="HM1" s="12">
        <f>'Raw Data'!IF36</f>
        <v>45039</v>
      </c>
      <c r="HN1" s="12">
        <f>'Raw Data'!IG36</f>
        <v>45069</v>
      </c>
      <c r="HO1" s="12">
        <f>'Raw Data'!IH36</f>
        <v>45100</v>
      </c>
      <c r="HP1" s="12">
        <f>'Raw Data'!II36</f>
        <v>45130</v>
      </c>
      <c r="HQ1" s="12">
        <f>'Raw Data'!IJ36</f>
        <v>45161</v>
      </c>
      <c r="HR1" s="12">
        <f>'Raw Data'!IK36</f>
        <v>45192</v>
      </c>
      <c r="HS1" s="12">
        <f>'Raw Data'!IL36</f>
        <v>45222</v>
      </c>
      <c r="HT1" s="12">
        <f>'Raw Data'!IM36</f>
        <v>45253</v>
      </c>
      <c r="HU1" s="12">
        <f>'Raw Data'!IN36</f>
        <v>45283</v>
      </c>
      <c r="HV1" s="12">
        <f>'Raw Data'!IO36</f>
        <v>45314</v>
      </c>
      <c r="HW1" s="12">
        <v>45346</v>
      </c>
      <c r="HX1" s="12">
        <v>45375</v>
      </c>
      <c r="HY1" s="12">
        <f>'Raw Data'!IR36</f>
        <v>45405</v>
      </c>
      <c r="HZ1" s="12">
        <v>45406</v>
      </c>
      <c r="IA1" s="12">
        <v>45436</v>
      </c>
      <c r="IB1" s="12">
        <v>45467</v>
      </c>
      <c r="IC1" s="12">
        <v>45497</v>
      </c>
      <c r="ID1" s="12">
        <v>45528</v>
      </c>
      <c r="IE1" s="12">
        <v>45559</v>
      </c>
      <c r="IF1" s="12">
        <v>45589</v>
      </c>
      <c r="IG1" s="12">
        <v>45620</v>
      </c>
      <c r="IH1" s="12">
        <v>45650</v>
      </c>
      <c r="II1" s="12">
        <v>45681</v>
      </c>
      <c r="IJ1" s="12">
        <v>45712</v>
      </c>
      <c r="IK1" s="12">
        <v>45740</v>
      </c>
    </row>
    <row r="2" spans="1:245" ht="14.25" customHeight="1" x14ac:dyDescent="0.35">
      <c r="A2" s="13" t="s">
        <v>24</v>
      </c>
      <c r="B2" s="10">
        <f>'Raw Data'!U45</f>
        <v>149</v>
      </c>
      <c r="C2" s="10">
        <f>'Raw Data'!V45</f>
        <v>119</v>
      </c>
      <c r="D2" s="10">
        <f>'Raw Data'!W45</f>
        <v>190</v>
      </c>
      <c r="E2" s="10">
        <f>'Raw Data'!X45</f>
        <v>208</v>
      </c>
      <c r="F2" s="10">
        <f>'Raw Data'!Y45</f>
        <v>286</v>
      </c>
      <c r="G2" s="10">
        <f>'Raw Data'!Z45</f>
        <v>234</v>
      </c>
      <c r="H2" s="10">
        <f>'Raw Data'!AA45</f>
        <v>167</v>
      </c>
      <c r="I2" s="10">
        <f>'Raw Data'!AB45</f>
        <v>178</v>
      </c>
      <c r="J2" s="10">
        <f>'Raw Data'!AC45</f>
        <v>177</v>
      </c>
      <c r="K2" s="10">
        <f>'Raw Data'!AD45</f>
        <v>162</v>
      </c>
      <c r="L2" s="10">
        <f>'Raw Data'!AE45</f>
        <v>126</v>
      </c>
      <c r="M2" s="10">
        <f>'Raw Data'!AF45</f>
        <v>108</v>
      </c>
      <c r="N2" s="10">
        <f>'Raw Data'!AG45</f>
        <v>97</v>
      </c>
      <c r="O2" s="10">
        <f>'Raw Data'!AH45</f>
        <v>93</v>
      </c>
      <c r="P2" s="10">
        <f>'Raw Data'!AI45</f>
        <v>122</v>
      </c>
      <c r="Q2" s="10">
        <f>'Raw Data'!AJ45</f>
        <v>118</v>
      </c>
      <c r="R2" s="10">
        <f>'Raw Data'!AK45</f>
        <v>151</v>
      </c>
      <c r="S2" s="10">
        <f>'Raw Data'!AL45</f>
        <v>117</v>
      </c>
      <c r="T2" s="10">
        <f>'Raw Data'!AM45</f>
        <v>83</v>
      </c>
      <c r="U2" s="10">
        <f>'Raw Data'!AN45</f>
        <v>106</v>
      </c>
      <c r="V2" s="10">
        <f>'Raw Data'!AO45</f>
        <v>93</v>
      </c>
      <c r="W2" s="10">
        <f>'Raw Data'!AP45</f>
        <v>119</v>
      </c>
      <c r="X2" s="10">
        <f>'Raw Data'!AQ45</f>
        <v>81</v>
      </c>
      <c r="Y2" s="10">
        <f>'Raw Data'!AR45</f>
        <v>89</v>
      </c>
      <c r="Z2" s="10">
        <f>'Raw Data'!AS45</f>
        <v>76</v>
      </c>
      <c r="AA2" s="10">
        <f>'Raw Data'!AT45</f>
        <v>103</v>
      </c>
      <c r="AB2" s="10">
        <f>'Raw Data'!AU45</f>
        <v>100</v>
      </c>
      <c r="AC2" s="10">
        <f>'Raw Data'!AV45</f>
        <v>119</v>
      </c>
      <c r="AD2" s="10">
        <f>'Raw Data'!AW45</f>
        <v>137</v>
      </c>
      <c r="AE2" s="10">
        <f>'Raw Data'!AX45</f>
        <v>117</v>
      </c>
      <c r="AF2" s="10">
        <f>'Raw Data'!AY45</f>
        <v>103</v>
      </c>
      <c r="AG2" s="10">
        <f>'Raw Data'!AZ45</f>
        <v>106</v>
      </c>
      <c r="AH2" s="10">
        <f>'Raw Data'!BA45</f>
        <v>104</v>
      </c>
      <c r="AI2" s="10">
        <f>'Raw Data'!BB45</f>
        <v>95</v>
      </c>
      <c r="AJ2" s="10">
        <f>'Raw Data'!BC45</f>
        <v>93</v>
      </c>
      <c r="AK2" s="10">
        <f>'Raw Data'!BD45</f>
        <v>82</v>
      </c>
      <c r="AL2" s="10">
        <f>'Raw Data'!BE45</f>
        <v>57</v>
      </c>
      <c r="AM2" s="10">
        <f>'Raw Data'!BF45</f>
        <v>75</v>
      </c>
      <c r="AN2" s="10">
        <f>'Raw Data'!BG45</f>
        <v>96</v>
      </c>
      <c r="AO2" s="10">
        <f>'Raw Data'!BH45</f>
        <v>92</v>
      </c>
      <c r="AP2" s="10">
        <f>'Raw Data'!BI45</f>
        <v>111</v>
      </c>
      <c r="AQ2" s="10">
        <f>'Raw Data'!BJ45</f>
        <v>110</v>
      </c>
      <c r="AR2" s="10">
        <f>'Raw Data'!BK45</f>
        <v>94</v>
      </c>
      <c r="AS2" s="10">
        <f>'Raw Data'!BL45</f>
        <v>103</v>
      </c>
      <c r="AT2" s="10">
        <f>'Raw Data'!BM45</f>
        <v>93</v>
      </c>
      <c r="AU2" s="10">
        <f>'Raw Data'!BN45</f>
        <v>85</v>
      </c>
      <c r="AV2" s="10">
        <f>'Raw Data'!BO45</f>
        <v>60</v>
      </c>
      <c r="AW2" s="10">
        <f>'Raw Data'!BP45</f>
        <v>69</v>
      </c>
      <c r="AX2" s="10">
        <f>'Raw Data'!BQ45</f>
        <v>42</v>
      </c>
      <c r="AY2" s="10">
        <f>'Raw Data'!BR45</f>
        <v>68</v>
      </c>
      <c r="AZ2" s="10">
        <f>'Raw Data'!BS45</f>
        <v>84</v>
      </c>
      <c r="BA2" s="10">
        <f>'Raw Data'!BT45</f>
        <v>81</v>
      </c>
      <c r="BB2" s="10">
        <f>'Raw Data'!BU45</f>
        <v>111</v>
      </c>
      <c r="BC2" s="10">
        <f>'Raw Data'!BV45</f>
        <v>114</v>
      </c>
      <c r="BD2" s="10">
        <f>'Raw Data'!BW45</f>
        <v>105</v>
      </c>
      <c r="BE2" s="10">
        <f>'Raw Data'!BX45</f>
        <v>105</v>
      </c>
      <c r="BF2" s="10">
        <f>'Raw Data'!BY45</f>
        <v>104</v>
      </c>
      <c r="BG2" s="10">
        <f>'Raw Data'!BZ45</f>
        <v>106</v>
      </c>
      <c r="BH2" s="10">
        <f>'Raw Data'!CA45</f>
        <v>106</v>
      </c>
      <c r="BI2" s="10">
        <f>'Raw Data'!CB45</f>
        <v>100</v>
      </c>
      <c r="BJ2" s="10">
        <f>'Raw Data'!CC45</f>
        <v>86</v>
      </c>
      <c r="BK2" s="10">
        <f>'Raw Data'!CD45</f>
        <v>72</v>
      </c>
      <c r="BL2" s="10">
        <f>'Raw Data'!CE45</f>
        <v>113</v>
      </c>
      <c r="BM2" s="10">
        <f>'Raw Data'!CF45</f>
        <v>136</v>
      </c>
      <c r="BN2" s="10">
        <f>'Raw Data'!CG45</f>
        <v>151</v>
      </c>
      <c r="BO2" s="10">
        <f>'Raw Data'!CH45</f>
        <v>137</v>
      </c>
      <c r="BP2" s="10">
        <f>'Raw Data'!CI45</f>
        <v>125</v>
      </c>
      <c r="BQ2" s="10">
        <f>'Raw Data'!CJ45</f>
        <v>99</v>
      </c>
      <c r="BR2" s="10">
        <f>'Raw Data'!CK45</f>
        <v>109</v>
      </c>
      <c r="BS2" s="10">
        <f>'Raw Data'!CL45</f>
        <v>115</v>
      </c>
      <c r="BT2" s="10">
        <f>'Raw Data'!CM45</f>
        <v>106</v>
      </c>
      <c r="BU2" s="10">
        <f>'Raw Data'!CN45</f>
        <v>125</v>
      </c>
      <c r="BV2" s="10">
        <f>'Raw Data'!CO45</f>
        <v>83</v>
      </c>
      <c r="BW2" s="10">
        <f>'Raw Data'!CP45</f>
        <v>87</v>
      </c>
      <c r="BX2" s="10">
        <f>'Raw Data'!CQ45</f>
        <v>130</v>
      </c>
      <c r="BY2" s="10">
        <f>'Raw Data'!CR45</f>
        <v>137</v>
      </c>
      <c r="BZ2" s="10">
        <f>'Raw Data'!CS45</f>
        <v>124</v>
      </c>
      <c r="CA2" s="10">
        <f>'Raw Data'!CT45</f>
        <v>142</v>
      </c>
      <c r="CB2" s="10">
        <f>'Raw Data'!CU45</f>
        <v>127</v>
      </c>
      <c r="CC2" s="10">
        <f>'Raw Data'!CV45</f>
        <v>105</v>
      </c>
      <c r="CD2" s="10">
        <f>'Raw Data'!CW45</f>
        <v>113</v>
      </c>
      <c r="CE2" s="10">
        <f>'Raw Data'!CX45</f>
        <v>109</v>
      </c>
      <c r="CF2" s="10">
        <f>'Raw Data'!CY45</f>
        <v>74</v>
      </c>
      <c r="CG2" s="10">
        <f>'Raw Data'!CZ45</f>
        <v>102</v>
      </c>
      <c r="CH2" s="10">
        <f>'Raw Data'!DA45</f>
        <v>94</v>
      </c>
      <c r="CI2" s="10">
        <f>'Raw Data'!DB45</f>
        <v>112</v>
      </c>
      <c r="CJ2" s="10">
        <f>'Raw Data'!DC45</f>
        <v>171</v>
      </c>
      <c r="CK2" s="10">
        <f>'Raw Data'!DD45</f>
        <v>131</v>
      </c>
      <c r="CL2" s="10">
        <f>'Raw Data'!DE45</f>
        <v>165</v>
      </c>
      <c r="CM2" s="10">
        <f>'Raw Data'!DF45</f>
        <v>146</v>
      </c>
      <c r="CN2" s="10">
        <f>'Raw Data'!DG45</f>
        <v>121</v>
      </c>
      <c r="CO2" s="10">
        <f>'Raw Data'!DH45</f>
        <v>125</v>
      </c>
      <c r="CP2" s="10">
        <f>'Raw Data'!DI45</f>
        <v>146</v>
      </c>
      <c r="CQ2" s="10">
        <f>'Raw Data'!DJ45</f>
        <v>134</v>
      </c>
      <c r="CR2" s="10">
        <f>'Raw Data'!DK45</f>
        <v>129</v>
      </c>
      <c r="CS2" s="10">
        <f>'Raw Data'!DL45</f>
        <v>109</v>
      </c>
      <c r="CT2" s="10">
        <f>'Raw Data'!DM45</f>
        <v>89</v>
      </c>
      <c r="CU2" s="10">
        <f>'Raw Data'!DN45</f>
        <v>91</v>
      </c>
      <c r="CV2" s="10">
        <f>'Raw Data'!DO45</f>
        <v>136</v>
      </c>
      <c r="CW2" s="10">
        <f>'Raw Data'!DP45</f>
        <v>168</v>
      </c>
      <c r="CX2" s="10">
        <f>'Raw Data'!DQ45</f>
        <v>157</v>
      </c>
      <c r="CY2" s="10">
        <f>'Raw Data'!DR45</f>
        <v>150</v>
      </c>
      <c r="CZ2" s="10">
        <f>'Raw Data'!DS45</f>
        <v>161</v>
      </c>
      <c r="DA2" s="10">
        <f>'Raw Data'!DT45</f>
        <v>136</v>
      </c>
      <c r="DB2" s="10">
        <f>'Raw Data'!DU45</f>
        <v>127</v>
      </c>
      <c r="DC2" s="10">
        <f>'Raw Data'!DV45</f>
        <v>114</v>
      </c>
      <c r="DD2" s="10">
        <f>'Raw Data'!DW45</f>
        <v>115</v>
      </c>
      <c r="DE2" s="10">
        <f>'Raw Data'!DX45</f>
        <v>125</v>
      </c>
      <c r="DF2" s="10">
        <f>'Raw Data'!DY45</f>
        <v>106</v>
      </c>
      <c r="DG2" s="10">
        <f>'Raw Data'!DZ45</f>
        <v>88</v>
      </c>
      <c r="DH2" s="10">
        <f>'Raw Data'!EA45</f>
        <v>115</v>
      </c>
      <c r="DI2" s="10">
        <f>'Raw Data'!EB45</f>
        <v>149</v>
      </c>
      <c r="DJ2" s="10">
        <f>'Raw Data'!EC45</f>
        <v>192</v>
      </c>
      <c r="DK2" s="10">
        <f>'Raw Data'!ED45</f>
        <v>147</v>
      </c>
      <c r="DL2" s="10">
        <f>'Raw Data'!EE45</f>
        <v>122</v>
      </c>
      <c r="DM2" s="10">
        <f>'Raw Data'!EF45</f>
        <v>127</v>
      </c>
      <c r="DN2" s="10">
        <f>'Raw Data'!EG45</f>
        <v>142</v>
      </c>
      <c r="DO2" s="10">
        <f>'Raw Data'!EH45</f>
        <v>144</v>
      </c>
      <c r="DP2" s="10">
        <f>'Raw Data'!EI45</f>
        <v>118</v>
      </c>
      <c r="DQ2" s="10">
        <f>'Raw Data'!EJ45</f>
        <v>157</v>
      </c>
      <c r="DR2" s="10">
        <f>'Raw Data'!EK45</f>
        <v>96</v>
      </c>
      <c r="DS2" s="10">
        <f>'Raw Data'!EL45</f>
        <v>105</v>
      </c>
      <c r="DT2" s="10">
        <f>'Raw Data'!EM45</f>
        <v>140</v>
      </c>
      <c r="DU2" s="10">
        <f>'Raw Data'!EN45</f>
        <v>153</v>
      </c>
      <c r="DV2" s="10">
        <f>'Raw Data'!EO45</f>
        <v>202</v>
      </c>
      <c r="DW2" s="10">
        <f>'Raw Data'!EP45</f>
        <v>185</v>
      </c>
      <c r="DX2" s="10">
        <f>'Raw Data'!EQ45</f>
        <v>171</v>
      </c>
      <c r="DY2" s="10">
        <f>'Raw Data'!ER45</f>
        <v>146</v>
      </c>
      <c r="DZ2" s="10">
        <f>'Raw Data'!ES45</f>
        <v>143</v>
      </c>
      <c r="EA2" s="10">
        <f>'Raw Data'!ET45</f>
        <v>159</v>
      </c>
      <c r="EB2" s="10">
        <f>'Raw Data'!EU45</f>
        <v>143</v>
      </c>
      <c r="EC2" s="10">
        <f>'Raw Data'!EV45</f>
        <v>148</v>
      </c>
      <c r="ED2" s="10">
        <f>'Raw Data'!EW45</f>
        <v>111</v>
      </c>
      <c r="EE2" s="10">
        <f>'Raw Data'!EX45</f>
        <v>92</v>
      </c>
      <c r="EF2" s="10">
        <f>'Raw Data'!EY45</f>
        <v>138</v>
      </c>
      <c r="EG2" s="10">
        <f>'Raw Data'!EZ45</f>
        <v>158</v>
      </c>
      <c r="EH2" s="10">
        <f>'Raw Data'!FA45</f>
        <v>175</v>
      </c>
      <c r="EI2" s="10">
        <f>'Raw Data'!FB45</f>
        <v>185</v>
      </c>
      <c r="EJ2" s="10">
        <f>'Raw Data'!FC45</f>
        <v>155</v>
      </c>
      <c r="EK2" s="10">
        <f>'Raw Data'!FD45</f>
        <v>159</v>
      </c>
      <c r="EL2" s="10">
        <f>'Raw Data'!FE45</f>
        <v>159</v>
      </c>
      <c r="EM2" s="10">
        <f>'Raw Data'!FF45</f>
        <v>145</v>
      </c>
      <c r="EN2" s="10">
        <f>'Raw Data'!FG45</f>
        <v>140</v>
      </c>
      <c r="EO2" s="10">
        <f>'Raw Data'!FH45</f>
        <v>173</v>
      </c>
      <c r="EP2" s="10">
        <f>'Raw Data'!FI45</f>
        <v>112</v>
      </c>
      <c r="EQ2" s="10">
        <f>'Raw Data'!FJ45</f>
        <v>129</v>
      </c>
      <c r="ER2" s="10">
        <f>'Raw Data'!FK45</f>
        <v>180</v>
      </c>
      <c r="ES2" s="10">
        <f>'Raw Data'!FL45</f>
        <v>180</v>
      </c>
      <c r="ET2" s="10">
        <f>'Raw Data'!FM45</f>
        <v>203</v>
      </c>
      <c r="EU2" s="10">
        <f>'Raw Data'!FN45</f>
        <v>218</v>
      </c>
      <c r="EV2" s="10">
        <f>'Raw Data'!FO45</f>
        <v>136</v>
      </c>
      <c r="EW2" s="10">
        <f>'Raw Data'!FP45</f>
        <v>171</v>
      </c>
      <c r="EX2" s="10">
        <f>'Raw Data'!FQ45</f>
        <v>162</v>
      </c>
      <c r="EY2" s="10">
        <f>'Raw Data'!FR45</f>
        <v>166</v>
      </c>
      <c r="EZ2" s="10">
        <f>'Raw Data'!FS45</f>
        <v>164</v>
      </c>
      <c r="FA2" s="10">
        <f>'Raw Data'!FT45</f>
        <v>164</v>
      </c>
      <c r="FB2" s="10">
        <f>'Raw Data'!FU45</f>
        <v>118</v>
      </c>
      <c r="FC2" s="10">
        <f>'Raw Data'!FV45</f>
        <v>89</v>
      </c>
      <c r="FD2" s="10">
        <f>'Raw Data'!FW45</f>
        <v>187</v>
      </c>
      <c r="FE2" s="10">
        <f>'Raw Data'!FX45</f>
        <v>186</v>
      </c>
      <c r="FF2" s="10">
        <f>'Raw Data'!FY45</f>
        <v>219</v>
      </c>
      <c r="FG2" s="10">
        <f>'Raw Data'!FZ45</f>
        <v>188</v>
      </c>
      <c r="FH2" s="10">
        <f>'Raw Data'!GA45</f>
        <v>172</v>
      </c>
      <c r="FI2" s="10">
        <f>'Raw Data'!GB45</f>
        <v>189</v>
      </c>
      <c r="FJ2" s="10">
        <f>'Raw Data'!GC45</f>
        <v>142</v>
      </c>
      <c r="FK2" s="10">
        <f>'Raw Data'!GD45</f>
        <v>176</v>
      </c>
      <c r="FL2" s="10">
        <f>'Raw Data'!GE45</f>
        <v>135</v>
      </c>
      <c r="FM2" s="10">
        <f>'Raw Data'!GF45</f>
        <v>166</v>
      </c>
      <c r="FN2" s="10">
        <f>'Raw Data'!GG45</f>
        <v>119</v>
      </c>
      <c r="FO2" s="10">
        <f>'Raw Data'!GH45</f>
        <v>123</v>
      </c>
      <c r="FP2" s="10">
        <f>'Raw Data'!GI45</f>
        <v>184</v>
      </c>
      <c r="FQ2" s="10">
        <f>'Raw Data'!GJ45</f>
        <v>189</v>
      </c>
      <c r="FR2" s="10">
        <f>'Raw Data'!GK45</f>
        <v>217</v>
      </c>
      <c r="FS2" s="10">
        <f>'Raw Data'!GL45</f>
        <v>190</v>
      </c>
      <c r="FT2" s="10">
        <f>'Raw Data'!GM45</f>
        <v>185</v>
      </c>
      <c r="FU2" s="10">
        <f>'Raw Data'!GN45</f>
        <v>201</v>
      </c>
      <c r="FV2" s="10">
        <f>'Raw Data'!GO45</f>
        <v>162</v>
      </c>
      <c r="FW2" s="10">
        <f>'Raw Data'!GP45</f>
        <v>189</v>
      </c>
      <c r="FX2" s="10">
        <f>'Raw Data'!GQ45</f>
        <v>206</v>
      </c>
      <c r="FY2" s="10">
        <f>'Raw Data'!GR45</f>
        <v>174</v>
      </c>
      <c r="FZ2" s="10">
        <f>'Raw Data'!GS45</f>
        <v>148</v>
      </c>
      <c r="GA2" s="10">
        <f>'Raw Data'!GT45</f>
        <v>146</v>
      </c>
      <c r="GB2" s="10">
        <f>'Raw Data'!GU45</f>
        <v>198</v>
      </c>
      <c r="GC2" s="10">
        <f>'Raw Data'!GV45</f>
        <v>154</v>
      </c>
      <c r="GD2" s="10">
        <f>'Raw Data'!GW45</f>
        <v>150</v>
      </c>
      <c r="GE2" s="10">
        <f>'Raw Data'!GX45</f>
        <v>221</v>
      </c>
      <c r="GF2" s="10">
        <f>'Raw Data'!GY45</f>
        <v>396</v>
      </c>
      <c r="GG2" s="10">
        <f>'Raw Data'!GZ45</f>
        <v>322</v>
      </c>
      <c r="GH2" s="10">
        <f>'Raw Data'!HA45</f>
        <v>358</v>
      </c>
      <c r="GI2" s="10">
        <f>'Raw Data'!HB45</f>
        <v>372</v>
      </c>
      <c r="GJ2" s="10">
        <f>'Raw Data'!HC45</f>
        <v>310</v>
      </c>
      <c r="GK2" s="10">
        <f>'Raw Data'!HD45</f>
        <v>316</v>
      </c>
      <c r="GL2" s="10">
        <f>'Raw Data'!HE45</f>
        <v>263</v>
      </c>
      <c r="GM2" s="10">
        <f>'Raw Data'!HF45</f>
        <v>237</v>
      </c>
      <c r="GN2" s="10">
        <f>'Raw Data'!HG45</f>
        <v>377</v>
      </c>
      <c r="GO2" s="10">
        <f>'Raw Data'!HH45</f>
        <v>349</v>
      </c>
      <c r="GP2" s="10">
        <f>'Raw Data'!HI45</f>
        <v>337</v>
      </c>
      <c r="GQ2" s="10">
        <f>'Raw Data'!HJ45</f>
        <v>326</v>
      </c>
      <c r="GR2" s="10">
        <f>'Raw Data'!HK45</f>
        <v>263</v>
      </c>
      <c r="GS2" s="10">
        <f>'Raw Data'!HL45</f>
        <v>234</v>
      </c>
      <c r="GT2" s="10">
        <f>'Raw Data'!HM45</f>
        <v>230</v>
      </c>
      <c r="GU2" s="10">
        <f>'Raw Data'!HN45</f>
        <v>253</v>
      </c>
      <c r="GV2" s="10">
        <f>'Raw Data'!HO45</f>
        <v>267</v>
      </c>
      <c r="GW2" s="10">
        <f>'Raw Data'!HP45</f>
        <v>240</v>
      </c>
      <c r="GX2" s="10">
        <f>'Raw Data'!HQ45</f>
        <v>225</v>
      </c>
      <c r="GY2" s="10">
        <f>'Raw Data'!HR45</f>
        <v>182</v>
      </c>
      <c r="GZ2" s="10">
        <f>'Raw Data'!HS45</f>
        <v>300</v>
      </c>
      <c r="HA2" s="10">
        <f>'Raw Data'!HT45</f>
        <v>265</v>
      </c>
      <c r="HB2" s="10">
        <f>'Raw Data'!HU45</f>
        <v>247</v>
      </c>
      <c r="HC2" s="10">
        <f>'Raw Data'!HV45</f>
        <v>235</v>
      </c>
      <c r="HD2" s="10">
        <f>'Raw Data'!HW45</f>
        <v>171</v>
      </c>
      <c r="HE2" s="10">
        <f>'Raw Data'!HX45</f>
        <v>201</v>
      </c>
      <c r="HF2" s="10">
        <f>'Raw Data'!HY45</f>
        <v>179</v>
      </c>
      <c r="HG2" s="10">
        <f>'Raw Data'!HZ45</f>
        <v>161</v>
      </c>
      <c r="HH2" s="10">
        <f>'Raw Data'!IA45</f>
        <v>161</v>
      </c>
      <c r="HI2" s="10">
        <f>'Raw Data'!IB45</f>
        <v>131</v>
      </c>
      <c r="HJ2" s="10">
        <f>'Raw Data'!IC45</f>
        <v>101</v>
      </c>
      <c r="HK2" s="10">
        <f>'Raw Data'!ID45</f>
        <v>137</v>
      </c>
      <c r="HL2" s="10">
        <f>'Raw Data'!IE45</f>
        <v>193</v>
      </c>
      <c r="HM2" s="10">
        <f>'Raw Data'!IF45</f>
        <v>166</v>
      </c>
      <c r="HN2" s="10">
        <f>'Raw Data'!IG45</f>
        <v>184</v>
      </c>
      <c r="HO2" s="10">
        <f>'Raw Data'!IH45</f>
        <v>189</v>
      </c>
      <c r="HP2" s="10">
        <f>'Raw Data'!II45</f>
        <v>129</v>
      </c>
      <c r="HQ2" s="10">
        <f>'Raw Data'!IJ45</f>
        <v>143</v>
      </c>
      <c r="HR2" s="10">
        <f>'Raw Data'!IK45</f>
        <v>167</v>
      </c>
      <c r="HS2" s="10">
        <f>'Raw Data'!IL45</f>
        <v>129</v>
      </c>
      <c r="HT2" s="10">
        <f>'Raw Data'!IM45</f>
        <v>137</v>
      </c>
      <c r="HU2" s="10">
        <f>'Raw Data'!IN45</f>
        <v>116</v>
      </c>
      <c r="HV2" s="10">
        <f>'Raw Data'!IO45</f>
        <v>101</v>
      </c>
      <c r="HW2" s="10">
        <f>'Raw Data'!IP45</f>
        <v>113</v>
      </c>
      <c r="HX2" s="10">
        <f>'Raw Data'!IQ45</f>
        <v>178</v>
      </c>
      <c r="HY2" s="10">
        <f>'Raw Data'!IR45</f>
        <v>175</v>
      </c>
      <c r="HZ2" s="10">
        <f>'Raw Data'!IS45</f>
        <v>173</v>
      </c>
      <c r="IA2" s="10">
        <f>'Raw Data'!IT45</f>
        <v>138</v>
      </c>
      <c r="IB2" s="10">
        <f>'Raw Data'!IU45</f>
        <v>158</v>
      </c>
      <c r="IC2" s="10">
        <f>'Raw Data'!IV45</f>
        <v>144</v>
      </c>
      <c r="ID2" s="10">
        <f>'Raw Data'!IW45</f>
        <v>138</v>
      </c>
      <c r="IE2" s="10">
        <f>'Raw Data'!IX45</f>
        <v>160</v>
      </c>
      <c r="IF2" s="10">
        <f>'Raw Data'!IY45</f>
        <v>127</v>
      </c>
      <c r="IG2" s="10">
        <f>'Raw Data'!IZ45</f>
        <v>136</v>
      </c>
      <c r="IH2" s="10">
        <f>'Raw Data'!JA45</f>
        <v>129</v>
      </c>
      <c r="II2" s="10">
        <f>'Raw Data'!JB45</f>
        <v>99</v>
      </c>
      <c r="IJ2" s="10">
        <f>'Raw Data'!JC45</f>
        <v>151</v>
      </c>
      <c r="IK2" s="10">
        <f>'Raw Data'!JD45</f>
        <v>0</v>
      </c>
    </row>
    <row r="3" spans="1:245" ht="14.25" customHeight="1" x14ac:dyDescent="0.35">
      <c r="A3" s="13" t="s">
        <v>25</v>
      </c>
      <c r="B3" s="10">
        <f>'Raw Data'!U46</f>
        <v>96</v>
      </c>
      <c r="C3" s="10">
        <f>'Raw Data'!V46</f>
        <v>61</v>
      </c>
      <c r="D3" s="10">
        <f>'Raw Data'!W46</f>
        <v>91</v>
      </c>
      <c r="E3" s="10">
        <f>'Raw Data'!X46</f>
        <v>106</v>
      </c>
      <c r="F3" s="10">
        <f>'Raw Data'!Y46</f>
        <v>111</v>
      </c>
      <c r="G3" s="10">
        <f>'Raw Data'!Z46</f>
        <v>114</v>
      </c>
      <c r="H3" s="10">
        <f>'Raw Data'!AA46</f>
        <v>69</v>
      </c>
      <c r="I3" s="10">
        <f>'Raw Data'!AB46</f>
        <v>83</v>
      </c>
      <c r="J3" s="10">
        <f>'Raw Data'!AC46</f>
        <v>115</v>
      </c>
      <c r="K3" s="10">
        <f>'Raw Data'!AD46</f>
        <v>71</v>
      </c>
      <c r="L3" s="10">
        <f>'Raw Data'!AE46</f>
        <v>77</v>
      </c>
      <c r="M3" s="10">
        <f>'Raw Data'!AF46</f>
        <v>55</v>
      </c>
      <c r="N3" s="10">
        <f>'Raw Data'!AG46</f>
        <v>63</v>
      </c>
      <c r="O3" s="10">
        <f>'Raw Data'!AH46</f>
        <v>22</v>
      </c>
      <c r="P3" s="10">
        <f>'Raw Data'!AI46</f>
        <v>48</v>
      </c>
      <c r="Q3" s="10">
        <f>'Raw Data'!AJ46</f>
        <v>33</v>
      </c>
      <c r="R3" s="10">
        <f>'Raw Data'!AK46</f>
        <v>53</v>
      </c>
      <c r="S3" s="10">
        <f>'Raw Data'!AL46</f>
        <v>34</v>
      </c>
      <c r="T3" s="10">
        <f>'Raw Data'!AM46</f>
        <v>38</v>
      </c>
      <c r="U3" s="10">
        <f>'Raw Data'!AN46</f>
        <v>31</v>
      </c>
      <c r="V3" s="10">
        <f>'Raw Data'!AO46</f>
        <v>21</v>
      </c>
      <c r="W3" s="10">
        <f>'Raw Data'!AP46</f>
        <v>52</v>
      </c>
      <c r="X3" s="10">
        <f>'Raw Data'!AQ46</f>
        <v>20</v>
      </c>
      <c r="Y3" s="10">
        <f>'Raw Data'!AR46</f>
        <v>35</v>
      </c>
      <c r="Z3" s="10">
        <f>'Raw Data'!AS46</f>
        <v>19</v>
      </c>
      <c r="AA3" s="10">
        <f>'Raw Data'!AT46</f>
        <v>19</v>
      </c>
      <c r="AB3" s="10">
        <f>'Raw Data'!AU46</f>
        <v>11</v>
      </c>
      <c r="AC3" s="10">
        <f>'Raw Data'!AV46</f>
        <v>22</v>
      </c>
      <c r="AD3" s="10">
        <f>'Raw Data'!AW46</f>
        <v>33</v>
      </c>
      <c r="AE3" s="10">
        <f>'Raw Data'!AX46</f>
        <v>23</v>
      </c>
      <c r="AF3" s="10">
        <f>'Raw Data'!AY46</f>
        <v>17</v>
      </c>
      <c r="AG3" s="10">
        <f>'Raw Data'!AZ46</f>
        <v>20</v>
      </c>
      <c r="AH3" s="10">
        <f>'Raw Data'!BA46</f>
        <v>28</v>
      </c>
      <c r="AI3" s="10">
        <f>'Raw Data'!BB46</f>
        <v>26</v>
      </c>
      <c r="AJ3" s="10">
        <f>'Raw Data'!BC46</f>
        <v>35</v>
      </c>
      <c r="AK3" s="10">
        <f>'Raw Data'!BD46</f>
        <v>19</v>
      </c>
      <c r="AL3" s="10">
        <f>'Raw Data'!BE46</f>
        <v>30</v>
      </c>
      <c r="AM3" s="10">
        <f>'Raw Data'!BF46</f>
        <v>22</v>
      </c>
      <c r="AN3" s="10">
        <f>'Raw Data'!BG46</f>
        <v>13</v>
      </c>
      <c r="AO3" s="10">
        <f>'Raw Data'!BH46</f>
        <v>29</v>
      </c>
      <c r="AP3" s="10">
        <f>'Raw Data'!BI46</f>
        <v>22</v>
      </c>
      <c r="AQ3" s="10">
        <f>'Raw Data'!BJ46</f>
        <v>25</v>
      </c>
      <c r="AR3" s="10">
        <f>'Raw Data'!BK46</f>
        <v>17</v>
      </c>
      <c r="AS3" s="10">
        <f>'Raw Data'!BL46</f>
        <v>24</v>
      </c>
      <c r="AT3" s="10">
        <f>'Raw Data'!BM46</f>
        <v>33</v>
      </c>
      <c r="AU3" s="10">
        <f>'Raw Data'!BN46</f>
        <v>16</v>
      </c>
      <c r="AV3" s="10">
        <f>'Raw Data'!BO46</f>
        <v>20</v>
      </c>
      <c r="AW3" s="10">
        <f>'Raw Data'!BP46</f>
        <v>13</v>
      </c>
      <c r="AX3" s="10">
        <f>'Raw Data'!BQ46</f>
        <v>9</v>
      </c>
      <c r="AY3" s="10">
        <f>'Raw Data'!BR46</f>
        <v>9</v>
      </c>
      <c r="AZ3" s="10">
        <f>'Raw Data'!BS46</f>
        <v>15</v>
      </c>
      <c r="BA3" s="10">
        <f>'Raw Data'!BT46</f>
        <v>6</v>
      </c>
      <c r="BB3" s="10">
        <f>'Raw Data'!BU46</f>
        <v>15</v>
      </c>
      <c r="BC3" s="10">
        <f>'Raw Data'!BV46</f>
        <v>28</v>
      </c>
      <c r="BD3" s="10">
        <f>'Raw Data'!BW46</f>
        <v>16</v>
      </c>
      <c r="BE3" s="10">
        <f>'Raw Data'!BX46</f>
        <v>29</v>
      </c>
      <c r="BF3" s="10">
        <f>'Raw Data'!BY46</f>
        <v>33</v>
      </c>
      <c r="BG3" s="10">
        <f>'Raw Data'!BZ46</f>
        <v>34</v>
      </c>
      <c r="BH3" s="10">
        <f>'Raw Data'!CA46</f>
        <v>22</v>
      </c>
      <c r="BI3" s="10">
        <f>'Raw Data'!CB46</f>
        <v>24</v>
      </c>
      <c r="BJ3" s="10">
        <f>'Raw Data'!CC46</f>
        <v>12</v>
      </c>
      <c r="BK3" s="10">
        <f>'Raw Data'!CD46</f>
        <v>20</v>
      </c>
      <c r="BL3" s="10">
        <f>'Raw Data'!CE46</f>
        <v>12</v>
      </c>
      <c r="BM3" s="10">
        <f>'Raw Data'!CF46</f>
        <v>26</v>
      </c>
      <c r="BN3" s="10">
        <f>'Raw Data'!CG46</f>
        <v>18</v>
      </c>
      <c r="BO3" s="10">
        <f>'Raw Data'!CH46</f>
        <v>28</v>
      </c>
      <c r="BP3" s="10">
        <f>'Raw Data'!CI46</f>
        <v>21</v>
      </c>
      <c r="BQ3" s="10">
        <f>'Raw Data'!CJ46</f>
        <v>30</v>
      </c>
      <c r="BR3" s="10">
        <f>'Raw Data'!CK46</f>
        <v>33</v>
      </c>
      <c r="BS3" s="10">
        <f>'Raw Data'!CL46</f>
        <v>23</v>
      </c>
      <c r="BT3" s="10">
        <f>'Raw Data'!CM46</f>
        <v>30</v>
      </c>
      <c r="BU3" s="10">
        <f>'Raw Data'!CN46</f>
        <v>29</v>
      </c>
      <c r="BV3" s="10">
        <f>'Raw Data'!CO46</f>
        <v>15</v>
      </c>
      <c r="BW3" s="10">
        <f>'Raw Data'!CP46</f>
        <v>18</v>
      </c>
      <c r="BX3" s="10">
        <f>'Raw Data'!CQ46</f>
        <v>37</v>
      </c>
      <c r="BY3" s="10">
        <f>'Raw Data'!CR46</f>
        <v>27</v>
      </c>
      <c r="BZ3" s="10">
        <f>'Raw Data'!CS46</f>
        <v>32</v>
      </c>
      <c r="CA3" s="10">
        <f>'Raw Data'!CT46</f>
        <v>33</v>
      </c>
      <c r="CB3" s="10">
        <f>'Raw Data'!CU46</f>
        <v>18</v>
      </c>
      <c r="CC3" s="10">
        <f>'Raw Data'!CV46</f>
        <v>27</v>
      </c>
      <c r="CD3" s="10">
        <f>'Raw Data'!CW46</f>
        <v>23</v>
      </c>
      <c r="CE3" s="10">
        <f>'Raw Data'!CX46</f>
        <v>18</v>
      </c>
      <c r="CF3" s="10">
        <f>'Raw Data'!CY46</f>
        <v>45</v>
      </c>
      <c r="CG3" s="10">
        <f>'Raw Data'!CZ46</f>
        <v>38</v>
      </c>
      <c r="CH3" s="10">
        <f>'Raw Data'!DA46</f>
        <v>19</v>
      </c>
      <c r="CI3" s="10">
        <f>'Raw Data'!DB46</f>
        <v>30</v>
      </c>
      <c r="CJ3" s="10">
        <f>'Raw Data'!DC46</f>
        <v>50</v>
      </c>
      <c r="CK3" s="10">
        <f>'Raw Data'!DD46</f>
        <v>51</v>
      </c>
      <c r="CL3" s="10">
        <f>'Raw Data'!DE46</f>
        <v>40</v>
      </c>
      <c r="CM3" s="10">
        <f>'Raw Data'!DF46</f>
        <v>35</v>
      </c>
      <c r="CN3" s="10">
        <f>'Raw Data'!DG46</f>
        <v>30</v>
      </c>
      <c r="CO3" s="10">
        <f>'Raw Data'!DH46</f>
        <v>46</v>
      </c>
      <c r="CP3" s="10">
        <f>'Raw Data'!DI46</f>
        <v>29</v>
      </c>
      <c r="CQ3" s="10">
        <f>'Raw Data'!DJ46</f>
        <v>40</v>
      </c>
      <c r="CR3" s="10">
        <f>'Raw Data'!DK46</f>
        <v>30</v>
      </c>
      <c r="CS3" s="10">
        <f>'Raw Data'!DL46</f>
        <v>27</v>
      </c>
      <c r="CT3" s="10">
        <f>'Raw Data'!DM46</f>
        <v>25</v>
      </c>
      <c r="CU3" s="10">
        <f>'Raw Data'!DN46</f>
        <v>52</v>
      </c>
      <c r="CV3" s="10">
        <f>'Raw Data'!DO46</f>
        <v>44</v>
      </c>
      <c r="CW3" s="10">
        <f>'Raw Data'!DP46</f>
        <v>41</v>
      </c>
      <c r="CX3" s="10">
        <f>'Raw Data'!DQ46</f>
        <v>36</v>
      </c>
      <c r="CY3" s="10">
        <f>'Raw Data'!DR46</f>
        <v>34</v>
      </c>
      <c r="CZ3" s="10">
        <f>'Raw Data'!DS46</f>
        <v>39</v>
      </c>
      <c r="DA3" s="10">
        <f>'Raw Data'!DT46</f>
        <v>44</v>
      </c>
      <c r="DB3" s="10">
        <f>'Raw Data'!DU46</f>
        <v>38</v>
      </c>
      <c r="DC3" s="10">
        <f>'Raw Data'!DV46</f>
        <v>48</v>
      </c>
      <c r="DD3" s="10">
        <f>'Raw Data'!DW46</f>
        <v>30</v>
      </c>
      <c r="DE3" s="10">
        <f>'Raw Data'!DX46</f>
        <v>59</v>
      </c>
      <c r="DF3" s="10">
        <f>'Raw Data'!DY46</f>
        <v>22</v>
      </c>
      <c r="DG3" s="10">
        <f>'Raw Data'!DZ46</f>
        <v>26</v>
      </c>
      <c r="DH3" s="10">
        <f>'Raw Data'!EA46</f>
        <v>30</v>
      </c>
      <c r="DI3" s="10">
        <f>'Raw Data'!EB46</f>
        <v>38</v>
      </c>
      <c r="DJ3" s="10">
        <f>'Raw Data'!EC46</f>
        <v>33</v>
      </c>
      <c r="DK3" s="10">
        <f>'Raw Data'!ED46</f>
        <v>51</v>
      </c>
      <c r="DL3" s="10">
        <f>'Raw Data'!EE46</f>
        <v>75</v>
      </c>
      <c r="DM3" s="10">
        <f>'Raw Data'!EF46</f>
        <v>46</v>
      </c>
      <c r="DN3" s="10">
        <f>'Raw Data'!EG46</f>
        <v>53</v>
      </c>
      <c r="DO3" s="10">
        <f>'Raw Data'!EH46</f>
        <v>48</v>
      </c>
      <c r="DP3" s="10">
        <f>'Raw Data'!EI46</f>
        <v>34</v>
      </c>
      <c r="DQ3" s="10">
        <f>'Raw Data'!EJ46</f>
        <v>35</v>
      </c>
      <c r="DR3" s="10">
        <f>'Raw Data'!EK46</f>
        <v>32</v>
      </c>
      <c r="DS3" s="10">
        <f>'Raw Data'!EL46</f>
        <v>31</v>
      </c>
      <c r="DT3" s="10">
        <f>'Raw Data'!EM46</f>
        <v>40</v>
      </c>
      <c r="DU3" s="10">
        <f>'Raw Data'!EN46</f>
        <v>38</v>
      </c>
      <c r="DV3" s="10">
        <f>'Raw Data'!EO46</f>
        <v>37</v>
      </c>
      <c r="DW3" s="10">
        <f>'Raw Data'!EP46</f>
        <v>42</v>
      </c>
      <c r="DX3" s="10">
        <f>'Raw Data'!EQ46</f>
        <v>44</v>
      </c>
      <c r="DY3" s="10">
        <f>'Raw Data'!ER46</f>
        <v>39</v>
      </c>
      <c r="DZ3" s="10">
        <f>'Raw Data'!ES46</f>
        <v>51</v>
      </c>
      <c r="EA3" s="10">
        <f>'Raw Data'!ET46</f>
        <v>39</v>
      </c>
      <c r="EB3" s="10">
        <f>'Raw Data'!EU46</f>
        <v>28</v>
      </c>
      <c r="EC3" s="10">
        <f>'Raw Data'!EV46</f>
        <v>46</v>
      </c>
      <c r="ED3" s="10">
        <f>'Raw Data'!EW46</f>
        <v>32</v>
      </c>
      <c r="EE3" s="10">
        <f>'Raw Data'!EX46</f>
        <v>37</v>
      </c>
      <c r="EF3" s="10">
        <f>'Raw Data'!EY46</f>
        <v>43</v>
      </c>
      <c r="EG3" s="10">
        <f>'Raw Data'!EZ46</f>
        <v>38</v>
      </c>
      <c r="EH3" s="10">
        <f>'Raw Data'!FA46</f>
        <v>39</v>
      </c>
      <c r="EI3" s="10">
        <f>'Raw Data'!FB46</f>
        <v>48</v>
      </c>
      <c r="EJ3" s="10">
        <f>'Raw Data'!FC46</f>
        <v>46</v>
      </c>
      <c r="EK3" s="10">
        <f>'Raw Data'!FD46</f>
        <v>44</v>
      </c>
      <c r="EL3" s="10">
        <f>'Raw Data'!FE46</f>
        <v>51</v>
      </c>
      <c r="EM3" s="10">
        <f>'Raw Data'!FF46</f>
        <v>44</v>
      </c>
      <c r="EN3" s="10">
        <f>'Raw Data'!FG46</f>
        <v>26</v>
      </c>
      <c r="EO3" s="10">
        <f>'Raw Data'!FH46</f>
        <v>23</v>
      </c>
      <c r="EP3" s="10">
        <f>'Raw Data'!FI46</f>
        <v>29</v>
      </c>
      <c r="EQ3" s="10">
        <f>'Raw Data'!FJ46</f>
        <v>19</v>
      </c>
      <c r="ER3" s="10">
        <f>'Raw Data'!FK46</f>
        <v>54</v>
      </c>
      <c r="ES3" s="10">
        <f>'Raw Data'!FL46</f>
        <v>33</v>
      </c>
      <c r="ET3" s="10">
        <f>'Raw Data'!FM46</f>
        <v>45</v>
      </c>
      <c r="EU3" s="10">
        <f>'Raw Data'!FN46</f>
        <v>76</v>
      </c>
      <c r="EV3" s="10">
        <f>'Raw Data'!FO46</f>
        <v>49</v>
      </c>
      <c r="EW3" s="10">
        <f>'Raw Data'!FP46</f>
        <v>52</v>
      </c>
      <c r="EX3" s="10">
        <f>'Raw Data'!FQ46</f>
        <v>44</v>
      </c>
      <c r="EY3" s="10">
        <f>'Raw Data'!FR46</f>
        <v>66</v>
      </c>
      <c r="EZ3" s="10">
        <f>'Raw Data'!FS46</f>
        <v>42</v>
      </c>
      <c r="FA3" s="10">
        <f>'Raw Data'!FT46</f>
        <v>38</v>
      </c>
      <c r="FB3" s="10">
        <f>'Raw Data'!FU46</f>
        <v>35</v>
      </c>
      <c r="FC3" s="10">
        <f>'Raw Data'!FV46</f>
        <v>22</v>
      </c>
      <c r="FD3" s="10">
        <f>'Raw Data'!FW46</f>
        <v>43</v>
      </c>
      <c r="FE3" s="10">
        <f>'Raw Data'!FX46</f>
        <v>36</v>
      </c>
      <c r="FF3" s="10">
        <f>'Raw Data'!FY46</f>
        <v>44</v>
      </c>
      <c r="FG3" s="10">
        <f>'Raw Data'!FZ46</f>
        <v>53</v>
      </c>
      <c r="FH3" s="10">
        <f>'Raw Data'!GA46</f>
        <v>37</v>
      </c>
      <c r="FI3" s="10">
        <f>'Raw Data'!GB46</f>
        <v>39</v>
      </c>
      <c r="FJ3" s="10">
        <f>'Raw Data'!GC46</f>
        <v>35</v>
      </c>
      <c r="FK3" s="10">
        <f>'Raw Data'!GD46</f>
        <v>36</v>
      </c>
      <c r="FL3" s="10">
        <f>'Raw Data'!GE46</f>
        <v>26</v>
      </c>
      <c r="FM3" s="10">
        <f>'Raw Data'!GF46</f>
        <v>24</v>
      </c>
      <c r="FN3" s="10">
        <f>'Raw Data'!GG46</f>
        <v>21</v>
      </c>
      <c r="FO3" s="10">
        <f>'Raw Data'!GH46</f>
        <v>37</v>
      </c>
      <c r="FP3" s="10">
        <f>'Raw Data'!GI46</f>
        <v>30</v>
      </c>
      <c r="FQ3" s="10">
        <f>'Raw Data'!GJ46</f>
        <v>37</v>
      </c>
      <c r="FR3" s="10">
        <f>'Raw Data'!GK46</f>
        <v>35</v>
      </c>
      <c r="FS3" s="10">
        <f>'Raw Data'!GL46</f>
        <v>39</v>
      </c>
      <c r="FT3" s="10">
        <f>'Raw Data'!GM46</f>
        <v>45</v>
      </c>
      <c r="FU3" s="10">
        <f>'Raw Data'!GN46</f>
        <v>39</v>
      </c>
      <c r="FV3" s="10">
        <f>'Raw Data'!GO46</f>
        <v>35</v>
      </c>
      <c r="FW3" s="10">
        <f>'Raw Data'!GP46</f>
        <v>32</v>
      </c>
      <c r="FX3" s="10">
        <f>'Raw Data'!GQ46</f>
        <v>43</v>
      </c>
      <c r="FY3" s="10">
        <f>'Raw Data'!GR46</f>
        <v>41</v>
      </c>
      <c r="FZ3" s="10">
        <f>'Raw Data'!GS46</f>
        <v>29</v>
      </c>
      <c r="GA3" s="10">
        <f>'Raw Data'!GT46</f>
        <v>33</v>
      </c>
      <c r="GB3" s="10">
        <f>'Raw Data'!GU46</f>
        <v>38</v>
      </c>
      <c r="GC3" s="10">
        <f>'Raw Data'!GV46</f>
        <v>25</v>
      </c>
      <c r="GD3" s="10">
        <f>'Raw Data'!GW46</f>
        <v>27</v>
      </c>
      <c r="GE3" s="10">
        <f>'Raw Data'!GX46</f>
        <v>27</v>
      </c>
      <c r="GF3" s="10">
        <f>'Raw Data'!GY46</f>
        <v>55</v>
      </c>
      <c r="GG3" s="10">
        <f>'Raw Data'!GZ46</f>
        <v>78</v>
      </c>
      <c r="GH3" s="10">
        <f>'Raw Data'!HA46</f>
        <v>80</v>
      </c>
      <c r="GI3" s="10">
        <f>'Raw Data'!HB46</f>
        <v>86</v>
      </c>
      <c r="GJ3" s="10">
        <f>'Raw Data'!HC46</f>
        <v>71</v>
      </c>
      <c r="GK3" s="10">
        <f>'Raw Data'!HD46</f>
        <v>80</v>
      </c>
      <c r="GL3" s="10">
        <f>'Raw Data'!HE46</f>
        <v>68</v>
      </c>
      <c r="GM3" s="10">
        <f>'Raw Data'!HF46</f>
        <v>57</v>
      </c>
      <c r="GN3" s="10">
        <f>'Raw Data'!HG46</f>
        <v>67</v>
      </c>
      <c r="GO3" s="10">
        <f>'Raw Data'!HH46</f>
        <v>93</v>
      </c>
      <c r="GP3" s="10">
        <f>'Raw Data'!HI46</f>
        <v>99</v>
      </c>
      <c r="GQ3" s="10">
        <f>'Raw Data'!HJ46</f>
        <v>103</v>
      </c>
      <c r="GR3" s="10">
        <f>'Raw Data'!HK46</f>
        <v>97</v>
      </c>
      <c r="GS3" s="10">
        <f>'Raw Data'!HL46</f>
        <v>89</v>
      </c>
      <c r="GT3" s="10">
        <f>'Raw Data'!HM46</f>
        <v>81</v>
      </c>
      <c r="GU3" s="10">
        <f>'Raw Data'!HN46</f>
        <v>75</v>
      </c>
      <c r="GV3" s="10">
        <f>'Raw Data'!HO46</f>
        <v>70</v>
      </c>
      <c r="GW3" s="10">
        <f>'Raw Data'!HP46</f>
        <v>76</v>
      </c>
      <c r="GX3" s="10">
        <f>'Raw Data'!HQ46</f>
        <v>56</v>
      </c>
      <c r="GY3" s="10">
        <f>'Raw Data'!HR46</f>
        <v>61</v>
      </c>
      <c r="GZ3" s="10">
        <f>'Raw Data'!HS46</f>
        <v>80</v>
      </c>
      <c r="HA3" s="10">
        <f>'Raw Data'!HT46</f>
        <v>75</v>
      </c>
      <c r="HB3" s="10">
        <f>'Raw Data'!HU46</f>
        <v>81</v>
      </c>
      <c r="HC3" s="10">
        <f>'Raw Data'!HV46</f>
        <v>51</v>
      </c>
      <c r="HD3" s="10">
        <f>'Raw Data'!HW46</f>
        <v>56</v>
      </c>
      <c r="HE3" s="10">
        <f>'Raw Data'!HX46</f>
        <v>62</v>
      </c>
      <c r="HF3" s="10">
        <f>'Raw Data'!HY46</f>
        <v>49</v>
      </c>
      <c r="HG3" s="10">
        <f>'Raw Data'!HZ46</f>
        <v>43</v>
      </c>
      <c r="HH3" s="10">
        <f>'Raw Data'!IA46</f>
        <v>31</v>
      </c>
      <c r="HI3" s="10">
        <f>'Raw Data'!IB46</f>
        <v>36</v>
      </c>
      <c r="HJ3" s="10">
        <f>'Raw Data'!IC46</f>
        <v>38</v>
      </c>
      <c r="HK3" s="10">
        <f>'Raw Data'!ID46</f>
        <v>36</v>
      </c>
      <c r="HL3" s="10">
        <f>'Raw Data'!IE46</f>
        <v>43</v>
      </c>
      <c r="HM3" s="10">
        <f>'Raw Data'!IF46</f>
        <v>48</v>
      </c>
      <c r="HN3" s="10">
        <f>'Raw Data'!IG46</f>
        <v>41</v>
      </c>
      <c r="HO3" s="10">
        <f>'Raw Data'!IH46</f>
        <v>55</v>
      </c>
      <c r="HP3" s="10">
        <f>'Raw Data'!II46</f>
        <v>43</v>
      </c>
      <c r="HQ3" s="10">
        <f>'Raw Data'!IJ46</f>
        <v>47</v>
      </c>
      <c r="HR3" s="10">
        <f>'Raw Data'!IK46</f>
        <v>47</v>
      </c>
      <c r="HS3" s="10">
        <f>'Raw Data'!IL46</f>
        <v>46</v>
      </c>
      <c r="HT3" s="10">
        <f>'Raw Data'!IM46</f>
        <v>42</v>
      </c>
      <c r="HU3" s="10">
        <f>'Raw Data'!IN46</f>
        <v>29</v>
      </c>
      <c r="HV3" s="10">
        <f>'Raw Data'!IO46</f>
        <v>39</v>
      </c>
      <c r="HW3" s="10">
        <f>'Raw Data'!IP46</f>
        <v>22</v>
      </c>
      <c r="HX3" s="10">
        <f>'Raw Data'!IQ46</f>
        <v>28</v>
      </c>
      <c r="HY3" s="10">
        <f>'Raw Data'!IR46</f>
        <v>38</v>
      </c>
      <c r="HZ3" s="10">
        <f>'Raw Data'!IS46</f>
        <v>36</v>
      </c>
      <c r="IA3" s="10">
        <f>'Raw Data'!IT46</f>
        <v>40</v>
      </c>
      <c r="IB3" s="10">
        <f>'Raw Data'!IU46</f>
        <v>51</v>
      </c>
      <c r="IC3" s="10">
        <f>'Raw Data'!IV46</f>
        <v>37</v>
      </c>
      <c r="ID3" s="10">
        <f>'Raw Data'!IW46</f>
        <v>32</v>
      </c>
      <c r="IE3" s="10">
        <f>'Raw Data'!IX46</f>
        <v>27</v>
      </c>
      <c r="IF3" s="10">
        <f>'Raw Data'!IY46</f>
        <v>26</v>
      </c>
      <c r="IG3" s="10">
        <f>'Raw Data'!IZ46</f>
        <v>31</v>
      </c>
      <c r="IH3" s="10">
        <f>'Raw Data'!JA46</f>
        <v>34</v>
      </c>
      <c r="II3" s="10">
        <f>'Raw Data'!JB46</f>
        <v>24</v>
      </c>
      <c r="IJ3" s="10">
        <f>'Raw Data'!JC46</f>
        <v>24</v>
      </c>
      <c r="IK3" s="10">
        <f>'Raw Data'!JD46</f>
        <v>0</v>
      </c>
    </row>
    <row r="4" spans="1:245" ht="14.25" customHeight="1" x14ac:dyDescent="0.35">
      <c r="A4" s="13" t="s">
        <v>26</v>
      </c>
      <c r="B4" s="10">
        <f>'Raw Data'!U47</f>
        <v>1</v>
      </c>
      <c r="C4" s="10">
        <f>'Raw Data'!V47</f>
        <v>3</v>
      </c>
      <c r="D4" s="10">
        <f>'Raw Data'!W47</f>
        <v>3</v>
      </c>
      <c r="E4" s="10">
        <f>'Raw Data'!X47</f>
        <v>4</v>
      </c>
      <c r="F4" s="10">
        <f>'Raw Data'!Y47</f>
        <v>4</v>
      </c>
      <c r="G4" s="10">
        <f>'Raw Data'!Z47</f>
        <v>6</v>
      </c>
      <c r="H4" s="10">
        <f>'Raw Data'!AA47</f>
        <v>4</v>
      </c>
      <c r="I4" s="10">
        <f>'Raw Data'!AB47</f>
        <v>4</v>
      </c>
      <c r="J4" s="10">
        <f>'Raw Data'!AC47</f>
        <v>1</v>
      </c>
      <c r="K4" s="10">
        <f>'Raw Data'!AD47</f>
        <v>14</v>
      </c>
      <c r="L4" s="10">
        <f>'Raw Data'!AE47</f>
        <v>1</v>
      </c>
      <c r="M4" s="10">
        <f>'Raw Data'!AF47</f>
        <v>3</v>
      </c>
      <c r="N4" s="10">
        <f>'Raw Data'!AG47</f>
        <v>2</v>
      </c>
      <c r="O4" s="10">
        <f>'Raw Data'!AH47</f>
        <v>1</v>
      </c>
      <c r="P4" s="10">
        <f>'Raw Data'!AI47</f>
        <v>6</v>
      </c>
      <c r="Q4" s="10">
        <f>'Raw Data'!AJ47</f>
        <v>2</v>
      </c>
      <c r="R4" s="10">
        <f>'Raw Data'!AK47</f>
        <v>3</v>
      </c>
      <c r="S4" s="10">
        <f>'Raw Data'!AL47</f>
        <v>5</v>
      </c>
      <c r="T4" s="10">
        <f>'Raw Data'!AM47</f>
        <v>2</v>
      </c>
      <c r="U4" s="10">
        <f>'Raw Data'!AN47</f>
        <v>2</v>
      </c>
      <c r="V4" s="10">
        <f>'Raw Data'!AO47</f>
        <v>9</v>
      </c>
      <c r="W4" s="10">
        <f>'Raw Data'!AP47</f>
        <v>5</v>
      </c>
      <c r="X4" s="10">
        <f>'Raw Data'!AQ47</f>
        <v>0</v>
      </c>
      <c r="Y4" s="10">
        <f>'Raw Data'!AR47</f>
        <v>1</v>
      </c>
      <c r="Z4" s="10">
        <f>'Raw Data'!AS47</f>
        <v>2</v>
      </c>
      <c r="AA4" s="10">
        <f>'Raw Data'!AT47</f>
        <v>0</v>
      </c>
      <c r="AB4" s="10">
        <f>'Raw Data'!AU47</f>
        <v>1</v>
      </c>
      <c r="AC4" s="10">
        <f>'Raw Data'!AV47</f>
        <v>2</v>
      </c>
      <c r="AD4" s="10">
        <f>'Raw Data'!AW47</f>
        <v>1</v>
      </c>
      <c r="AE4" s="10">
        <f>'Raw Data'!AX47</f>
        <v>0</v>
      </c>
      <c r="AF4" s="10">
        <f>'Raw Data'!AY47</f>
        <v>3</v>
      </c>
      <c r="AG4" s="10">
        <f>'Raw Data'!AZ47</f>
        <v>3</v>
      </c>
      <c r="AH4" s="10">
        <f>'Raw Data'!BA47</f>
        <v>1</v>
      </c>
      <c r="AI4" s="10">
        <f>'Raw Data'!BB47</f>
        <v>0</v>
      </c>
      <c r="AJ4" s="10">
        <f>'Raw Data'!BC47</f>
        <v>2</v>
      </c>
      <c r="AK4" s="10">
        <f>'Raw Data'!BD47</f>
        <v>0</v>
      </c>
      <c r="AL4" s="10">
        <f>'Raw Data'!BE47</f>
        <v>0</v>
      </c>
      <c r="AM4" s="10">
        <f>'Raw Data'!BF47</f>
        <v>1</v>
      </c>
      <c r="AN4" s="10">
        <f>'Raw Data'!BG47</f>
        <v>1</v>
      </c>
      <c r="AO4" s="10">
        <f>'Raw Data'!BH47</f>
        <v>3</v>
      </c>
      <c r="AP4" s="10">
        <f>'Raw Data'!BI47</f>
        <v>2</v>
      </c>
      <c r="AQ4" s="10">
        <f>'Raw Data'!BJ47</f>
        <v>1</v>
      </c>
      <c r="AR4" s="10">
        <f>'Raw Data'!BK47</f>
        <v>3</v>
      </c>
      <c r="AS4" s="10">
        <f>'Raw Data'!BL47</f>
        <v>1</v>
      </c>
      <c r="AT4" s="10">
        <f>'Raw Data'!BM47</f>
        <v>0</v>
      </c>
      <c r="AU4" s="10">
        <f>'Raw Data'!BN47</f>
        <v>0</v>
      </c>
      <c r="AV4" s="10">
        <f>'Raw Data'!BO47</f>
        <v>0</v>
      </c>
      <c r="AW4" s="10">
        <f>'Raw Data'!BP47</f>
        <v>1</v>
      </c>
      <c r="AX4" s="10">
        <f>'Raw Data'!BQ47</f>
        <v>2</v>
      </c>
      <c r="AY4" s="10">
        <f>'Raw Data'!BR47</f>
        <v>1</v>
      </c>
      <c r="AZ4" s="10">
        <f>'Raw Data'!BS47</f>
        <v>2</v>
      </c>
      <c r="BA4" s="10">
        <f>'Raw Data'!BT47</f>
        <v>1</v>
      </c>
      <c r="BB4" s="10">
        <f>'Raw Data'!BU47</f>
        <v>0</v>
      </c>
      <c r="BC4" s="10">
        <f>'Raw Data'!BV47</f>
        <v>0</v>
      </c>
      <c r="BD4" s="10">
        <f>'Raw Data'!BW47</f>
        <v>1</v>
      </c>
      <c r="BE4" s="10">
        <f>'Raw Data'!BX47</f>
        <v>0</v>
      </c>
      <c r="BF4" s="10">
        <f>'Raw Data'!BY47</f>
        <v>0</v>
      </c>
      <c r="BG4" s="10">
        <f>'Raw Data'!BZ47</f>
        <v>0</v>
      </c>
      <c r="BH4" s="10">
        <f>'Raw Data'!CA47</f>
        <v>1</v>
      </c>
      <c r="BI4" s="10">
        <f>'Raw Data'!CB47</f>
        <v>11</v>
      </c>
      <c r="BJ4" s="10">
        <f>'Raw Data'!CC47</f>
        <v>1</v>
      </c>
      <c r="BK4" s="10">
        <f>'Raw Data'!CD47</f>
        <v>1</v>
      </c>
      <c r="BL4" s="10">
        <f>'Raw Data'!CE47</f>
        <v>1</v>
      </c>
      <c r="BM4" s="10">
        <f>'Raw Data'!CF47</f>
        <v>2</v>
      </c>
      <c r="BN4" s="10">
        <f>'Raw Data'!CG47</f>
        <v>1</v>
      </c>
      <c r="BO4" s="10">
        <f>'Raw Data'!CH47</f>
        <v>3</v>
      </c>
      <c r="BP4" s="10">
        <f>'Raw Data'!CI47</f>
        <v>2</v>
      </c>
      <c r="BQ4" s="10">
        <f>'Raw Data'!CJ47</f>
        <v>0</v>
      </c>
      <c r="BR4" s="10">
        <f>'Raw Data'!CK47</f>
        <v>1</v>
      </c>
      <c r="BS4" s="10">
        <f>'Raw Data'!CL47</f>
        <v>0</v>
      </c>
      <c r="BT4" s="10">
        <f>'Raw Data'!CM47</f>
        <v>0</v>
      </c>
      <c r="BU4" s="10">
        <f>'Raw Data'!CN47</f>
        <v>1</v>
      </c>
      <c r="BV4" s="10">
        <f>'Raw Data'!CO47</f>
        <v>1</v>
      </c>
      <c r="BW4" s="10">
        <f>'Raw Data'!CP47</f>
        <v>2</v>
      </c>
      <c r="BX4" s="10">
        <f>'Raw Data'!CQ47</f>
        <v>2</v>
      </c>
      <c r="BY4" s="10">
        <f>'Raw Data'!CR47</f>
        <v>3</v>
      </c>
      <c r="BZ4" s="10">
        <f>'Raw Data'!CS47</f>
        <v>3</v>
      </c>
      <c r="CA4" s="10">
        <f>'Raw Data'!CT47</f>
        <v>2</v>
      </c>
      <c r="CB4" s="10">
        <f>'Raw Data'!CU47</f>
        <v>2</v>
      </c>
      <c r="CC4" s="10">
        <f>'Raw Data'!CV47</f>
        <v>0</v>
      </c>
      <c r="CD4" s="10">
        <f>'Raw Data'!CW47</f>
        <v>2</v>
      </c>
      <c r="CE4" s="10">
        <f>'Raw Data'!CX47</f>
        <v>5</v>
      </c>
      <c r="CF4" s="10">
        <f>'Raw Data'!CY47</f>
        <v>3</v>
      </c>
      <c r="CG4" s="10">
        <f>'Raw Data'!CZ47</f>
        <v>0</v>
      </c>
      <c r="CH4" s="10">
        <f>'Raw Data'!DA47</f>
        <v>3</v>
      </c>
      <c r="CI4" s="10">
        <f>'Raw Data'!DB47</f>
        <v>1</v>
      </c>
      <c r="CJ4" s="10">
        <f>'Raw Data'!DC47</f>
        <v>6</v>
      </c>
      <c r="CK4" s="10">
        <f>'Raw Data'!DD47</f>
        <v>4</v>
      </c>
      <c r="CL4" s="10">
        <f>'Raw Data'!DE47</f>
        <v>1</v>
      </c>
      <c r="CM4" s="10">
        <f>'Raw Data'!DF47</f>
        <v>1</v>
      </c>
      <c r="CN4" s="10">
        <f>'Raw Data'!DG47</f>
        <v>0</v>
      </c>
      <c r="CO4" s="10">
        <f>'Raw Data'!DH47</f>
        <v>2</v>
      </c>
      <c r="CP4" s="10">
        <f>'Raw Data'!DI47</f>
        <v>1</v>
      </c>
      <c r="CQ4" s="10">
        <f>'Raw Data'!DJ47</f>
        <v>3</v>
      </c>
      <c r="CR4" s="10">
        <f>'Raw Data'!DK47</f>
        <v>6</v>
      </c>
      <c r="CS4" s="10">
        <f>'Raw Data'!DL47</f>
        <v>4</v>
      </c>
      <c r="CT4" s="10">
        <f>'Raw Data'!DM47</f>
        <v>1</v>
      </c>
      <c r="CU4" s="10">
        <f>'Raw Data'!DN47</f>
        <v>3</v>
      </c>
      <c r="CV4" s="10">
        <f>'Raw Data'!DO47</f>
        <v>0</v>
      </c>
      <c r="CW4" s="10">
        <f>'Raw Data'!DP47</f>
        <v>4</v>
      </c>
      <c r="CX4" s="10">
        <f>'Raw Data'!DQ47</f>
        <v>1</v>
      </c>
      <c r="CY4" s="10">
        <f>'Raw Data'!DR47</f>
        <v>3</v>
      </c>
      <c r="CZ4" s="10">
        <f>'Raw Data'!DS47</f>
        <v>2</v>
      </c>
      <c r="DA4" s="10">
        <f>'Raw Data'!DT47</f>
        <v>4</v>
      </c>
      <c r="DB4" s="10">
        <f>'Raw Data'!DU47</f>
        <v>7</v>
      </c>
      <c r="DC4" s="10">
        <f>'Raw Data'!DV47</f>
        <v>2</v>
      </c>
      <c r="DD4" s="10">
        <f>'Raw Data'!DW47</f>
        <v>2</v>
      </c>
      <c r="DE4" s="10">
        <f>'Raw Data'!DX47</f>
        <v>5</v>
      </c>
      <c r="DF4" s="10">
        <f>'Raw Data'!DY47</f>
        <v>5</v>
      </c>
      <c r="DG4" s="10">
        <f>'Raw Data'!DZ47</f>
        <v>3</v>
      </c>
      <c r="DH4" s="10">
        <f>'Raw Data'!EA47</f>
        <v>1</v>
      </c>
      <c r="DI4" s="10">
        <f>'Raw Data'!EB47</f>
        <v>2</v>
      </c>
      <c r="DJ4" s="10">
        <f>'Raw Data'!EC47</f>
        <v>6</v>
      </c>
      <c r="DK4" s="10">
        <f>'Raw Data'!ED47</f>
        <v>2</v>
      </c>
      <c r="DL4" s="10">
        <f>'Raw Data'!EE47</f>
        <v>4</v>
      </c>
      <c r="DM4" s="10">
        <f>'Raw Data'!EF47</f>
        <v>1</v>
      </c>
      <c r="DN4" s="10">
        <f>'Raw Data'!EG47</f>
        <v>6</v>
      </c>
      <c r="DO4" s="10">
        <f>'Raw Data'!EH47</f>
        <v>0</v>
      </c>
      <c r="DP4" s="10">
        <f>'Raw Data'!EI47</f>
        <v>1</v>
      </c>
      <c r="DQ4" s="10">
        <f>'Raw Data'!EJ47</f>
        <v>10</v>
      </c>
      <c r="DR4" s="10">
        <f>'Raw Data'!EK47</f>
        <v>1</v>
      </c>
      <c r="DS4" s="10">
        <f>'Raw Data'!EL47</f>
        <v>6</v>
      </c>
      <c r="DT4" s="10">
        <f>'Raw Data'!EM47</f>
        <v>4</v>
      </c>
      <c r="DU4" s="10">
        <f>'Raw Data'!EN47</f>
        <v>2</v>
      </c>
      <c r="DV4" s="10">
        <f>'Raw Data'!EO47</f>
        <v>2</v>
      </c>
      <c r="DW4" s="10">
        <f>'Raw Data'!EP47</f>
        <v>0</v>
      </c>
      <c r="DX4" s="10">
        <f>'Raw Data'!EQ47</f>
        <v>3</v>
      </c>
      <c r="DY4" s="10">
        <f>'Raw Data'!ER47</f>
        <v>2</v>
      </c>
      <c r="DZ4" s="10">
        <f>'Raw Data'!ES47</f>
        <v>4</v>
      </c>
      <c r="EA4" s="10">
        <f>'Raw Data'!ET47</f>
        <v>0</v>
      </c>
      <c r="EB4" s="10">
        <f>'Raw Data'!EU47</f>
        <v>6</v>
      </c>
      <c r="EC4" s="10">
        <f>'Raw Data'!EV47</f>
        <v>4</v>
      </c>
      <c r="ED4" s="10">
        <f>'Raw Data'!EW47</f>
        <v>2</v>
      </c>
      <c r="EE4" s="10">
        <f>'Raw Data'!EX47</f>
        <v>1</v>
      </c>
      <c r="EF4" s="10">
        <f>'Raw Data'!EY47</f>
        <v>3</v>
      </c>
      <c r="EG4" s="10">
        <f>'Raw Data'!EZ47</f>
        <v>5</v>
      </c>
      <c r="EH4" s="10">
        <f>'Raw Data'!FA47</f>
        <v>3</v>
      </c>
      <c r="EI4" s="10">
        <f>'Raw Data'!FB47</f>
        <v>5</v>
      </c>
      <c r="EJ4" s="10">
        <f>'Raw Data'!FC47</f>
        <v>0</v>
      </c>
      <c r="EK4" s="10">
        <f>'Raw Data'!FD47</f>
        <v>1</v>
      </c>
      <c r="EL4" s="10">
        <f>'Raw Data'!FE47</f>
        <v>1</v>
      </c>
      <c r="EM4" s="10">
        <f>'Raw Data'!FF47</f>
        <v>4</v>
      </c>
      <c r="EN4" s="10">
        <f>'Raw Data'!FG47</f>
        <v>1</v>
      </c>
      <c r="EO4" s="10">
        <f>'Raw Data'!FH47</f>
        <v>6</v>
      </c>
      <c r="EP4" s="10">
        <f>'Raw Data'!FI47</f>
        <v>0</v>
      </c>
      <c r="EQ4" s="10">
        <f>'Raw Data'!FJ47</f>
        <v>1</v>
      </c>
      <c r="ER4" s="10">
        <f>'Raw Data'!FK47</f>
        <v>1</v>
      </c>
      <c r="ES4" s="10">
        <f>'Raw Data'!FL47</f>
        <v>6</v>
      </c>
      <c r="ET4" s="10">
        <f>'Raw Data'!FM47</f>
        <v>6</v>
      </c>
      <c r="EU4" s="10">
        <f>'Raw Data'!FN47</f>
        <v>1</v>
      </c>
      <c r="EV4" s="10">
        <f>'Raw Data'!FO47</f>
        <v>0</v>
      </c>
      <c r="EW4" s="10">
        <f>'Raw Data'!FP47</f>
        <v>1</v>
      </c>
      <c r="EX4" s="10">
        <f>'Raw Data'!FQ47</f>
        <v>0</v>
      </c>
      <c r="EY4" s="10">
        <f>'Raw Data'!FR47</f>
        <v>2</v>
      </c>
      <c r="EZ4" s="10">
        <f>'Raw Data'!FS47</f>
        <v>2</v>
      </c>
      <c r="FA4" s="10">
        <f>'Raw Data'!FT47</f>
        <v>6</v>
      </c>
      <c r="FB4" s="10">
        <f>'Raw Data'!FU47</f>
        <v>0</v>
      </c>
      <c r="FC4" s="10">
        <f>'Raw Data'!FV47</f>
        <v>1</v>
      </c>
      <c r="FD4" s="10">
        <f>'Raw Data'!FW47</f>
        <v>2</v>
      </c>
      <c r="FE4" s="10">
        <f>'Raw Data'!FX47</f>
        <v>3</v>
      </c>
      <c r="FF4" s="10">
        <f>'Raw Data'!FY47</f>
        <v>4</v>
      </c>
      <c r="FG4" s="10">
        <f>'Raw Data'!FZ47</f>
        <v>4</v>
      </c>
      <c r="FH4" s="10">
        <f>'Raw Data'!GA47</f>
        <v>0</v>
      </c>
      <c r="FI4" s="10">
        <f>'Raw Data'!GB47</f>
        <v>0</v>
      </c>
      <c r="FJ4" s="10">
        <f>'Raw Data'!GC47</f>
        <v>1</v>
      </c>
      <c r="FK4" s="10">
        <f>'Raw Data'!GD47</f>
        <v>3</v>
      </c>
      <c r="FL4" s="10">
        <f>'Raw Data'!GE47</f>
        <v>1</v>
      </c>
      <c r="FM4" s="10">
        <f>'Raw Data'!GF47</f>
        <v>2</v>
      </c>
      <c r="FN4" s="10">
        <f>'Raw Data'!GG47</f>
        <v>4</v>
      </c>
      <c r="FO4" s="10">
        <f>'Raw Data'!GH47</f>
        <v>3</v>
      </c>
      <c r="FP4" s="10">
        <f>'Raw Data'!GI47</f>
        <v>4</v>
      </c>
      <c r="FQ4" s="10">
        <f>'Raw Data'!GJ47</f>
        <v>3</v>
      </c>
      <c r="FR4" s="10">
        <f>'Raw Data'!GK47</f>
        <v>1</v>
      </c>
      <c r="FS4" s="10">
        <f>'Raw Data'!GL47</f>
        <v>3</v>
      </c>
      <c r="FT4" s="10">
        <f>'Raw Data'!GM47</f>
        <v>2</v>
      </c>
      <c r="FU4" s="10">
        <f>'Raw Data'!GN47</f>
        <v>3</v>
      </c>
      <c r="FV4" s="10">
        <f>'Raw Data'!GO47</f>
        <v>2</v>
      </c>
      <c r="FW4" s="10">
        <f>'Raw Data'!GP47</f>
        <v>3</v>
      </c>
      <c r="FX4" s="10">
        <f>'Raw Data'!GQ47</f>
        <v>1</v>
      </c>
      <c r="FY4" s="10">
        <f>'Raw Data'!GR47</f>
        <v>4</v>
      </c>
      <c r="FZ4" s="10">
        <f>'Raw Data'!GS47</f>
        <v>2</v>
      </c>
      <c r="GA4" s="10">
        <f>'Raw Data'!GT47</f>
        <v>2</v>
      </c>
      <c r="GB4" s="10">
        <f>'Raw Data'!GU47</f>
        <v>0</v>
      </c>
      <c r="GC4" s="10">
        <f>'Raw Data'!GV47</f>
        <v>2</v>
      </c>
      <c r="GD4" s="10">
        <f>'Raw Data'!GW47</f>
        <v>2</v>
      </c>
      <c r="GE4" s="10">
        <f>'Raw Data'!GX47</f>
        <v>3</v>
      </c>
      <c r="GF4" s="10">
        <f>'Raw Data'!GY47</f>
        <v>1</v>
      </c>
      <c r="GG4" s="10">
        <f>'Raw Data'!GZ47</f>
        <v>3</v>
      </c>
      <c r="GH4" s="10">
        <f>'Raw Data'!HA47</f>
        <v>7</v>
      </c>
      <c r="GI4" s="10">
        <f>'Raw Data'!HB47</f>
        <v>2</v>
      </c>
      <c r="GJ4" s="10">
        <f>'Raw Data'!HC47</f>
        <v>2</v>
      </c>
      <c r="GK4" s="10">
        <f>'Raw Data'!HD47</f>
        <v>5</v>
      </c>
      <c r="GL4" s="10">
        <f>'Raw Data'!HE47</f>
        <v>4</v>
      </c>
      <c r="GM4" s="10">
        <f>'Raw Data'!HF47</f>
        <v>4</v>
      </c>
      <c r="GN4" s="10">
        <f>'Raw Data'!HG47</f>
        <v>3</v>
      </c>
      <c r="GO4" s="10">
        <f>'Raw Data'!HH47</f>
        <v>3</v>
      </c>
      <c r="GP4" s="10">
        <f>'Raw Data'!HI47</f>
        <v>4</v>
      </c>
      <c r="GQ4" s="10">
        <f>'Raw Data'!HJ47</f>
        <v>3</v>
      </c>
      <c r="GR4" s="10">
        <f>'Raw Data'!HK47</f>
        <v>9</v>
      </c>
      <c r="GS4" s="10">
        <f>'Raw Data'!HL47</f>
        <v>6</v>
      </c>
      <c r="GT4" s="10">
        <f>'Raw Data'!HM47</f>
        <v>2</v>
      </c>
      <c r="GU4" s="10">
        <f>'Raw Data'!HN47</f>
        <v>5</v>
      </c>
      <c r="GV4" s="10">
        <f>'Raw Data'!HO47</f>
        <v>3</v>
      </c>
      <c r="GW4" s="10">
        <f>'Raw Data'!HP47</f>
        <v>3</v>
      </c>
      <c r="GX4" s="10">
        <f>'Raw Data'!HQ47</f>
        <v>4</v>
      </c>
      <c r="GY4" s="10">
        <f>'Raw Data'!HR47</f>
        <v>5</v>
      </c>
      <c r="GZ4" s="10">
        <f>'Raw Data'!HS47</f>
        <v>7</v>
      </c>
      <c r="HA4" s="10">
        <f>'Raw Data'!HT47</f>
        <v>4</v>
      </c>
      <c r="HB4" s="10">
        <f>'Raw Data'!HU47</f>
        <v>3</v>
      </c>
      <c r="HC4" s="10">
        <f>'Raw Data'!HV47</f>
        <v>4</v>
      </c>
      <c r="HD4" s="10">
        <f>'Raw Data'!HW47</f>
        <v>6</v>
      </c>
      <c r="HE4" s="10">
        <f>'Raw Data'!HX47</f>
        <v>2</v>
      </c>
      <c r="HF4" s="10">
        <f>'Raw Data'!HY47</f>
        <v>3</v>
      </c>
      <c r="HG4" s="10">
        <f>'Raw Data'!HZ47</f>
        <v>3</v>
      </c>
      <c r="HH4" s="10">
        <f>'Raw Data'!IA47</f>
        <v>3</v>
      </c>
      <c r="HI4" s="10">
        <f>'Raw Data'!IB47</f>
        <v>1</v>
      </c>
      <c r="HJ4" s="10">
        <f>'Raw Data'!IC47</f>
        <v>2</v>
      </c>
      <c r="HK4" s="10">
        <f>'Raw Data'!ID47</f>
        <v>1</v>
      </c>
      <c r="HL4" s="10">
        <f>'Raw Data'!IE47</f>
        <v>6</v>
      </c>
      <c r="HM4" s="10">
        <f>'Raw Data'!IF47</f>
        <v>1</v>
      </c>
      <c r="HN4" s="10">
        <f>'Raw Data'!IG47</f>
        <v>3</v>
      </c>
      <c r="HO4" s="10">
        <f>'Raw Data'!IH47</f>
        <v>1</v>
      </c>
      <c r="HP4" s="10">
        <f>'Raw Data'!II47</f>
        <v>0</v>
      </c>
      <c r="HQ4" s="10">
        <f>'Raw Data'!IJ47</f>
        <v>1</v>
      </c>
      <c r="HR4" s="10">
        <f>'Raw Data'!IK47</f>
        <v>2</v>
      </c>
      <c r="HS4" s="10">
        <f>'Raw Data'!IL47</f>
        <v>2</v>
      </c>
      <c r="HT4" s="10">
        <f>'Raw Data'!IM47</f>
        <v>4</v>
      </c>
      <c r="HU4" s="10">
        <f>'Raw Data'!IN47</f>
        <v>1</v>
      </c>
      <c r="HV4" s="10">
        <f>'Raw Data'!IO47</f>
        <v>1</v>
      </c>
      <c r="HW4" s="10">
        <f>'Raw Data'!IP47</f>
        <v>2</v>
      </c>
      <c r="HX4" s="10">
        <f>'Raw Data'!IQ47</f>
        <v>2</v>
      </c>
      <c r="HY4" s="10">
        <f>'Raw Data'!IR47</f>
        <v>5</v>
      </c>
      <c r="HZ4" s="10">
        <f>'Raw Data'!IS47</f>
        <v>0</v>
      </c>
      <c r="IA4" s="10">
        <f>'Raw Data'!IT47</f>
        <v>3</v>
      </c>
      <c r="IB4" s="10">
        <f>'Raw Data'!IU47</f>
        <v>0</v>
      </c>
      <c r="IC4" s="10">
        <f>'Raw Data'!IV47</f>
        <v>6</v>
      </c>
      <c r="ID4" s="10">
        <f>'Raw Data'!IW47</f>
        <v>2</v>
      </c>
      <c r="IE4" s="10">
        <f>'Raw Data'!IX47</f>
        <v>3</v>
      </c>
      <c r="IF4" s="10">
        <f>'Raw Data'!IY47</f>
        <v>1</v>
      </c>
      <c r="IG4" s="10">
        <f>'Raw Data'!IZ47</f>
        <v>2</v>
      </c>
      <c r="IH4" s="10">
        <f>'Raw Data'!JA47</f>
        <v>3</v>
      </c>
      <c r="II4" s="10">
        <f>'Raw Data'!JB47</f>
        <v>2</v>
      </c>
      <c r="IJ4" s="10">
        <f>'Raw Data'!JC47</f>
        <v>1</v>
      </c>
      <c r="IK4" s="10">
        <f>'Raw Data'!JD47</f>
        <v>0</v>
      </c>
    </row>
    <row r="5" spans="1:245" ht="14.25" customHeight="1" x14ac:dyDescent="0.35">
      <c r="A5" s="13" t="s">
        <v>22</v>
      </c>
      <c r="B5" s="10">
        <f>'Raw Data'!U48</f>
        <v>246</v>
      </c>
      <c r="C5" s="10">
        <f>'Raw Data'!V48</f>
        <v>183</v>
      </c>
      <c r="D5" s="10">
        <f>'Raw Data'!W48</f>
        <v>284</v>
      </c>
      <c r="E5" s="10">
        <f>'Raw Data'!X48</f>
        <v>318</v>
      </c>
      <c r="F5" s="10">
        <f>'Raw Data'!Y48</f>
        <v>401</v>
      </c>
      <c r="G5" s="10">
        <f>'Raw Data'!Z48</f>
        <v>354</v>
      </c>
      <c r="H5" s="10">
        <f>'Raw Data'!AA48</f>
        <v>240</v>
      </c>
      <c r="I5" s="10">
        <f>'Raw Data'!AB48</f>
        <v>265</v>
      </c>
      <c r="J5" s="10">
        <f>'Raw Data'!AC48</f>
        <v>293</v>
      </c>
      <c r="K5" s="10">
        <f>'Raw Data'!AD48</f>
        <v>247</v>
      </c>
      <c r="L5" s="10">
        <f>'Raw Data'!AE48</f>
        <v>204</v>
      </c>
      <c r="M5" s="10">
        <f>'Raw Data'!AF48</f>
        <v>166</v>
      </c>
      <c r="N5" s="10">
        <f>'Raw Data'!AG48</f>
        <v>162</v>
      </c>
      <c r="O5" s="10">
        <f>'Raw Data'!AH48</f>
        <v>116</v>
      </c>
      <c r="P5" s="10">
        <f>'Raw Data'!AI48</f>
        <v>176</v>
      </c>
      <c r="Q5" s="10">
        <f>'Raw Data'!AJ48</f>
        <v>153</v>
      </c>
      <c r="R5" s="10">
        <f>'Raw Data'!AK48</f>
        <v>207</v>
      </c>
      <c r="S5" s="10">
        <f>'Raw Data'!AL48</f>
        <v>156</v>
      </c>
      <c r="T5" s="10">
        <f>'Raw Data'!AM48</f>
        <v>123</v>
      </c>
      <c r="U5" s="10">
        <f>'Raw Data'!AN48</f>
        <v>139</v>
      </c>
      <c r="V5" s="10">
        <f>'Raw Data'!AO48</f>
        <v>123</v>
      </c>
      <c r="W5" s="10">
        <f>'Raw Data'!AP48</f>
        <v>176</v>
      </c>
      <c r="X5" s="10">
        <f>'Raw Data'!AQ48</f>
        <v>101</v>
      </c>
      <c r="Y5" s="10">
        <f>'Raw Data'!AR48</f>
        <v>125</v>
      </c>
      <c r="Z5" s="10">
        <f>'Raw Data'!AS48</f>
        <v>97</v>
      </c>
      <c r="AA5" s="10">
        <f>'Raw Data'!AT48</f>
        <v>122</v>
      </c>
      <c r="AB5" s="10">
        <f>'Raw Data'!AU48</f>
        <v>112</v>
      </c>
      <c r="AC5" s="10">
        <f>'Raw Data'!AV48</f>
        <v>143</v>
      </c>
      <c r="AD5" s="10">
        <f>'Raw Data'!AW48</f>
        <v>171</v>
      </c>
      <c r="AE5" s="10">
        <f>'Raw Data'!AX48</f>
        <v>140</v>
      </c>
      <c r="AF5" s="10">
        <f>'Raw Data'!AY48</f>
        <v>123</v>
      </c>
      <c r="AG5" s="10">
        <f>'Raw Data'!AZ48</f>
        <v>129</v>
      </c>
      <c r="AH5" s="10">
        <f>'Raw Data'!BA48</f>
        <v>133</v>
      </c>
      <c r="AI5" s="10">
        <f>'Raw Data'!BB48</f>
        <v>121</v>
      </c>
      <c r="AJ5" s="10">
        <f>'Raw Data'!BC48</f>
        <v>130</v>
      </c>
      <c r="AK5" s="10">
        <f>'Raw Data'!BD48</f>
        <v>101</v>
      </c>
      <c r="AL5" s="10">
        <f>'Raw Data'!BE48</f>
        <v>87</v>
      </c>
      <c r="AM5" s="10">
        <f>'Raw Data'!BF48</f>
        <v>98</v>
      </c>
      <c r="AN5" s="10">
        <f>'Raw Data'!BG48</f>
        <v>110</v>
      </c>
      <c r="AO5" s="10">
        <f>'Raw Data'!BH48</f>
        <v>124</v>
      </c>
      <c r="AP5" s="10">
        <f>'Raw Data'!BI48</f>
        <v>135</v>
      </c>
      <c r="AQ5" s="10">
        <f>'Raw Data'!BJ48</f>
        <v>136</v>
      </c>
      <c r="AR5" s="10">
        <f>'Raw Data'!BK48</f>
        <v>114</v>
      </c>
      <c r="AS5" s="10">
        <f>'Raw Data'!BL48</f>
        <v>128</v>
      </c>
      <c r="AT5" s="10">
        <f>'Raw Data'!BM48</f>
        <v>126</v>
      </c>
      <c r="AU5" s="10">
        <f>'Raw Data'!BN48</f>
        <v>101</v>
      </c>
      <c r="AV5" s="10">
        <f>'Raw Data'!BO48</f>
        <v>80</v>
      </c>
      <c r="AW5" s="10">
        <f>'Raw Data'!BP48</f>
        <v>83</v>
      </c>
      <c r="AX5" s="10">
        <f>'Raw Data'!BQ48</f>
        <v>53</v>
      </c>
      <c r="AY5" s="10">
        <f>'Raw Data'!BR48</f>
        <v>78</v>
      </c>
      <c r="AZ5" s="10">
        <f>'Raw Data'!BS48</f>
        <v>101</v>
      </c>
      <c r="BA5" s="10">
        <f>'Raw Data'!BT48</f>
        <v>88</v>
      </c>
      <c r="BB5" s="10">
        <f>'Raw Data'!BU48</f>
        <v>126</v>
      </c>
      <c r="BC5" s="10">
        <f>'Raw Data'!BV48</f>
        <v>142</v>
      </c>
      <c r="BD5" s="10">
        <f>'Raw Data'!BW48</f>
        <v>122</v>
      </c>
      <c r="BE5" s="10">
        <f>'Raw Data'!BX48</f>
        <v>134</v>
      </c>
      <c r="BF5" s="10">
        <f>'Raw Data'!BY48</f>
        <v>137</v>
      </c>
      <c r="BG5" s="10">
        <f>'Raw Data'!BZ48</f>
        <v>140</v>
      </c>
      <c r="BH5" s="10">
        <f>'Raw Data'!CA48</f>
        <v>129</v>
      </c>
      <c r="BI5" s="10">
        <f>'Raw Data'!CB48</f>
        <v>135</v>
      </c>
      <c r="BJ5" s="10">
        <f>'Raw Data'!CC48</f>
        <v>99</v>
      </c>
      <c r="BK5" s="10">
        <f>'Raw Data'!CD48</f>
        <v>93</v>
      </c>
      <c r="BL5" s="10">
        <f>'Raw Data'!CE48</f>
        <v>126</v>
      </c>
      <c r="BM5" s="10">
        <f>'Raw Data'!CF48</f>
        <v>164</v>
      </c>
      <c r="BN5" s="10">
        <f>'Raw Data'!CG48</f>
        <v>170</v>
      </c>
      <c r="BO5" s="10">
        <f>'Raw Data'!CH48</f>
        <v>168</v>
      </c>
      <c r="BP5" s="10">
        <f>'Raw Data'!CI48</f>
        <v>148</v>
      </c>
      <c r="BQ5" s="10">
        <f>'Raw Data'!CJ48</f>
        <v>129</v>
      </c>
      <c r="BR5" s="10">
        <f>'Raw Data'!CK48</f>
        <v>143</v>
      </c>
      <c r="BS5" s="10">
        <f>'Raw Data'!CL48</f>
        <v>138</v>
      </c>
      <c r="BT5" s="10">
        <f>'Raw Data'!CM48</f>
        <v>136</v>
      </c>
      <c r="BU5" s="10">
        <f>'Raw Data'!CN48</f>
        <v>155</v>
      </c>
      <c r="BV5" s="10">
        <f>'Raw Data'!CO48</f>
        <v>99</v>
      </c>
      <c r="BW5" s="10">
        <f>'Raw Data'!CP48</f>
        <v>107</v>
      </c>
      <c r="BX5" s="10">
        <f>'Raw Data'!CQ48</f>
        <v>169</v>
      </c>
      <c r="BY5" s="10">
        <f>'Raw Data'!CR48</f>
        <v>167</v>
      </c>
      <c r="BZ5" s="10">
        <f>'Raw Data'!CS48</f>
        <v>159</v>
      </c>
      <c r="CA5" s="10">
        <f>'Raw Data'!CT48</f>
        <v>177</v>
      </c>
      <c r="CB5" s="10">
        <f>'Raw Data'!CU48</f>
        <v>147</v>
      </c>
      <c r="CC5" s="10">
        <f>'Raw Data'!CV48</f>
        <v>132</v>
      </c>
      <c r="CD5" s="10">
        <f>'Raw Data'!CW48</f>
        <v>138</v>
      </c>
      <c r="CE5" s="10">
        <f>'Raw Data'!CX48</f>
        <v>132</v>
      </c>
      <c r="CF5" s="10">
        <f>'Raw Data'!CY48</f>
        <v>122</v>
      </c>
      <c r="CG5" s="10">
        <f>'Raw Data'!CZ48</f>
        <v>140</v>
      </c>
      <c r="CH5" s="10">
        <f>'Raw Data'!DA48</f>
        <v>116</v>
      </c>
      <c r="CI5" s="10">
        <f>'Raw Data'!DB48</f>
        <v>143</v>
      </c>
      <c r="CJ5" s="10">
        <f>'Raw Data'!DC48</f>
        <v>227</v>
      </c>
      <c r="CK5" s="10">
        <f>'Raw Data'!DD48</f>
        <v>186</v>
      </c>
      <c r="CL5" s="10">
        <f>'Raw Data'!DE48</f>
        <v>206</v>
      </c>
      <c r="CM5" s="10">
        <f>'Raw Data'!DF48</f>
        <v>182</v>
      </c>
      <c r="CN5" s="10">
        <f>'Raw Data'!DG48</f>
        <v>151</v>
      </c>
      <c r="CO5" s="10">
        <f>'Raw Data'!DH48</f>
        <v>173</v>
      </c>
      <c r="CP5" s="10">
        <f>'Raw Data'!DI48</f>
        <v>176</v>
      </c>
      <c r="CQ5" s="10">
        <f>'Raw Data'!DJ48</f>
        <v>177</v>
      </c>
      <c r="CR5" s="10">
        <f>'Raw Data'!DK48</f>
        <v>165</v>
      </c>
      <c r="CS5" s="10">
        <f>'Raw Data'!DL48</f>
        <v>140</v>
      </c>
      <c r="CT5" s="10">
        <f>'Raw Data'!DM48</f>
        <v>115</v>
      </c>
      <c r="CU5" s="10">
        <f>'Raw Data'!DN48</f>
        <v>146</v>
      </c>
      <c r="CV5" s="10">
        <f>'Raw Data'!DO48</f>
        <v>180</v>
      </c>
      <c r="CW5" s="10">
        <f>'Raw Data'!DP48</f>
        <v>213</v>
      </c>
      <c r="CX5" s="10">
        <f>'Raw Data'!DQ48</f>
        <v>194</v>
      </c>
      <c r="CY5" s="10">
        <f>'Raw Data'!DR48</f>
        <v>187</v>
      </c>
      <c r="CZ5" s="10">
        <f>'Raw Data'!DS48</f>
        <v>202</v>
      </c>
      <c r="DA5" s="10">
        <f>'Raw Data'!DT48</f>
        <v>184</v>
      </c>
      <c r="DB5" s="10">
        <f>'Raw Data'!DU48</f>
        <v>172</v>
      </c>
      <c r="DC5" s="10">
        <f>'Raw Data'!DV48</f>
        <v>164</v>
      </c>
      <c r="DD5" s="10">
        <f>'Raw Data'!DW48</f>
        <v>147</v>
      </c>
      <c r="DE5" s="10">
        <f>'Raw Data'!DX48</f>
        <v>189</v>
      </c>
      <c r="DF5" s="10">
        <f>'Raw Data'!DY48</f>
        <v>133</v>
      </c>
      <c r="DG5" s="10">
        <f>'Raw Data'!DZ48</f>
        <v>117</v>
      </c>
      <c r="DH5" s="10">
        <f>'Raw Data'!EA48</f>
        <v>146</v>
      </c>
      <c r="DI5" s="10">
        <f>'Raw Data'!EB48</f>
        <v>189</v>
      </c>
      <c r="DJ5" s="10">
        <f>'Raw Data'!EC48</f>
        <v>231</v>
      </c>
      <c r="DK5" s="10">
        <f>'Raw Data'!ED48</f>
        <v>200</v>
      </c>
      <c r="DL5" s="10">
        <f>'Raw Data'!EE48</f>
        <v>201</v>
      </c>
      <c r="DM5" s="10">
        <f>'Raw Data'!EF48</f>
        <v>174</v>
      </c>
      <c r="DN5" s="10">
        <f>'Raw Data'!EG48</f>
        <v>201</v>
      </c>
      <c r="DO5" s="10">
        <f>'Raw Data'!EH48</f>
        <v>192</v>
      </c>
      <c r="DP5" s="10">
        <f>'Raw Data'!EI48</f>
        <v>153</v>
      </c>
      <c r="DQ5" s="10">
        <f>'Raw Data'!EJ48</f>
        <v>202</v>
      </c>
      <c r="DR5" s="10">
        <f>'Raw Data'!EK48</f>
        <v>129</v>
      </c>
      <c r="DS5" s="10">
        <f>'Raw Data'!EL48</f>
        <v>142</v>
      </c>
      <c r="DT5" s="10">
        <f>'Raw Data'!EM48</f>
        <v>184</v>
      </c>
      <c r="DU5" s="10">
        <f>'Raw Data'!EN48</f>
        <v>193</v>
      </c>
      <c r="DV5" s="10">
        <f>'Raw Data'!EO48</f>
        <v>241</v>
      </c>
      <c r="DW5" s="10">
        <f>'Raw Data'!EP48</f>
        <v>227</v>
      </c>
      <c r="DX5" s="10">
        <f>'Raw Data'!EQ48</f>
        <v>218</v>
      </c>
      <c r="DY5" s="10">
        <f>'Raw Data'!ER48</f>
        <v>187</v>
      </c>
      <c r="DZ5" s="10">
        <f>'Raw Data'!ES48</f>
        <v>198</v>
      </c>
      <c r="EA5" s="10">
        <f>'Raw Data'!ET48</f>
        <v>198</v>
      </c>
      <c r="EB5" s="10">
        <f>'Raw Data'!EU48</f>
        <v>177</v>
      </c>
      <c r="EC5" s="10">
        <f>'Raw Data'!EV48</f>
        <v>198</v>
      </c>
      <c r="ED5" s="10">
        <f>'Raw Data'!EW48</f>
        <v>145</v>
      </c>
      <c r="EE5" s="10">
        <f>'Raw Data'!EX48</f>
        <v>130</v>
      </c>
      <c r="EF5" s="10">
        <f>'Raw Data'!EY48</f>
        <v>184</v>
      </c>
      <c r="EG5" s="10">
        <f>'Raw Data'!EZ48</f>
        <v>201</v>
      </c>
      <c r="EH5" s="10">
        <f>'Raw Data'!FA48</f>
        <v>217</v>
      </c>
      <c r="EI5" s="10">
        <f>'Raw Data'!FB48</f>
        <v>238</v>
      </c>
      <c r="EJ5" s="10">
        <f>'Raw Data'!FC48</f>
        <v>201</v>
      </c>
      <c r="EK5" s="10">
        <f>'Raw Data'!FD48</f>
        <v>204</v>
      </c>
      <c r="EL5" s="10">
        <f>'Raw Data'!FE48</f>
        <v>211</v>
      </c>
      <c r="EM5" s="10">
        <f>'Raw Data'!FF48</f>
        <v>193</v>
      </c>
      <c r="EN5" s="10">
        <f>'Raw Data'!FG48</f>
        <v>167</v>
      </c>
      <c r="EO5" s="10">
        <f>'Raw Data'!FH48</f>
        <v>202</v>
      </c>
      <c r="EP5" s="10">
        <f>'Raw Data'!FI48</f>
        <v>141</v>
      </c>
      <c r="EQ5" s="10">
        <f>'Raw Data'!FJ48</f>
        <v>149</v>
      </c>
      <c r="ER5" s="10">
        <f>'Raw Data'!FK48</f>
        <v>235</v>
      </c>
      <c r="ES5" s="10">
        <f>'Raw Data'!FL48</f>
        <v>219</v>
      </c>
      <c r="ET5" s="10">
        <f>'Raw Data'!FM48</f>
        <v>254</v>
      </c>
      <c r="EU5" s="10">
        <f>'Raw Data'!FN48</f>
        <v>295</v>
      </c>
      <c r="EV5" s="10">
        <f>'Raw Data'!FO48</f>
        <v>185</v>
      </c>
      <c r="EW5" s="10">
        <f>'Raw Data'!FP48</f>
        <v>224</v>
      </c>
      <c r="EX5" s="10">
        <f>'Raw Data'!FQ48</f>
        <v>206</v>
      </c>
      <c r="EY5" s="10">
        <f>'Raw Data'!FR48</f>
        <v>234</v>
      </c>
      <c r="EZ5" s="10">
        <f>'Raw Data'!FS48</f>
        <v>208</v>
      </c>
      <c r="FA5" s="10">
        <f>'Raw Data'!FT48</f>
        <v>208</v>
      </c>
      <c r="FB5" s="10">
        <f>'Raw Data'!FU48</f>
        <v>153</v>
      </c>
      <c r="FC5" s="10">
        <f>'Raw Data'!FV48</f>
        <v>112</v>
      </c>
      <c r="FD5" s="10">
        <f>'Raw Data'!FW48</f>
        <v>232</v>
      </c>
      <c r="FE5" s="10">
        <f>'Raw Data'!FX48</f>
        <v>225</v>
      </c>
      <c r="FF5" s="10">
        <f>'Raw Data'!FY48</f>
        <v>267</v>
      </c>
      <c r="FG5" s="10">
        <f>'Raw Data'!FZ48</f>
        <v>245</v>
      </c>
      <c r="FH5" s="10">
        <f>'Raw Data'!GA48</f>
        <v>209</v>
      </c>
      <c r="FI5" s="10">
        <f>'Raw Data'!GB48</f>
        <v>228</v>
      </c>
      <c r="FJ5" s="10">
        <f>'Raw Data'!GC48</f>
        <v>178</v>
      </c>
      <c r="FK5" s="10">
        <f>'Raw Data'!GD48</f>
        <v>215</v>
      </c>
      <c r="FL5" s="10">
        <f>'Raw Data'!GE48</f>
        <v>162</v>
      </c>
      <c r="FM5" s="10">
        <f>'Raw Data'!GF48</f>
        <v>192</v>
      </c>
      <c r="FN5" s="10">
        <f>'Raw Data'!GG48</f>
        <v>144</v>
      </c>
      <c r="FO5" s="10">
        <f>'Raw Data'!GH48</f>
        <v>163</v>
      </c>
      <c r="FP5" s="10">
        <f>'Raw Data'!GI48</f>
        <v>218</v>
      </c>
      <c r="FQ5" s="10">
        <f>'Raw Data'!GJ48</f>
        <v>229</v>
      </c>
      <c r="FR5" s="10">
        <f>'Raw Data'!GK48</f>
        <v>253</v>
      </c>
      <c r="FS5" s="10">
        <f>'Raw Data'!GL48</f>
        <v>232</v>
      </c>
      <c r="FT5" s="10">
        <f>'Raw Data'!GM48</f>
        <v>232</v>
      </c>
      <c r="FU5" s="10">
        <f>'Raw Data'!GN48</f>
        <v>243</v>
      </c>
      <c r="FV5" s="10">
        <f>'Raw Data'!GO48</f>
        <v>199</v>
      </c>
      <c r="FW5" s="10">
        <f>'Raw Data'!GP48</f>
        <v>224</v>
      </c>
      <c r="FX5" s="10">
        <f>'Raw Data'!GQ48</f>
        <v>250</v>
      </c>
      <c r="FY5" s="10">
        <f>'Raw Data'!GR48</f>
        <v>219</v>
      </c>
      <c r="FZ5" s="10">
        <f>'Raw Data'!GS48</f>
        <v>179</v>
      </c>
      <c r="GA5" s="10">
        <f>'Raw Data'!GT48</f>
        <v>181</v>
      </c>
      <c r="GB5" s="10">
        <f>'Raw Data'!GU48</f>
        <v>236</v>
      </c>
      <c r="GC5" s="10">
        <f>'Raw Data'!GV48</f>
        <v>181</v>
      </c>
      <c r="GD5" s="10">
        <f>'Raw Data'!GW48</f>
        <v>179</v>
      </c>
      <c r="GE5" s="10">
        <f>'Raw Data'!GX48</f>
        <v>251</v>
      </c>
      <c r="GF5" s="10">
        <f>'Raw Data'!GY48</f>
        <v>452</v>
      </c>
      <c r="GG5" s="10">
        <f>'Raw Data'!GZ48</f>
        <v>403</v>
      </c>
      <c r="GH5" s="10">
        <f>'Raw Data'!HA48</f>
        <v>445</v>
      </c>
      <c r="GI5" s="10">
        <f>'Raw Data'!HB48</f>
        <v>460</v>
      </c>
      <c r="GJ5" s="10">
        <f>'Raw Data'!HC48</f>
        <v>383</v>
      </c>
      <c r="GK5" s="10">
        <f>'Raw Data'!HD48</f>
        <v>401</v>
      </c>
      <c r="GL5" s="10">
        <f>'Raw Data'!HE48</f>
        <v>335</v>
      </c>
      <c r="GM5" s="10">
        <f>'Raw Data'!HF48</f>
        <v>298</v>
      </c>
      <c r="GN5" s="10">
        <f>'Raw Data'!HG48</f>
        <v>447</v>
      </c>
      <c r="GO5" s="10">
        <f>'Raw Data'!HH48</f>
        <v>445</v>
      </c>
      <c r="GP5" s="10">
        <f>'Raw Data'!HI48</f>
        <v>440</v>
      </c>
      <c r="GQ5" s="10">
        <f>'Raw Data'!HJ48</f>
        <v>432</v>
      </c>
      <c r="GR5" s="10">
        <f>'Raw Data'!HK48</f>
        <v>369</v>
      </c>
      <c r="GS5" s="10">
        <f>'Raw Data'!HL48</f>
        <v>329</v>
      </c>
      <c r="GT5" s="10">
        <f>'Raw Data'!HM48</f>
        <v>313</v>
      </c>
      <c r="GU5" s="10">
        <f>'Raw Data'!HN48</f>
        <v>333</v>
      </c>
      <c r="GV5" s="10">
        <f>'Raw Data'!HO48</f>
        <v>340</v>
      </c>
      <c r="GW5" s="10">
        <f>'Raw Data'!HP48</f>
        <v>319</v>
      </c>
      <c r="GX5" s="10">
        <f>'Raw Data'!HQ48</f>
        <v>285</v>
      </c>
      <c r="GY5" s="10">
        <f>'Raw Data'!HR48</f>
        <v>248</v>
      </c>
      <c r="GZ5" s="10">
        <f>'Raw Data'!HS48</f>
        <v>387</v>
      </c>
      <c r="HA5" s="10">
        <f>'Raw Data'!HT48</f>
        <v>344</v>
      </c>
      <c r="HB5" s="10">
        <f>'Raw Data'!HU48</f>
        <v>331</v>
      </c>
      <c r="HC5" s="10">
        <f>'Raw Data'!HV48</f>
        <v>290</v>
      </c>
      <c r="HD5" s="10">
        <f>'Raw Data'!HW48</f>
        <v>233</v>
      </c>
      <c r="HE5" s="10">
        <f>'Raw Data'!HX48</f>
        <v>265</v>
      </c>
      <c r="HF5" s="10">
        <f>'Raw Data'!HY48</f>
        <v>231</v>
      </c>
      <c r="HG5" s="10">
        <f>'Raw Data'!HZ48</f>
        <v>207</v>
      </c>
      <c r="HH5" s="10">
        <f>'Raw Data'!IA48</f>
        <v>195</v>
      </c>
      <c r="HI5" s="10">
        <f>'Raw Data'!IB48</f>
        <v>168</v>
      </c>
      <c r="HJ5" s="10">
        <f>'Raw Data'!IC48</f>
        <v>141</v>
      </c>
      <c r="HK5" s="10">
        <f>'Raw Data'!ID48</f>
        <v>174</v>
      </c>
      <c r="HL5" s="10">
        <f>'Raw Data'!IE48</f>
        <v>242</v>
      </c>
      <c r="HM5" s="10">
        <f>'Raw Data'!IF48</f>
        <v>215</v>
      </c>
      <c r="HN5" s="10">
        <f>'Raw Data'!IG48</f>
        <v>228</v>
      </c>
      <c r="HO5" s="10">
        <f>'Raw Data'!IH48</f>
        <v>245</v>
      </c>
      <c r="HP5" s="10">
        <f>'Raw Data'!II48</f>
        <v>172</v>
      </c>
      <c r="HQ5" s="10">
        <f>'Raw Data'!IJ48</f>
        <v>191</v>
      </c>
      <c r="HR5" s="10">
        <f>'Raw Data'!IK48</f>
        <v>216</v>
      </c>
      <c r="HS5" s="10">
        <f>'Raw Data'!IL48</f>
        <v>177</v>
      </c>
      <c r="HT5" s="10">
        <f>'Raw Data'!IM48</f>
        <v>183</v>
      </c>
      <c r="HU5" s="10">
        <f>'Raw Data'!IN48</f>
        <v>146</v>
      </c>
      <c r="HV5" s="10">
        <f>'Raw Data'!IO48</f>
        <v>141</v>
      </c>
      <c r="HW5" s="10">
        <f>'Raw Data'!IP48</f>
        <v>137</v>
      </c>
      <c r="HX5" s="10">
        <f>'Raw Data'!IQ48</f>
        <v>208</v>
      </c>
      <c r="HY5" s="10">
        <f>'Raw Data'!IR48</f>
        <v>218</v>
      </c>
      <c r="HZ5" s="10">
        <f>'Raw Data'!IS48</f>
        <v>209</v>
      </c>
      <c r="IA5" s="10">
        <f>'Raw Data'!IT48</f>
        <v>181</v>
      </c>
      <c r="IB5" s="10">
        <f>'Raw Data'!IU48</f>
        <v>209</v>
      </c>
      <c r="IC5" s="10">
        <f>'Raw Data'!IV48</f>
        <v>187</v>
      </c>
      <c r="ID5" s="10">
        <f>'Raw Data'!IW48</f>
        <v>172</v>
      </c>
      <c r="IE5" s="10">
        <f>'Raw Data'!IX48</f>
        <v>190</v>
      </c>
      <c r="IF5" s="10">
        <f>'Raw Data'!IY48</f>
        <v>154</v>
      </c>
      <c r="IG5" s="10">
        <f>'Raw Data'!IZ48</f>
        <v>169</v>
      </c>
      <c r="IH5" s="10">
        <f>'Raw Data'!JA48</f>
        <v>166</v>
      </c>
      <c r="II5" s="10">
        <f>'Raw Data'!JB48</f>
        <v>125</v>
      </c>
      <c r="IJ5" s="10">
        <f>'Raw Data'!JC48</f>
        <v>176</v>
      </c>
      <c r="IK5" s="10">
        <f>'Raw Data'!JD48</f>
        <v>0</v>
      </c>
    </row>
    <row r="6" spans="1:245" ht="14.25" customHeight="1" x14ac:dyDescent="0.3"/>
    <row r="7" spans="1:245" ht="14.25" customHeight="1" x14ac:dyDescent="0.3"/>
    <row r="8" spans="1:245" ht="14.25" customHeight="1" x14ac:dyDescent="0.35">
      <c r="HW8" s="4" t="s">
        <v>0</v>
      </c>
      <c r="HX8" s="4" t="s">
        <v>1</v>
      </c>
      <c r="HY8" s="4" t="s">
        <v>2</v>
      </c>
      <c r="HZ8" s="4" t="s">
        <v>3</v>
      </c>
      <c r="IA8" s="4" t="s">
        <v>4</v>
      </c>
      <c r="IB8" s="4" t="s">
        <v>5</v>
      </c>
      <c r="IC8" s="4" t="s">
        <v>50</v>
      </c>
      <c r="ID8" s="4" t="s">
        <v>7</v>
      </c>
      <c r="IE8" s="4" t="s">
        <v>8</v>
      </c>
      <c r="IF8" s="4" t="s">
        <v>9</v>
      </c>
      <c r="IG8" s="4" t="s">
        <v>10</v>
      </c>
      <c r="IH8" s="4" t="s">
        <v>11</v>
      </c>
    </row>
    <row r="9" spans="1:245" ht="14.25" hidden="1" customHeight="1" x14ac:dyDescent="0.35">
      <c r="HV9" s="2">
        <v>2005</v>
      </c>
      <c r="HW9" s="138">
        <f>'Raw Data'!U45</f>
        <v>149</v>
      </c>
      <c r="HX9" s="138">
        <f>'Raw Data'!V45</f>
        <v>119</v>
      </c>
      <c r="HY9" s="138">
        <f>'Raw Data'!W45</f>
        <v>190</v>
      </c>
      <c r="HZ9" s="138">
        <f>'Raw Data'!X45</f>
        <v>208</v>
      </c>
      <c r="IA9" s="138">
        <f>'Raw Data'!Y45</f>
        <v>286</v>
      </c>
      <c r="IB9" s="138">
        <f>'Raw Data'!Z45</f>
        <v>234</v>
      </c>
      <c r="IC9" s="138">
        <f>'Raw Data'!AA45</f>
        <v>167</v>
      </c>
      <c r="ID9" s="138">
        <f>'Raw Data'!AB45</f>
        <v>178</v>
      </c>
      <c r="IE9" s="138">
        <f>'Raw Data'!AC45</f>
        <v>177</v>
      </c>
      <c r="IF9" s="138">
        <f>'Raw Data'!AD45</f>
        <v>162</v>
      </c>
      <c r="IG9" s="138">
        <f>'Raw Data'!AE45</f>
        <v>126</v>
      </c>
      <c r="IH9" s="138">
        <f>'Raw Data'!AF45</f>
        <v>108</v>
      </c>
      <c r="II9" s="2">
        <f t="shared" ref="II9:II18" si="0">SUM(HW9:IH9)</f>
        <v>2104</v>
      </c>
    </row>
    <row r="10" spans="1:245" ht="14.25" hidden="1" customHeight="1" x14ac:dyDescent="0.35">
      <c r="HV10" s="2">
        <v>2006</v>
      </c>
      <c r="HW10" s="138">
        <f>'Raw Data'!AG45</f>
        <v>97</v>
      </c>
      <c r="HX10" s="138">
        <f>'Raw Data'!AH45</f>
        <v>93</v>
      </c>
      <c r="HY10" s="138">
        <f>'Raw Data'!AI45</f>
        <v>122</v>
      </c>
      <c r="HZ10" s="138">
        <f>'Raw Data'!AJ45</f>
        <v>118</v>
      </c>
      <c r="IA10" s="138">
        <f>'Raw Data'!AK45</f>
        <v>151</v>
      </c>
      <c r="IB10" s="138">
        <f>'Raw Data'!AL45</f>
        <v>117</v>
      </c>
      <c r="IC10" s="138">
        <f>'Raw Data'!AM45</f>
        <v>83</v>
      </c>
      <c r="ID10" s="138">
        <f>'Raw Data'!AN45</f>
        <v>106</v>
      </c>
      <c r="IE10" s="138">
        <f>'Raw Data'!AO45</f>
        <v>93</v>
      </c>
      <c r="IF10" s="138">
        <f>'Raw Data'!AP45</f>
        <v>119</v>
      </c>
      <c r="IG10" s="138">
        <f>'Raw Data'!AQ45</f>
        <v>81</v>
      </c>
      <c r="IH10" s="138">
        <f>'Raw Data'!AR45</f>
        <v>89</v>
      </c>
      <c r="II10" s="2">
        <f t="shared" si="0"/>
        <v>1269</v>
      </c>
    </row>
    <row r="11" spans="1:245" ht="14.25" hidden="1" customHeight="1" x14ac:dyDescent="0.35">
      <c r="HV11" s="2">
        <v>2007</v>
      </c>
      <c r="HW11" s="138">
        <f>'Raw Data'!AS45</f>
        <v>76</v>
      </c>
      <c r="HX11" s="138">
        <f>'Raw Data'!AT45</f>
        <v>103</v>
      </c>
      <c r="HY11" s="138">
        <f>'Raw Data'!AU45</f>
        <v>100</v>
      </c>
      <c r="HZ11" s="138">
        <f>'Raw Data'!AV45</f>
        <v>119</v>
      </c>
      <c r="IA11" s="138">
        <f>'Raw Data'!AW45</f>
        <v>137</v>
      </c>
      <c r="IB11" s="138">
        <f>'Raw Data'!AX45</f>
        <v>117</v>
      </c>
      <c r="IC11" s="138">
        <f>'Raw Data'!AY45</f>
        <v>103</v>
      </c>
      <c r="ID11" s="138">
        <f>'Raw Data'!AZ45</f>
        <v>106</v>
      </c>
      <c r="IE11" s="138">
        <f>'Raw Data'!BA45</f>
        <v>104</v>
      </c>
      <c r="IF11" s="138">
        <f>'Raw Data'!BB45</f>
        <v>95</v>
      </c>
      <c r="IG11" s="138">
        <f>'Raw Data'!BC45</f>
        <v>93</v>
      </c>
      <c r="IH11" s="138">
        <f>'Raw Data'!BD45</f>
        <v>82</v>
      </c>
      <c r="II11" s="2">
        <f t="shared" si="0"/>
        <v>1235</v>
      </c>
    </row>
    <row r="12" spans="1:245" ht="14.25" hidden="1" customHeight="1" x14ac:dyDescent="0.35">
      <c r="HV12" s="2">
        <v>2008</v>
      </c>
      <c r="HW12" s="138">
        <f>'Raw Data'!BE45</f>
        <v>57</v>
      </c>
      <c r="HX12" s="138">
        <f>'Raw Data'!BF45</f>
        <v>75</v>
      </c>
      <c r="HY12" s="138">
        <f>'Raw Data'!BG45</f>
        <v>96</v>
      </c>
      <c r="HZ12" s="138">
        <f>'Raw Data'!BH45</f>
        <v>92</v>
      </c>
      <c r="IA12" s="138">
        <f>'Raw Data'!BI45</f>
        <v>111</v>
      </c>
      <c r="IB12" s="138">
        <f>'Raw Data'!BJ45</f>
        <v>110</v>
      </c>
      <c r="IC12" s="138">
        <f>'Raw Data'!BK45</f>
        <v>94</v>
      </c>
      <c r="ID12" s="138">
        <f>'Raw Data'!BL45</f>
        <v>103</v>
      </c>
      <c r="IE12" s="138">
        <f>'Raw Data'!BM45</f>
        <v>93</v>
      </c>
      <c r="IF12" s="138">
        <f>'Raw Data'!BN45</f>
        <v>85</v>
      </c>
      <c r="IG12" s="138">
        <f>'Raw Data'!BO45</f>
        <v>60</v>
      </c>
      <c r="IH12" s="138">
        <f>'Raw Data'!BP45</f>
        <v>69</v>
      </c>
      <c r="II12" s="2">
        <f t="shared" si="0"/>
        <v>1045</v>
      </c>
    </row>
    <row r="13" spans="1:245" ht="14.25" hidden="1" customHeight="1" x14ac:dyDescent="0.35">
      <c r="HV13" s="2">
        <v>2009</v>
      </c>
      <c r="HW13" s="138">
        <f>'Raw Data'!BQ45</f>
        <v>42</v>
      </c>
      <c r="HX13" s="138">
        <f>'Raw Data'!BR45</f>
        <v>68</v>
      </c>
      <c r="HY13" s="138">
        <f>'Raw Data'!BS45</f>
        <v>84</v>
      </c>
      <c r="HZ13" s="138">
        <f>'Raw Data'!BT45</f>
        <v>81</v>
      </c>
      <c r="IA13" s="138">
        <f>'Raw Data'!BU45</f>
        <v>111</v>
      </c>
      <c r="IB13" s="138">
        <f>'Raw Data'!BV45</f>
        <v>114</v>
      </c>
      <c r="IC13" s="138">
        <f>'Raw Data'!BW45</f>
        <v>105</v>
      </c>
      <c r="ID13" s="138">
        <f>'Raw Data'!BX45</f>
        <v>105</v>
      </c>
      <c r="IE13" s="138">
        <f>'Raw Data'!BY45</f>
        <v>104</v>
      </c>
      <c r="IF13" s="138">
        <f>'Raw Data'!BZ45</f>
        <v>106</v>
      </c>
      <c r="IG13" s="138">
        <f>'Raw Data'!CA45</f>
        <v>106</v>
      </c>
      <c r="IH13" s="138">
        <f>'Raw Data'!CB45</f>
        <v>100</v>
      </c>
      <c r="II13" s="2">
        <f t="shared" si="0"/>
        <v>1126</v>
      </c>
    </row>
    <row r="14" spans="1:245" ht="14.25" hidden="1" customHeight="1" x14ac:dyDescent="0.35">
      <c r="HV14" s="2">
        <v>2010</v>
      </c>
      <c r="HW14" s="138">
        <f>'Raw Data'!CC45</f>
        <v>86</v>
      </c>
      <c r="HX14" s="138">
        <f>'Raw Data'!CD45</f>
        <v>72</v>
      </c>
      <c r="HY14" s="138">
        <f>'Raw Data'!CE45</f>
        <v>113</v>
      </c>
      <c r="HZ14" s="138">
        <f>'Raw Data'!CF45</f>
        <v>136</v>
      </c>
      <c r="IA14" s="138">
        <f>'Raw Data'!CG45</f>
        <v>151</v>
      </c>
      <c r="IB14" s="138">
        <f>'Raw Data'!CH45</f>
        <v>137</v>
      </c>
      <c r="IC14" s="138">
        <f>'Raw Data'!CI45</f>
        <v>125</v>
      </c>
      <c r="ID14" s="138">
        <f>'Raw Data'!CJ45</f>
        <v>99</v>
      </c>
      <c r="IE14" s="138">
        <f>'Raw Data'!CK45</f>
        <v>109</v>
      </c>
      <c r="IF14" s="138">
        <f>'Raw Data'!CL45</f>
        <v>115</v>
      </c>
      <c r="IG14" s="138">
        <f>'Raw Data'!CM45</f>
        <v>106</v>
      </c>
      <c r="IH14" s="138">
        <f>'Raw Data'!CN45</f>
        <v>125</v>
      </c>
      <c r="II14" s="2">
        <f t="shared" si="0"/>
        <v>1374</v>
      </c>
    </row>
    <row r="15" spans="1:245" ht="14.25" hidden="1" customHeight="1" x14ac:dyDescent="0.35">
      <c r="HV15" s="2">
        <v>2011</v>
      </c>
      <c r="HW15" s="138">
        <f>'Raw Data'!CO45</f>
        <v>83</v>
      </c>
      <c r="HX15" s="138">
        <f>'Raw Data'!CP45</f>
        <v>87</v>
      </c>
      <c r="HY15" s="138">
        <f>'Raw Data'!CQ45</f>
        <v>130</v>
      </c>
      <c r="HZ15" s="138">
        <f>'Raw Data'!CR45</f>
        <v>137</v>
      </c>
      <c r="IA15" s="138">
        <f>'Raw Data'!CS45</f>
        <v>124</v>
      </c>
      <c r="IB15" s="138">
        <f>'Raw Data'!CT45</f>
        <v>142</v>
      </c>
      <c r="IC15" s="138">
        <f>'Raw Data'!CU45</f>
        <v>127</v>
      </c>
      <c r="ID15" s="138">
        <f>'Raw Data'!CV45</f>
        <v>105</v>
      </c>
      <c r="IE15" s="138">
        <f>'Raw Data'!CW45</f>
        <v>113</v>
      </c>
      <c r="IF15" s="138">
        <f>'Raw Data'!CX45</f>
        <v>109</v>
      </c>
      <c r="IG15" s="138">
        <f>'Raw Data'!CY45</f>
        <v>74</v>
      </c>
      <c r="IH15" s="138">
        <f>'Raw Data'!CZ45</f>
        <v>102</v>
      </c>
      <c r="II15" s="2">
        <f t="shared" si="0"/>
        <v>1333</v>
      </c>
    </row>
    <row r="16" spans="1:245" ht="14.25" hidden="1" customHeight="1" x14ac:dyDescent="0.35">
      <c r="HV16" s="2">
        <v>2012</v>
      </c>
      <c r="HW16" s="138">
        <f>'Raw Data'!DA45</f>
        <v>94</v>
      </c>
      <c r="HX16" s="138">
        <f>'Raw Data'!DB45</f>
        <v>112</v>
      </c>
      <c r="HY16" s="138">
        <f>'Raw Data'!DC45</f>
        <v>171</v>
      </c>
      <c r="HZ16" s="138">
        <f>'Raw Data'!DD45</f>
        <v>131</v>
      </c>
      <c r="IA16" s="138">
        <f>'Raw Data'!DE45</f>
        <v>165</v>
      </c>
      <c r="IB16" s="138">
        <f>'Raw Data'!DF45</f>
        <v>146</v>
      </c>
      <c r="IC16" s="138">
        <f>'Raw Data'!DG45</f>
        <v>121</v>
      </c>
      <c r="ID16" s="138">
        <f>'Raw Data'!DH45</f>
        <v>125</v>
      </c>
      <c r="IE16" s="138">
        <f>'Raw Data'!DI45</f>
        <v>146</v>
      </c>
      <c r="IF16" s="138">
        <f>'Raw Data'!DJ45</f>
        <v>134</v>
      </c>
      <c r="IG16" s="138">
        <f>'Raw Data'!DK45</f>
        <v>129</v>
      </c>
      <c r="IH16" s="138">
        <f>'Raw Data'!DL45</f>
        <v>109</v>
      </c>
      <c r="II16" s="2">
        <f t="shared" si="0"/>
        <v>1583</v>
      </c>
    </row>
    <row r="17" spans="230:243" ht="14.25" hidden="1" customHeight="1" x14ac:dyDescent="0.35">
      <c r="HV17" s="2">
        <v>2013</v>
      </c>
      <c r="HW17" s="138">
        <f>'Raw Data'!DM45</f>
        <v>89</v>
      </c>
      <c r="HX17" s="138">
        <f>'Raw Data'!DN45</f>
        <v>91</v>
      </c>
      <c r="HY17" s="138">
        <f>'Raw Data'!DO45</f>
        <v>136</v>
      </c>
      <c r="HZ17" s="138">
        <f>'Raw Data'!DP45</f>
        <v>168</v>
      </c>
      <c r="IA17" s="138">
        <f>'Raw Data'!DQ45</f>
        <v>157</v>
      </c>
      <c r="IB17" s="138">
        <f>'Raw Data'!DR45</f>
        <v>150</v>
      </c>
      <c r="IC17" s="138">
        <f>'Raw Data'!DS45</f>
        <v>161</v>
      </c>
      <c r="ID17" s="138">
        <f>'Raw Data'!DT45</f>
        <v>136</v>
      </c>
      <c r="IE17" s="138">
        <f>'Raw Data'!DU45</f>
        <v>127</v>
      </c>
      <c r="IF17" s="138">
        <f>'Raw Data'!DV45</f>
        <v>114</v>
      </c>
      <c r="IG17" s="138">
        <f>'Raw Data'!DW45</f>
        <v>115</v>
      </c>
      <c r="IH17" s="138">
        <f>'Raw Data'!DX45</f>
        <v>125</v>
      </c>
      <c r="II17" s="2">
        <f t="shared" si="0"/>
        <v>1569</v>
      </c>
    </row>
    <row r="18" spans="230:243" ht="14.25" hidden="1" customHeight="1" x14ac:dyDescent="0.35">
      <c r="HV18" s="2">
        <v>2014</v>
      </c>
      <c r="HW18" s="138">
        <f>'Raw Data'!DY45</f>
        <v>106</v>
      </c>
      <c r="HX18" s="138">
        <f>'Raw Data'!DZ45</f>
        <v>88</v>
      </c>
      <c r="HY18" s="138">
        <f>'Raw Data'!EA45</f>
        <v>115</v>
      </c>
      <c r="HZ18" s="138">
        <f>'Raw Data'!EB45</f>
        <v>149</v>
      </c>
      <c r="IA18" s="138">
        <f>'Raw Data'!EC45</f>
        <v>192</v>
      </c>
      <c r="IB18" s="138">
        <f>'Raw Data'!ED45</f>
        <v>147</v>
      </c>
      <c r="IC18" s="138">
        <f>'Raw Data'!EE45</f>
        <v>122</v>
      </c>
      <c r="ID18" s="138">
        <f>'Raw Data'!EF45</f>
        <v>127</v>
      </c>
      <c r="IE18" s="138">
        <f>'Raw Data'!EG45</f>
        <v>142</v>
      </c>
      <c r="IF18" s="138">
        <f>'Raw Data'!EH45</f>
        <v>144</v>
      </c>
      <c r="IG18" s="138">
        <f>'Raw Data'!EI45</f>
        <v>118</v>
      </c>
      <c r="IH18" s="138">
        <f>'Raw Data'!EJ45</f>
        <v>157</v>
      </c>
      <c r="II18" s="2">
        <f t="shared" si="0"/>
        <v>1607</v>
      </c>
    </row>
    <row r="19" spans="230:243" ht="14.25" hidden="1" customHeight="1" x14ac:dyDescent="0.35">
      <c r="HV19" s="2">
        <v>2015</v>
      </c>
      <c r="HW19" s="2">
        <f t="shared" ref="HW19:IH19" si="1">DR5</f>
        <v>129</v>
      </c>
      <c r="HX19" s="2">
        <f t="shared" si="1"/>
        <v>142</v>
      </c>
      <c r="HY19" s="2">
        <f t="shared" si="1"/>
        <v>184</v>
      </c>
      <c r="HZ19" s="2">
        <f t="shared" si="1"/>
        <v>193</v>
      </c>
      <c r="IA19" s="2">
        <f t="shared" si="1"/>
        <v>241</v>
      </c>
      <c r="IB19" s="2">
        <f t="shared" si="1"/>
        <v>227</v>
      </c>
      <c r="IC19" s="2">
        <f t="shared" si="1"/>
        <v>218</v>
      </c>
      <c r="ID19" s="2">
        <f t="shared" si="1"/>
        <v>187</v>
      </c>
      <c r="IE19" s="2">
        <f t="shared" si="1"/>
        <v>198</v>
      </c>
      <c r="IF19" s="2">
        <f t="shared" si="1"/>
        <v>198</v>
      </c>
      <c r="IG19" s="2">
        <f t="shared" si="1"/>
        <v>177</v>
      </c>
      <c r="IH19" s="2">
        <f t="shared" si="1"/>
        <v>198</v>
      </c>
      <c r="II19" s="2">
        <f t="shared" ref="II19:II24" si="2">SUM(HW19:IH19)</f>
        <v>2292</v>
      </c>
    </row>
    <row r="20" spans="230:243" ht="14.25" hidden="1" customHeight="1" x14ac:dyDescent="0.35">
      <c r="HV20" s="2">
        <v>2016</v>
      </c>
      <c r="HW20" s="2">
        <f t="shared" ref="HW20:IH20" si="3">ED2</f>
        <v>111</v>
      </c>
      <c r="HX20" s="2">
        <f t="shared" si="3"/>
        <v>92</v>
      </c>
      <c r="HY20" s="2">
        <f t="shared" si="3"/>
        <v>138</v>
      </c>
      <c r="HZ20" s="2">
        <f t="shared" si="3"/>
        <v>158</v>
      </c>
      <c r="IA20" s="2">
        <f t="shared" si="3"/>
        <v>175</v>
      </c>
      <c r="IB20" s="2">
        <f t="shared" si="3"/>
        <v>185</v>
      </c>
      <c r="IC20" s="2">
        <f t="shared" si="3"/>
        <v>155</v>
      </c>
      <c r="ID20" s="2">
        <f t="shared" si="3"/>
        <v>159</v>
      </c>
      <c r="IE20" s="2">
        <f t="shared" si="3"/>
        <v>159</v>
      </c>
      <c r="IF20" s="2">
        <f t="shared" si="3"/>
        <v>145</v>
      </c>
      <c r="IG20" s="2">
        <f t="shared" si="3"/>
        <v>140</v>
      </c>
      <c r="IH20" s="2">
        <f t="shared" si="3"/>
        <v>173</v>
      </c>
      <c r="II20" s="2">
        <f t="shared" si="2"/>
        <v>1790</v>
      </c>
    </row>
    <row r="21" spans="230:243" ht="14.25" customHeight="1" x14ac:dyDescent="0.35">
      <c r="HV21" s="2">
        <v>2017</v>
      </c>
      <c r="HW21" s="2">
        <f t="shared" ref="HW21:IH21" si="4">EP2</f>
        <v>112</v>
      </c>
      <c r="HX21" s="2">
        <f t="shared" si="4"/>
        <v>129</v>
      </c>
      <c r="HY21" s="2">
        <f t="shared" si="4"/>
        <v>180</v>
      </c>
      <c r="HZ21" s="2">
        <f t="shared" si="4"/>
        <v>180</v>
      </c>
      <c r="IA21" s="2">
        <f t="shared" si="4"/>
        <v>203</v>
      </c>
      <c r="IB21" s="2">
        <f t="shared" si="4"/>
        <v>218</v>
      </c>
      <c r="IC21" s="2">
        <f t="shared" si="4"/>
        <v>136</v>
      </c>
      <c r="ID21" s="2">
        <f t="shared" si="4"/>
        <v>171</v>
      </c>
      <c r="IE21" s="2">
        <f t="shared" si="4"/>
        <v>162</v>
      </c>
      <c r="IF21" s="2">
        <f t="shared" si="4"/>
        <v>166</v>
      </c>
      <c r="IG21" s="2">
        <f t="shared" si="4"/>
        <v>164</v>
      </c>
      <c r="IH21" s="2">
        <f t="shared" si="4"/>
        <v>164</v>
      </c>
      <c r="II21" s="2">
        <f t="shared" si="2"/>
        <v>1985</v>
      </c>
    </row>
    <row r="22" spans="230:243" ht="14.25" customHeight="1" x14ac:dyDescent="0.35">
      <c r="HV22" s="2">
        <v>2018</v>
      </c>
      <c r="HW22" s="2">
        <f t="shared" ref="HW22:IH22" si="5">FB2</f>
        <v>118</v>
      </c>
      <c r="HX22" s="2">
        <f t="shared" si="5"/>
        <v>89</v>
      </c>
      <c r="HY22" s="2">
        <f t="shared" si="5"/>
        <v>187</v>
      </c>
      <c r="HZ22" s="2">
        <f t="shared" si="5"/>
        <v>186</v>
      </c>
      <c r="IA22" s="2">
        <f t="shared" si="5"/>
        <v>219</v>
      </c>
      <c r="IB22" s="2">
        <f t="shared" si="5"/>
        <v>188</v>
      </c>
      <c r="IC22" s="2">
        <f t="shared" si="5"/>
        <v>172</v>
      </c>
      <c r="ID22" s="2">
        <f t="shared" si="5"/>
        <v>189</v>
      </c>
      <c r="IE22" s="2">
        <f t="shared" si="5"/>
        <v>142</v>
      </c>
      <c r="IF22" s="2">
        <f t="shared" si="5"/>
        <v>176</v>
      </c>
      <c r="IG22" s="2">
        <f t="shared" si="5"/>
        <v>135</v>
      </c>
      <c r="IH22" s="2">
        <f t="shared" si="5"/>
        <v>166</v>
      </c>
      <c r="II22" s="2">
        <f t="shared" si="2"/>
        <v>1967</v>
      </c>
    </row>
    <row r="23" spans="230:243" ht="14.25" customHeight="1" x14ac:dyDescent="0.35">
      <c r="HV23" s="2">
        <v>2019</v>
      </c>
      <c r="HW23" s="2">
        <f t="shared" ref="HW23:IH23" si="6">FN2</f>
        <v>119</v>
      </c>
      <c r="HX23" s="2">
        <f t="shared" si="6"/>
        <v>123</v>
      </c>
      <c r="HY23" s="2">
        <f t="shared" si="6"/>
        <v>184</v>
      </c>
      <c r="HZ23" s="2">
        <f t="shared" si="6"/>
        <v>189</v>
      </c>
      <c r="IA23" s="2">
        <f t="shared" si="6"/>
        <v>217</v>
      </c>
      <c r="IB23" s="2">
        <f t="shared" si="6"/>
        <v>190</v>
      </c>
      <c r="IC23" s="2">
        <f t="shared" si="6"/>
        <v>185</v>
      </c>
      <c r="ID23" s="2">
        <f t="shared" si="6"/>
        <v>201</v>
      </c>
      <c r="IE23" s="2">
        <f t="shared" si="6"/>
        <v>162</v>
      </c>
      <c r="IF23" s="2">
        <f t="shared" si="6"/>
        <v>189</v>
      </c>
      <c r="IG23" s="2">
        <f t="shared" si="6"/>
        <v>206</v>
      </c>
      <c r="IH23" s="2">
        <f t="shared" si="6"/>
        <v>174</v>
      </c>
      <c r="II23" s="2">
        <f t="shared" si="2"/>
        <v>2139</v>
      </c>
    </row>
    <row r="24" spans="230:243" ht="14.25" customHeight="1" x14ac:dyDescent="0.35">
      <c r="HV24" s="2">
        <v>2020</v>
      </c>
      <c r="HW24" s="2">
        <f t="shared" ref="HW24:IH24" si="7">FZ2</f>
        <v>148</v>
      </c>
      <c r="HX24" s="2">
        <f t="shared" si="7"/>
        <v>146</v>
      </c>
      <c r="HY24" s="2">
        <f t="shared" si="7"/>
        <v>198</v>
      </c>
      <c r="HZ24" s="2">
        <f t="shared" si="7"/>
        <v>154</v>
      </c>
      <c r="IA24" s="2">
        <f t="shared" si="7"/>
        <v>150</v>
      </c>
      <c r="IB24" s="2">
        <f t="shared" si="7"/>
        <v>221</v>
      </c>
      <c r="IC24" s="2">
        <f t="shared" si="7"/>
        <v>396</v>
      </c>
      <c r="ID24" s="2">
        <f t="shared" si="7"/>
        <v>322</v>
      </c>
      <c r="IE24" s="2">
        <f t="shared" si="7"/>
        <v>358</v>
      </c>
      <c r="IF24" s="2">
        <f t="shared" si="7"/>
        <v>372</v>
      </c>
      <c r="IG24" s="2">
        <f t="shared" si="7"/>
        <v>310</v>
      </c>
      <c r="IH24" s="2">
        <f t="shared" si="7"/>
        <v>316</v>
      </c>
      <c r="II24" s="2">
        <f t="shared" si="2"/>
        <v>3091</v>
      </c>
    </row>
    <row r="25" spans="230:243" ht="14.25" customHeight="1" x14ac:dyDescent="0.35">
      <c r="HV25" s="2">
        <v>2021</v>
      </c>
      <c r="HW25" s="2">
        <f t="shared" ref="HW25:IH25" si="8">GL2</f>
        <v>263</v>
      </c>
      <c r="HX25" s="2">
        <f t="shared" si="8"/>
        <v>237</v>
      </c>
      <c r="HY25" s="2">
        <f t="shared" si="8"/>
        <v>377</v>
      </c>
      <c r="HZ25" s="2">
        <f t="shared" si="8"/>
        <v>349</v>
      </c>
      <c r="IA25" s="2">
        <f t="shared" si="8"/>
        <v>337</v>
      </c>
      <c r="IB25" s="2">
        <f t="shared" si="8"/>
        <v>326</v>
      </c>
      <c r="IC25" s="2">
        <f t="shared" si="8"/>
        <v>263</v>
      </c>
      <c r="ID25" s="2">
        <f t="shared" si="8"/>
        <v>234</v>
      </c>
      <c r="IE25" s="2">
        <f t="shared" si="8"/>
        <v>230</v>
      </c>
      <c r="IF25" s="2">
        <f t="shared" si="8"/>
        <v>253</v>
      </c>
      <c r="IG25" s="2">
        <f t="shared" si="8"/>
        <v>267</v>
      </c>
      <c r="IH25" s="2">
        <f t="shared" si="8"/>
        <v>240</v>
      </c>
      <c r="II25" s="2">
        <f>SUM(HW25:IH25)</f>
        <v>3376</v>
      </c>
    </row>
    <row r="26" spans="230:243" ht="14.25" customHeight="1" x14ac:dyDescent="0.35">
      <c r="HV26" s="2">
        <v>2022</v>
      </c>
      <c r="HW26" s="2">
        <f t="shared" ref="HW26:IH26" si="9">GX2</f>
        <v>225</v>
      </c>
      <c r="HX26" s="2">
        <f t="shared" si="9"/>
        <v>182</v>
      </c>
      <c r="HY26" s="2">
        <f t="shared" si="9"/>
        <v>300</v>
      </c>
      <c r="HZ26" s="2">
        <f t="shared" si="9"/>
        <v>265</v>
      </c>
      <c r="IA26" s="2">
        <f t="shared" si="9"/>
        <v>247</v>
      </c>
      <c r="IB26" s="2">
        <f t="shared" si="9"/>
        <v>235</v>
      </c>
      <c r="IC26" s="2">
        <f t="shared" si="9"/>
        <v>171</v>
      </c>
      <c r="ID26" s="2">
        <f t="shared" si="9"/>
        <v>201</v>
      </c>
      <c r="IE26" s="2">
        <f t="shared" si="9"/>
        <v>179</v>
      </c>
      <c r="IF26" s="2">
        <f t="shared" si="9"/>
        <v>161</v>
      </c>
      <c r="IG26" s="2">
        <f t="shared" si="9"/>
        <v>161</v>
      </c>
      <c r="IH26" s="2">
        <f t="shared" si="9"/>
        <v>131</v>
      </c>
      <c r="II26" s="2">
        <f>SUM(HW26:IH26)</f>
        <v>2458</v>
      </c>
    </row>
    <row r="27" spans="230:243" ht="14.25" customHeight="1" x14ac:dyDescent="0.35">
      <c r="HV27" s="2">
        <v>2023</v>
      </c>
      <c r="HW27" s="2">
        <f t="shared" ref="HW27:IH27" si="10">HJ2</f>
        <v>101</v>
      </c>
      <c r="HX27" s="2">
        <f t="shared" si="10"/>
        <v>137</v>
      </c>
      <c r="HY27" s="2">
        <f t="shared" si="10"/>
        <v>193</v>
      </c>
      <c r="HZ27" s="2">
        <f t="shared" si="10"/>
        <v>166</v>
      </c>
      <c r="IA27" s="2">
        <f t="shared" si="10"/>
        <v>184</v>
      </c>
      <c r="IB27" s="2">
        <f t="shared" si="10"/>
        <v>189</v>
      </c>
      <c r="IC27" s="2">
        <f t="shared" si="10"/>
        <v>129</v>
      </c>
      <c r="ID27" s="2">
        <f t="shared" si="10"/>
        <v>143</v>
      </c>
      <c r="IE27" s="2">
        <f t="shared" si="10"/>
        <v>167</v>
      </c>
      <c r="IF27" s="2">
        <f t="shared" si="10"/>
        <v>129</v>
      </c>
      <c r="IG27" s="2">
        <f t="shared" si="10"/>
        <v>137</v>
      </c>
      <c r="IH27" s="2">
        <f t="shared" si="10"/>
        <v>116</v>
      </c>
      <c r="II27" s="2">
        <f>SUM(HW27:IH27)</f>
        <v>1791</v>
      </c>
    </row>
    <row r="28" spans="230:243" ht="14.25" customHeight="1" x14ac:dyDescent="0.3"/>
    <row r="29" spans="230:243" ht="14.25" customHeight="1" x14ac:dyDescent="0.3"/>
    <row r="30" spans="230:243" ht="14.25" customHeight="1" thickBot="1" x14ac:dyDescent="0.4">
      <c r="IE30" s="316" t="s">
        <v>27</v>
      </c>
      <c r="IF30" s="317"/>
      <c r="IG30" s="318"/>
    </row>
    <row r="31" spans="230:243" ht="14.25" customHeight="1" thickTop="1" x14ac:dyDescent="0.3">
      <c r="IE31" s="6" t="s">
        <v>13</v>
      </c>
      <c r="IF31" s="6" t="s">
        <v>14</v>
      </c>
      <c r="IG31" s="6" t="s">
        <v>15</v>
      </c>
    </row>
    <row r="32" spans="230:243" ht="14.25" customHeight="1" x14ac:dyDescent="0.35">
      <c r="IE32" s="7" t="s">
        <v>422</v>
      </c>
      <c r="IF32" s="8">
        <f>IG27</f>
        <v>137</v>
      </c>
      <c r="IG32" s="9">
        <f>(IF32-IF33)/IF33</f>
        <v>-0.14906832298136646</v>
      </c>
    </row>
    <row r="33" spans="239:241" ht="14.25" customHeight="1" x14ac:dyDescent="0.35">
      <c r="IE33" s="7" t="s">
        <v>423</v>
      </c>
      <c r="IF33" s="8">
        <f>IG26</f>
        <v>161</v>
      </c>
      <c r="IG33" s="9">
        <f>(IF33-IF34)/IF34</f>
        <v>-0.39700374531835209</v>
      </c>
    </row>
    <row r="34" spans="239:241" ht="14.25" customHeight="1" x14ac:dyDescent="0.35">
      <c r="IE34" s="179" t="s">
        <v>424</v>
      </c>
      <c r="IF34" s="8">
        <f>IG25</f>
        <v>267</v>
      </c>
      <c r="IG34" s="9">
        <f>(IF34-IF35)/IF35</f>
        <v>-0.13870967741935483</v>
      </c>
    </row>
    <row r="35" spans="239:241" ht="14.25" customHeight="1" x14ac:dyDescent="0.35">
      <c r="IE35" s="7" t="s">
        <v>425</v>
      </c>
      <c r="IF35" s="8">
        <f>IG24</f>
        <v>310</v>
      </c>
      <c r="IG35" s="9"/>
    </row>
    <row r="36" spans="239:241" ht="14.25" customHeight="1" x14ac:dyDescent="0.3"/>
    <row r="37" spans="239:241" ht="14.25" customHeight="1" x14ac:dyDescent="0.3"/>
    <row r="38" spans="239:241" ht="14.25" customHeight="1" x14ac:dyDescent="0.3"/>
    <row r="39" spans="239:241" ht="14.25" customHeight="1" x14ac:dyDescent="0.3"/>
    <row r="40" spans="239:241" ht="14.25" customHeight="1" x14ac:dyDescent="0.3"/>
    <row r="41" spans="239:241" ht="14.25" customHeight="1" x14ac:dyDescent="0.3"/>
    <row r="42" spans="239:241" ht="14.25" customHeight="1" x14ac:dyDescent="0.3"/>
    <row r="43" spans="239:241" ht="14.25" customHeight="1" x14ac:dyDescent="0.3"/>
    <row r="44" spans="239:241" ht="14.25" customHeight="1" x14ac:dyDescent="0.3"/>
    <row r="45" spans="239:241" ht="14.25" customHeight="1" x14ac:dyDescent="0.3"/>
    <row r="46" spans="239:241" ht="14.25" customHeight="1" x14ac:dyDescent="0.3"/>
    <row r="47" spans="239:241" ht="14.25" customHeight="1" x14ac:dyDescent="0.3"/>
    <row r="48" spans="239:241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</sheetData>
  <mergeCells count="1">
    <mergeCell ref="IE30:IG30"/>
  </mergeCells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FFFF00"/>
  </sheetPr>
  <dimension ref="A1:GY1010"/>
  <sheetViews>
    <sheetView workbookViewId="0">
      <pane xSplit="1" ySplit="1" topLeftCell="FY33" activePane="bottomRight" state="frozen"/>
      <selection pane="topRight" activeCell="B1" sqref="B1"/>
      <selection pane="bottomLeft" activeCell="A2" sqref="A2"/>
      <selection pane="bottomRight" activeCell="GM64" sqref="GK62:GM64"/>
    </sheetView>
  </sheetViews>
  <sheetFormatPr defaultColWidth="12.58203125" defaultRowHeight="15" customHeight="1" x14ac:dyDescent="0.3"/>
  <cols>
    <col min="1" max="1" width="21.5" bestFit="1" customWidth="1"/>
    <col min="2" max="3" width="6.5" bestFit="1" customWidth="1"/>
    <col min="4" max="4" width="5.58203125" bestFit="1" customWidth="1"/>
    <col min="5" max="5" width="5.9140625" bestFit="1" customWidth="1"/>
    <col min="6" max="6" width="6.4140625" bestFit="1" customWidth="1"/>
    <col min="7" max="7" width="5.9140625" bestFit="1" customWidth="1"/>
    <col min="8" max="8" width="6.5" customWidth="1"/>
    <col min="9" max="9" width="5.58203125" bestFit="1" customWidth="1"/>
    <col min="10" max="10" width="5.08203125" bestFit="1" customWidth="1"/>
    <col min="11" max="11" width="6" bestFit="1" customWidth="1"/>
    <col min="12" max="12" width="5.9140625" bestFit="1" customWidth="1"/>
    <col min="13" max="13" width="5.9140625" customWidth="1"/>
    <col min="14" max="14" width="6.4140625" bestFit="1" customWidth="1"/>
    <col min="15" max="15" width="6.08203125" customWidth="1"/>
    <col min="16" max="16" width="5.58203125" bestFit="1" customWidth="1"/>
    <col min="17" max="17" width="5.9140625" bestFit="1" customWidth="1"/>
    <col min="18" max="18" width="6.4140625" bestFit="1" customWidth="1"/>
    <col min="19" max="19" width="5.9140625" bestFit="1" customWidth="1"/>
    <col min="20" max="20" width="6.5" customWidth="1"/>
    <col min="21" max="21" width="5.58203125" bestFit="1" customWidth="1"/>
    <col min="22" max="22" width="5.08203125" bestFit="1" customWidth="1"/>
    <col min="23" max="23" width="6" bestFit="1" customWidth="1"/>
    <col min="24" max="24" width="5.9140625" bestFit="1" customWidth="1"/>
    <col min="25" max="25" width="5.9140625" customWidth="1"/>
    <col min="26" max="26" width="6.4140625" bestFit="1" customWidth="1"/>
    <col min="27" max="27" width="6.08203125" customWidth="1"/>
    <col min="28" max="28" width="5.58203125" bestFit="1" customWidth="1"/>
    <col min="29" max="29" width="5.9140625" bestFit="1" customWidth="1"/>
    <col min="30" max="30" width="17.58203125" bestFit="1" customWidth="1"/>
    <col min="31" max="31" width="5.9140625" bestFit="1" customWidth="1"/>
    <col min="32" max="32" width="6.5" customWidth="1"/>
    <col min="33" max="33" width="5.58203125" bestFit="1" customWidth="1"/>
    <col min="34" max="34" width="5.08203125" bestFit="1" customWidth="1"/>
    <col min="35" max="35" width="6" bestFit="1" customWidth="1"/>
    <col min="36" max="36" width="5.9140625" bestFit="1" customWidth="1"/>
    <col min="37" max="37" width="5.9140625" customWidth="1"/>
    <col min="38" max="38" width="6.4140625" bestFit="1" customWidth="1"/>
    <col min="39" max="39" width="6.08203125" customWidth="1"/>
    <col min="40" max="40" width="5.58203125" bestFit="1" customWidth="1"/>
    <col min="41" max="41" width="5.9140625" bestFit="1" customWidth="1"/>
    <col min="42" max="42" width="6.4140625" bestFit="1" customWidth="1"/>
    <col min="43" max="43" width="5.9140625" bestFit="1" customWidth="1"/>
    <col min="44" max="44" width="6.5" customWidth="1"/>
    <col min="45" max="45" width="5.58203125" bestFit="1" customWidth="1"/>
    <col min="46" max="46" width="5.08203125" bestFit="1" customWidth="1"/>
    <col min="47" max="47" width="6" bestFit="1" customWidth="1"/>
    <col min="48" max="48" width="5.9140625" bestFit="1" customWidth="1"/>
    <col min="49" max="49" width="5.9140625" customWidth="1"/>
    <col min="50" max="50" width="6.4140625" bestFit="1" customWidth="1"/>
    <col min="51" max="51" width="6.08203125" customWidth="1"/>
    <col min="52" max="52" width="5.58203125" bestFit="1" customWidth="1"/>
    <col min="53" max="53" width="5.9140625" bestFit="1" customWidth="1"/>
    <col min="54" max="54" width="6.4140625" bestFit="1" customWidth="1"/>
    <col min="55" max="55" width="5.9140625" bestFit="1" customWidth="1"/>
    <col min="56" max="56" width="6.5" customWidth="1"/>
    <col min="57" max="57" width="5.58203125" bestFit="1" customWidth="1"/>
    <col min="58" max="58" width="5.08203125" bestFit="1" customWidth="1"/>
    <col min="59" max="59" width="6" bestFit="1" customWidth="1"/>
    <col min="60" max="60" width="5.9140625" bestFit="1" customWidth="1"/>
    <col min="61" max="61" width="5.9140625" customWidth="1"/>
    <col min="62" max="62" width="6.4140625" bestFit="1" customWidth="1"/>
    <col min="63" max="63" width="6.08203125" customWidth="1"/>
    <col min="64" max="64" width="5.58203125" bestFit="1" customWidth="1"/>
    <col min="65" max="65" width="5.9140625" bestFit="1" customWidth="1"/>
    <col min="66" max="66" width="6.4140625" bestFit="1" customWidth="1"/>
    <col min="67" max="67" width="5.9140625" bestFit="1" customWidth="1"/>
    <col min="68" max="68" width="6.5" customWidth="1"/>
    <col min="69" max="69" width="5.58203125" bestFit="1" customWidth="1"/>
    <col min="70" max="70" width="5.08203125" bestFit="1" customWidth="1"/>
    <col min="71" max="71" width="6" bestFit="1" customWidth="1"/>
    <col min="72" max="72" width="5.9140625" bestFit="1" customWidth="1"/>
    <col min="73" max="73" width="5.9140625" customWidth="1"/>
    <col min="74" max="74" width="6.4140625" bestFit="1" customWidth="1"/>
    <col min="75" max="75" width="6.08203125" customWidth="1"/>
    <col min="76" max="76" width="5.58203125" bestFit="1" customWidth="1"/>
    <col min="77" max="77" width="5.9140625" bestFit="1" customWidth="1"/>
    <col min="78" max="78" width="6.4140625" bestFit="1" customWidth="1"/>
    <col min="79" max="79" width="5.9140625" bestFit="1" customWidth="1"/>
    <col min="80" max="80" width="6.5" customWidth="1"/>
    <col min="81" max="81" width="5.58203125" bestFit="1" customWidth="1"/>
    <col min="82" max="82" width="5.08203125" bestFit="1" customWidth="1"/>
    <col min="83" max="83" width="6" bestFit="1" customWidth="1"/>
    <col min="84" max="84" width="5.9140625" bestFit="1" customWidth="1"/>
    <col min="85" max="85" width="5.9140625" customWidth="1"/>
    <col min="86" max="86" width="6.4140625" bestFit="1" customWidth="1"/>
    <col min="87" max="87" width="6.08203125" customWidth="1"/>
    <col min="88" max="88" width="5.58203125" bestFit="1" customWidth="1"/>
    <col min="89" max="89" width="5.9140625" bestFit="1" customWidth="1"/>
    <col min="90" max="90" width="6.4140625" bestFit="1" customWidth="1"/>
    <col min="91" max="91" width="5.9140625" bestFit="1" customWidth="1"/>
    <col min="92" max="92" width="6.5" customWidth="1"/>
    <col min="93" max="93" width="5.58203125" bestFit="1" customWidth="1"/>
    <col min="94" max="94" width="5.08203125" bestFit="1" customWidth="1"/>
    <col min="95" max="95" width="6" bestFit="1" customWidth="1"/>
    <col min="96" max="96" width="5.9140625" bestFit="1" customWidth="1"/>
    <col min="97" max="97" width="5.9140625" customWidth="1"/>
    <col min="98" max="98" width="6.4140625" bestFit="1" customWidth="1"/>
    <col min="99" max="99" width="6.08203125" customWidth="1"/>
    <col min="100" max="100" width="5.58203125" bestFit="1" customWidth="1"/>
    <col min="101" max="101" width="5.9140625" bestFit="1" customWidth="1"/>
    <col min="102" max="102" width="6.4140625" bestFit="1" customWidth="1"/>
    <col min="103" max="103" width="5.9140625" bestFit="1" customWidth="1"/>
    <col min="104" max="104" width="6.5" bestFit="1" customWidth="1"/>
    <col min="105" max="105" width="5.58203125" bestFit="1" customWidth="1"/>
    <col min="106" max="106" width="5.08203125" bestFit="1" customWidth="1"/>
    <col min="107" max="107" width="6" bestFit="1" customWidth="1"/>
    <col min="108" max="109" width="5.9140625" bestFit="1" customWidth="1"/>
    <col min="110" max="110" width="6.4140625" bestFit="1" customWidth="1"/>
    <col min="111" max="111" width="6.08203125" bestFit="1" customWidth="1"/>
    <col min="112" max="112" width="5.58203125" bestFit="1" customWidth="1"/>
    <col min="113" max="113" width="5.9140625" bestFit="1" customWidth="1"/>
    <col min="114" max="114" width="6.4140625" bestFit="1" customWidth="1"/>
    <col min="115" max="115" width="5.9140625" bestFit="1" customWidth="1"/>
    <col min="116" max="116" width="6.5" bestFit="1" customWidth="1"/>
    <col min="117" max="117" width="5.58203125" bestFit="1" customWidth="1"/>
    <col min="118" max="118" width="5.08203125" bestFit="1" customWidth="1"/>
    <col min="119" max="119" width="6" bestFit="1" customWidth="1"/>
    <col min="120" max="121" width="5.9140625" bestFit="1" customWidth="1"/>
    <col min="122" max="122" width="6.4140625" bestFit="1" customWidth="1"/>
    <col min="123" max="123" width="6.08203125" bestFit="1" customWidth="1"/>
    <col min="124" max="124" width="5.58203125" bestFit="1" customWidth="1"/>
    <col min="125" max="125" width="5.9140625" bestFit="1" customWidth="1"/>
    <col min="126" max="126" width="6.4140625" bestFit="1" customWidth="1"/>
    <col min="127" max="127" width="5.9140625" bestFit="1" customWidth="1"/>
    <col min="128" max="149" width="6.5" bestFit="1" customWidth="1"/>
    <col min="150" max="150" width="8.4140625" customWidth="1"/>
    <col min="151" max="158" width="6.5" bestFit="1" customWidth="1"/>
    <col min="159" max="159" width="7.58203125" bestFit="1" customWidth="1"/>
    <col min="160" max="160" width="6.58203125" bestFit="1" customWidth="1"/>
    <col min="161" max="161" width="8.08203125" bestFit="1" customWidth="1"/>
    <col min="162" max="162" width="8.58203125" bestFit="1" customWidth="1"/>
    <col min="163" max="163" width="7.58203125" bestFit="1" customWidth="1"/>
  </cols>
  <sheetData>
    <row r="1" spans="1:207" s="5" customFormat="1" ht="14.25" customHeight="1" x14ac:dyDescent="0.35">
      <c r="B1" s="5">
        <f>'Raw Data'!BO44</f>
        <v>39766</v>
      </c>
      <c r="C1" s="5">
        <f>'Raw Data'!BP44</f>
        <v>39803</v>
      </c>
      <c r="D1" s="5">
        <f>'Raw Data'!BQ44</f>
        <v>39840</v>
      </c>
      <c r="E1" s="5">
        <f>'Raw Data'!BR44</f>
        <v>39853</v>
      </c>
      <c r="F1" s="5">
        <f>'Raw Data'!BS44</f>
        <v>39881</v>
      </c>
      <c r="G1" s="5">
        <f>'Raw Data'!BT44</f>
        <v>39912</v>
      </c>
      <c r="H1" s="5">
        <f>'Raw Data'!BU44</f>
        <v>39942</v>
      </c>
      <c r="I1" s="5">
        <f>'Raw Data'!BV44</f>
        <v>39973</v>
      </c>
      <c r="J1" s="5">
        <f>'Raw Data'!BW44</f>
        <v>40003</v>
      </c>
      <c r="K1" s="5">
        <f>'Raw Data'!BX44</f>
        <v>40034</v>
      </c>
      <c r="L1" s="5">
        <f>'Raw Data'!BY44</f>
        <v>40065</v>
      </c>
      <c r="M1" s="5">
        <f>'Raw Data'!BZ44</f>
        <v>40095</v>
      </c>
      <c r="N1" s="5">
        <f>'Raw Data'!CA44</f>
        <v>40126</v>
      </c>
      <c r="O1" s="5">
        <f>'Raw Data'!CB44</f>
        <v>40156</v>
      </c>
      <c r="P1" s="5">
        <f>'Raw Data'!CC44</f>
        <v>40187</v>
      </c>
      <c r="Q1" s="5">
        <f>'Raw Data'!CD44</f>
        <v>40218</v>
      </c>
      <c r="R1" s="5">
        <f>'Raw Data'!CE44</f>
        <v>40246</v>
      </c>
      <c r="S1" s="5">
        <f>'Raw Data'!CF44</f>
        <v>40277</v>
      </c>
      <c r="T1" s="5">
        <f>'Raw Data'!CG44</f>
        <v>40307</v>
      </c>
      <c r="U1" s="5">
        <f>'Raw Data'!CH44</f>
        <v>40338</v>
      </c>
      <c r="V1" s="5">
        <f>'Raw Data'!CI44</f>
        <v>40368</v>
      </c>
      <c r="W1" s="5">
        <f>'Raw Data'!CJ44</f>
        <v>40399</v>
      </c>
      <c r="X1" s="5">
        <f>'Raw Data'!CK44</f>
        <v>40430</v>
      </c>
      <c r="Y1" s="5">
        <f>'Raw Data'!CL44</f>
        <v>40460</v>
      </c>
      <c r="Z1" s="5">
        <f>'Raw Data'!CM44</f>
        <v>40491</v>
      </c>
      <c r="AA1" s="5">
        <f>'Raw Data'!CN44</f>
        <v>40521</v>
      </c>
      <c r="AB1" s="5">
        <f>'Raw Data'!CO44</f>
        <v>40552</v>
      </c>
      <c r="AC1" s="5">
        <f>'Raw Data'!CP44</f>
        <v>40583</v>
      </c>
      <c r="AD1" s="5">
        <f>'Raw Data'!CQ44</f>
        <v>40611</v>
      </c>
      <c r="AE1" s="5">
        <f>'Raw Data'!CR44</f>
        <v>40642</v>
      </c>
      <c r="AF1" s="5">
        <f>'Raw Data'!CS44</f>
        <v>40672</v>
      </c>
      <c r="AG1" s="5">
        <f>'Raw Data'!CT44</f>
        <v>40703</v>
      </c>
      <c r="AH1" s="5">
        <f>'Raw Data'!CU44</f>
        <v>40733</v>
      </c>
      <c r="AI1" s="5">
        <f>'Raw Data'!CV44</f>
        <v>40764</v>
      </c>
      <c r="AJ1" s="5">
        <f>'Raw Data'!CW44</f>
        <v>40795</v>
      </c>
      <c r="AK1" s="5">
        <f>'Raw Data'!CX44</f>
        <v>40825</v>
      </c>
      <c r="AL1" s="5">
        <f>'Raw Data'!CY44</f>
        <v>40856</v>
      </c>
      <c r="AM1" s="5">
        <f>'Raw Data'!CZ44</f>
        <v>40886</v>
      </c>
      <c r="AN1" s="5">
        <f>'Raw Data'!DA44</f>
        <v>40917</v>
      </c>
      <c r="AO1" s="5">
        <f>'Raw Data'!DB44</f>
        <v>40948</v>
      </c>
      <c r="AP1" s="5">
        <f>'Raw Data'!DC44</f>
        <v>40977</v>
      </c>
      <c r="AQ1" s="5">
        <f>'Raw Data'!DD44</f>
        <v>41008</v>
      </c>
      <c r="AR1" s="5">
        <f>'Raw Data'!DE44</f>
        <v>41038</v>
      </c>
      <c r="AS1" s="5">
        <f>'Raw Data'!DF44</f>
        <v>41069</v>
      </c>
      <c r="AT1" s="5">
        <f>'Raw Data'!DG44</f>
        <v>41099</v>
      </c>
      <c r="AU1" s="5">
        <f>'Raw Data'!DH44</f>
        <v>41130</v>
      </c>
      <c r="AV1" s="5">
        <f>'Raw Data'!DI44</f>
        <v>41161</v>
      </c>
      <c r="AW1" s="5">
        <f>'Raw Data'!DJ44</f>
        <v>41191</v>
      </c>
      <c r="AX1" s="5">
        <f>'Raw Data'!DK44</f>
        <v>41222</v>
      </c>
      <c r="AY1" s="5">
        <f>'Raw Data'!DL44</f>
        <v>41252</v>
      </c>
      <c r="AZ1" s="5">
        <f>'Raw Data'!DM44</f>
        <v>41283</v>
      </c>
      <c r="BA1" s="5">
        <f>'Raw Data'!DN44</f>
        <v>41314</v>
      </c>
      <c r="BB1" s="5">
        <f>'Raw Data'!DO44</f>
        <v>41342</v>
      </c>
      <c r="BC1" s="5">
        <f>'Raw Data'!DP44</f>
        <v>41373</v>
      </c>
      <c r="BD1" s="5">
        <f>'Raw Data'!DQ44</f>
        <v>41403</v>
      </c>
      <c r="BE1" s="5">
        <f>'Raw Data'!DR44</f>
        <v>41434</v>
      </c>
      <c r="BF1" s="5">
        <f>'Raw Data'!DS44</f>
        <v>41464</v>
      </c>
      <c r="BG1" s="5">
        <f>'Raw Data'!DT44</f>
        <v>41495</v>
      </c>
      <c r="BH1" s="5">
        <f>'Raw Data'!DU44</f>
        <v>41526</v>
      </c>
      <c r="BI1" s="5">
        <f>'Raw Data'!DV44</f>
        <v>41556</v>
      </c>
      <c r="BJ1" s="5">
        <f>'Raw Data'!DW44</f>
        <v>41587</v>
      </c>
      <c r="BK1" s="5">
        <f>'Raw Data'!DX44</f>
        <v>41617</v>
      </c>
      <c r="BL1" s="5">
        <f>'Raw Data'!DY44</f>
        <v>41648</v>
      </c>
      <c r="BM1" s="5">
        <f>'Raw Data'!DZ44</f>
        <v>41679</v>
      </c>
      <c r="BN1" s="5">
        <f>'Raw Data'!EA44</f>
        <v>41707</v>
      </c>
      <c r="BO1" s="5">
        <f>'Raw Data'!EB44</f>
        <v>41738</v>
      </c>
      <c r="BP1" s="5">
        <f>'Raw Data'!EC44</f>
        <v>41768</v>
      </c>
      <c r="BQ1" s="5">
        <f>'Raw Data'!ED44</f>
        <v>41799</v>
      </c>
      <c r="BR1" s="5">
        <f>'Raw Data'!EE44</f>
        <v>41829</v>
      </c>
      <c r="BS1" s="5">
        <f>'Raw Data'!EF44</f>
        <v>41860</v>
      </c>
      <c r="BT1" s="5">
        <f>'Raw Data'!EG44</f>
        <v>41891</v>
      </c>
      <c r="BU1" s="5">
        <f>'Raw Data'!EH44</f>
        <v>41921</v>
      </c>
      <c r="BV1" s="5">
        <f>'Raw Data'!EI44</f>
        <v>41952</v>
      </c>
      <c r="BW1" s="5">
        <f>'Raw Data'!EJ44</f>
        <v>41982</v>
      </c>
      <c r="BX1" s="5">
        <f>'Raw Data'!EK44</f>
        <v>42013</v>
      </c>
      <c r="BY1" s="5">
        <f>'Raw Data'!EL44</f>
        <v>42044</v>
      </c>
      <c r="BZ1" s="5">
        <f>'Raw Data'!EM44</f>
        <v>42072</v>
      </c>
      <c r="CA1" s="5">
        <f>'Raw Data'!EN44</f>
        <v>42103</v>
      </c>
      <c r="CB1" s="5">
        <f>'Raw Data'!EO44</f>
        <v>42133</v>
      </c>
      <c r="CC1" s="5">
        <f>'Raw Data'!EP44</f>
        <v>42164</v>
      </c>
      <c r="CD1" s="5">
        <f>'Raw Data'!EQ44</f>
        <v>42194</v>
      </c>
      <c r="CE1" s="5">
        <f>'Raw Data'!ER44</f>
        <v>42225</v>
      </c>
      <c r="CF1" s="5">
        <f>'Raw Data'!ES44</f>
        <v>42256</v>
      </c>
      <c r="CG1" s="5">
        <f>'Raw Data'!ET44</f>
        <v>42286</v>
      </c>
      <c r="CH1" s="5">
        <f>'Raw Data'!EU44</f>
        <v>42317</v>
      </c>
      <c r="CI1" s="5">
        <f>'Raw Data'!EV44</f>
        <v>42347</v>
      </c>
      <c r="CJ1" s="5">
        <f>'Raw Data'!EW44</f>
        <v>42378</v>
      </c>
      <c r="CK1" s="5">
        <f>'Raw Data'!EX44</f>
        <v>42409</v>
      </c>
      <c r="CL1" s="5">
        <f>'Raw Data'!EY44</f>
        <v>42438</v>
      </c>
      <c r="CM1" s="5">
        <f>'Raw Data'!EZ44</f>
        <v>42469</v>
      </c>
      <c r="CN1" s="5">
        <f>'Raw Data'!FA44</f>
        <v>42499</v>
      </c>
      <c r="CO1" s="5">
        <f>'Raw Data'!FB44</f>
        <v>42530</v>
      </c>
      <c r="CP1" s="5">
        <f>'Raw Data'!FC44</f>
        <v>42560</v>
      </c>
      <c r="CQ1" s="5">
        <f>'Raw Data'!FD44</f>
        <v>42591</v>
      </c>
      <c r="CR1" s="5">
        <f>'Raw Data'!FE44</f>
        <v>42622</v>
      </c>
      <c r="CS1" s="5">
        <f>'Raw Data'!FF44</f>
        <v>42652</v>
      </c>
      <c r="CT1" s="5">
        <f>'Raw Data'!FG44</f>
        <v>42683</v>
      </c>
      <c r="CU1" s="5">
        <f>'Raw Data'!FH44</f>
        <v>42713</v>
      </c>
      <c r="CV1" s="5">
        <f>'Raw Data'!FI44</f>
        <v>42744</v>
      </c>
      <c r="CW1" s="5">
        <f>'Raw Data'!FJ44</f>
        <v>42775</v>
      </c>
      <c r="CX1" s="5">
        <f>'Raw Data'!FK44</f>
        <v>42803</v>
      </c>
      <c r="CY1" s="5">
        <f>'Raw Data'!FL44</f>
        <v>42834</v>
      </c>
      <c r="CZ1" s="5">
        <f>'Raw Data'!FM44</f>
        <v>42864</v>
      </c>
      <c r="DA1" s="5">
        <f>'Raw Data'!FN44</f>
        <v>42895</v>
      </c>
      <c r="DB1" s="5">
        <f>'Raw Data'!FO44</f>
        <v>42925</v>
      </c>
      <c r="DC1" s="5">
        <f>'Raw Data'!FP44</f>
        <v>42956</v>
      </c>
      <c r="DD1" s="5">
        <f>'Raw Data'!FQ44</f>
        <v>42987</v>
      </c>
      <c r="DE1" s="5">
        <f>'Raw Data'!FR44</f>
        <v>43017</v>
      </c>
      <c r="DF1" s="5">
        <f>'Raw Data'!FS44</f>
        <v>43048</v>
      </c>
      <c r="DG1" s="5">
        <f>'Raw Data'!FT44</f>
        <v>43078</v>
      </c>
      <c r="DH1" s="5">
        <f>'Raw Data'!FU44</f>
        <v>43109</v>
      </c>
      <c r="DI1" s="5">
        <f>'Raw Data'!FV44</f>
        <v>43140</v>
      </c>
      <c r="DJ1" s="5">
        <f>'Raw Data'!FW44</f>
        <v>43168</v>
      </c>
      <c r="DK1" s="5">
        <f>'Raw Data'!FX44</f>
        <v>43199</v>
      </c>
      <c r="DL1" s="5">
        <f>'Raw Data'!FY44</f>
        <v>43229</v>
      </c>
      <c r="DM1" s="5">
        <f>'Raw Data'!FZ44</f>
        <v>43260</v>
      </c>
      <c r="DN1" s="5">
        <f>'Raw Data'!GA44</f>
        <v>43290</v>
      </c>
      <c r="DO1" s="5">
        <f>'Raw Data'!GB44</f>
        <v>43321</v>
      </c>
      <c r="DP1" s="5">
        <f>'Raw Data'!GC44</f>
        <v>43352</v>
      </c>
      <c r="DQ1" s="5">
        <f>'Raw Data'!GD44</f>
        <v>43382</v>
      </c>
      <c r="DR1" s="5">
        <f>'Raw Data'!GE44</f>
        <v>43413</v>
      </c>
      <c r="DS1" s="5">
        <f>'Raw Data'!GF44</f>
        <v>43443</v>
      </c>
      <c r="DT1" s="5">
        <f>'Raw Data'!GG44</f>
        <v>43474</v>
      </c>
      <c r="DU1" s="5">
        <f>'Raw Data'!GH44</f>
        <v>43505</v>
      </c>
      <c r="DV1" s="5">
        <f>'Raw Data'!GI44</f>
        <v>43533</v>
      </c>
      <c r="DW1" s="5">
        <f>'Raw Data'!GJ44</f>
        <v>43564</v>
      </c>
      <c r="DX1" s="5">
        <f>'Raw Data'!GK44</f>
        <v>43594</v>
      </c>
      <c r="DY1" s="5">
        <f>'Raw Data'!GL44</f>
        <v>43625</v>
      </c>
      <c r="DZ1" s="5">
        <f>'Raw Data'!GM44</f>
        <v>43655</v>
      </c>
      <c r="EA1" s="5">
        <f>'Raw Data'!GN44</f>
        <v>43686</v>
      </c>
      <c r="EB1" s="5">
        <f>'Raw Data'!GO44</f>
        <v>43717</v>
      </c>
      <c r="EC1" s="5">
        <f>'Raw Data'!GP44</f>
        <v>43747</v>
      </c>
      <c r="ED1" s="5">
        <f>'Raw Data'!GQ44</f>
        <v>43778</v>
      </c>
      <c r="EE1" s="5">
        <f>'Raw Data'!GR44</f>
        <v>43808</v>
      </c>
      <c r="EF1" s="5">
        <f>'Raw Data'!GS44</f>
        <v>43839</v>
      </c>
      <c r="EG1" s="5">
        <f>'Raw Data'!GT44</f>
        <v>43870</v>
      </c>
      <c r="EH1" s="5">
        <f>'Raw Data'!GU44</f>
        <v>43899</v>
      </c>
      <c r="EI1" s="5">
        <f>'Raw Data'!GV44</f>
        <v>43930</v>
      </c>
      <c r="EJ1" s="5">
        <f>'Raw Data'!GW44</f>
        <v>43960</v>
      </c>
      <c r="EK1" s="5">
        <f>'Raw Data'!GX44</f>
        <v>43991</v>
      </c>
      <c r="EL1" s="5">
        <f>'Raw Data'!GY44</f>
        <v>44021</v>
      </c>
      <c r="EM1" s="5">
        <f>'Raw Data'!GZ44</f>
        <v>44052</v>
      </c>
      <c r="EN1" s="5">
        <f>'Raw Data'!HA44</f>
        <v>44083</v>
      </c>
      <c r="EO1" s="5">
        <f>'Raw Data'!HB44</f>
        <v>44113</v>
      </c>
      <c r="EP1" s="5">
        <f>'Raw Data'!HC44</f>
        <v>44144</v>
      </c>
      <c r="EQ1" s="5">
        <f>'Raw Data'!HD44</f>
        <v>44174</v>
      </c>
      <c r="ER1" s="5">
        <f>'Raw Data'!HE44</f>
        <v>44205</v>
      </c>
      <c r="ES1" s="5">
        <f>'Raw Data'!HF44</f>
        <v>44236</v>
      </c>
      <c r="ET1" s="5">
        <v>44276</v>
      </c>
      <c r="EU1" s="5">
        <v>44307</v>
      </c>
      <c r="EV1" s="5">
        <v>44337</v>
      </c>
      <c r="EW1" s="5">
        <v>44368</v>
      </c>
      <c r="EX1" s="5">
        <v>44398</v>
      </c>
      <c r="EY1" s="5">
        <v>44429</v>
      </c>
      <c r="EZ1" s="5">
        <v>44460</v>
      </c>
      <c r="FA1" s="5">
        <v>44490</v>
      </c>
      <c r="FB1" s="5">
        <v>44521</v>
      </c>
      <c r="FC1" s="5">
        <v>44551</v>
      </c>
      <c r="FD1" s="5">
        <v>44582</v>
      </c>
      <c r="FE1" s="5">
        <v>44613</v>
      </c>
      <c r="FF1" s="5">
        <v>44641</v>
      </c>
      <c r="FG1" s="5">
        <v>44672</v>
      </c>
      <c r="FH1" s="5">
        <v>44702</v>
      </c>
      <c r="FI1" s="5">
        <v>44733</v>
      </c>
      <c r="FJ1" s="5">
        <v>44763</v>
      </c>
      <c r="FK1" s="5">
        <v>44794</v>
      </c>
      <c r="FL1" s="5">
        <v>44825</v>
      </c>
      <c r="FM1" s="5">
        <v>44855</v>
      </c>
      <c r="FN1" s="5">
        <v>44886</v>
      </c>
      <c r="FO1" s="5">
        <v>44916</v>
      </c>
      <c r="FP1" s="5">
        <v>44947</v>
      </c>
      <c r="FQ1" s="5">
        <v>44978</v>
      </c>
      <c r="FR1" s="5">
        <v>45006</v>
      </c>
      <c r="FS1" s="5">
        <v>45037</v>
      </c>
      <c r="FT1" s="5">
        <v>45067</v>
      </c>
      <c r="FU1" s="5">
        <v>45098</v>
      </c>
      <c r="FV1" s="5">
        <v>45128</v>
      </c>
      <c r="FW1" s="5">
        <v>45159</v>
      </c>
      <c r="FX1" s="5">
        <v>45190</v>
      </c>
      <c r="FY1" s="5">
        <v>45220</v>
      </c>
      <c r="FZ1" s="5">
        <v>45251</v>
      </c>
      <c r="GA1" s="5">
        <v>45281</v>
      </c>
      <c r="GB1" s="5">
        <v>45315</v>
      </c>
      <c r="GC1" s="5">
        <v>45346</v>
      </c>
      <c r="GD1" s="5">
        <v>45375</v>
      </c>
      <c r="GE1" s="5">
        <v>45406</v>
      </c>
      <c r="GF1" s="5">
        <v>45436</v>
      </c>
      <c r="GG1" s="5">
        <v>45467</v>
      </c>
      <c r="GH1" s="5">
        <v>45497</v>
      </c>
      <c r="GI1" s="5">
        <v>45528</v>
      </c>
      <c r="GJ1" s="5">
        <v>45559</v>
      </c>
      <c r="GK1" s="5">
        <v>45589</v>
      </c>
      <c r="GL1" s="5">
        <v>45620</v>
      </c>
      <c r="GM1" s="5">
        <v>45650</v>
      </c>
      <c r="GN1" s="5">
        <v>45681</v>
      </c>
      <c r="GO1" s="5">
        <v>45712</v>
      </c>
      <c r="GP1" s="5">
        <v>45740</v>
      </c>
      <c r="GQ1" s="5">
        <v>45771</v>
      </c>
      <c r="GR1" s="5">
        <v>45801</v>
      </c>
      <c r="GS1" s="5">
        <v>45832</v>
      </c>
      <c r="GT1" s="5">
        <v>45862</v>
      </c>
      <c r="GU1" s="5">
        <v>45893</v>
      </c>
      <c r="GV1" s="5">
        <v>45924</v>
      </c>
      <c r="GW1" s="5">
        <v>45954</v>
      </c>
      <c r="GX1" s="5">
        <v>45985</v>
      </c>
      <c r="GY1" s="5">
        <v>46015</v>
      </c>
    </row>
    <row r="2" spans="1:207" ht="14.25" customHeight="1" x14ac:dyDescent="0.35">
      <c r="A2" s="15" t="s">
        <v>28</v>
      </c>
      <c r="B2" s="10">
        <f>'Raw Data'!BO45</f>
        <v>60</v>
      </c>
      <c r="C2" s="10">
        <f>'Raw Data'!BP45</f>
        <v>69</v>
      </c>
      <c r="D2" s="10">
        <f>'Raw Data'!BQ45</f>
        <v>42</v>
      </c>
      <c r="E2" s="10">
        <f>'Raw Data'!BR45</f>
        <v>68</v>
      </c>
      <c r="F2" s="10">
        <f>'Raw Data'!BS45</f>
        <v>84</v>
      </c>
      <c r="G2" s="10">
        <f>'Raw Data'!BT45</f>
        <v>81</v>
      </c>
      <c r="H2" s="10">
        <f>'Raw Data'!BU45</f>
        <v>111</v>
      </c>
      <c r="I2" s="10">
        <f>'Raw Data'!BV45</f>
        <v>114</v>
      </c>
      <c r="J2" s="10">
        <f>'Raw Data'!BW45</f>
        <v>105</v>
      </c>
      <c r="K2" s="10">
        <f>'Raw Data'!BX45</f>
        <v>105</v>
      </c>
      <c r="L2" s="10">
        <f>'Raw Data'!BY45</f>
        <v>104</v>
      </c>
      <c r="M2" s="10">
        <f>'Raw Data'!BZ45</f>
        <v>106</v>
      </c>
      <c r="N2" s="10">
        <f>'Raw Data'!CA45</f>
        <v>106</v>
      </c>
      <c r="O2" s="10">
        <f>'Raw Data'!CB45</f>
        <v>100</v>
      </c>
      <c r="P2" s="10">
        <f>'Raw Data'!CC45</f>
        <v>86</v>
      </c>
      <c r="Q2" s="10">
        <f>'Raw Data'!CD45</f>
        <v>72</v>
      </c>
      <c r="R2" s="10">
        <f>'Raw Data'!CE45</f>
        <v>113</v>
      </c>
      <c r="S2" s="10">
        <f>'Raw Data'!CF45</f>
        <v>136</v>
      </c>
      <c r="T2" s="10">
        <f>'Raw Data'!CG45</f>
        <v>151</v>
      </c>
      <c r="U2" s="10">
        <f>'Raw Data'!CH45</f>
        <v>137</v>
      </c>
      <c r="V2" s="10">
        <f>'Raw Data'!CI45</f>
        <v>125</v>
      </c>
      <c r="W2" s="10">
        <f>'Raw Data'!CJ45</f>
        <v>99</v>
      </c>
      <c r="X2" s="10">
        <f>'Raw Data'!CK45</f>
        <v>109</v>
      </c>
      <c r="Y2" s="10">
        <f>'Raw Data'!CL45</f>
        <v>115</v>
      </c>
      <c r="Z2" s="10">
        <f>'Raw Data'!CM45</f>
        <v>106</v>
      </c>
      <c r="AA2" s="10">
        <f>'Raw Data'!CN45</f>
        <v>125</v>
      </c>
      <c r="AB2" s="10">
        <f>'Raw Data'!CO45</f>
        <v>83</v>
      </c>
      <c r="AC2" s="10">
        <f>'Raw Data'!CP45</f>
        <v>87</v>
      </c>
      <c r="AD2" s="10">
        <f>'Raw Data'!CQ45</f>
        <v>130</v>
      </c>
      <c r="AE2" s="10">
        <f>'Raw Data'!CR45</f>
        <v>137</v>
      </c>
      <c r="AF2" s="10">
        <f>'Raw Data'!CS45</f>
        <v>124</v>
      </c>
      <c r="AG2" s="10">
        <f>'Raw Data'!CT45</f>
        <v>142</v>
      </c>
      <c r="AH2" s="10">
        <f>'Raw Data'!CU45</f>
        <v>127</v>
      </c>
      <c r="AI2" s="10">
        <f>'Raw Data'!CV45</f>
        <v>105</v>
      </c>
      <c r="AJ2" s="10">
        <f>'Raw Data'!CW45</f>
        <v>113</v>
      </c>
      <c r="AK2" s="10">
        <f>'Raw Data'!CX45</f>
        <v>109</v>
      </c>
      <c r="AL2" s="10">
        <f>'Raw Data'!CY45</f>
        <v>74</v>
      </c>
      <c r="AM2" s="10">
        <f>'Raw Data'!CZ45</f>
        <v>102</v>
      </c>
      <c r="AN2" s="10">
        <f>'Raw Data'!DA45</f>
        <v>94</v>
      </c>
      <c r="AO2" s="10">
        <f>'Raw Data'!DB45</f>
        <v>112</v>
      </c>
      <c r="AP2" s="10">
        <f>'Raw Data'!DC45</f>
        <v>171</v>
      </c>
      <c r="AQ2" s="10">
        <f>'Raw Data'!DD45</f>
        <v>131</v>
      </c>
      <c r="AR2" s="10">
        <f>'Raw Data'!DE45</f>
        <v>165</v>
      </c>
      <c r="AS2" s="10">
        <f>'Raw Data'!DF45</f>
        <v>146</v>
      </c>
      <c r="AT2" s="10">
        <f>'Raw Data'!DG45</f>
        <v>121</v>
      </c>
      <c r="AU2" s="10">
        <f>'Raw Data'!DH45</f>
        <v>125</v>
      </c>
      <c r="AV2" s="10">
        <f>'Raw Data'!DI45</f>
        <v>146</v>
      </c>
      <c r="AW2" s="10">
        <f>'Raw Data'!DJ45</f>
        <v>134</v>
      </c>
      <c r="AX2" s="10">
        <f>'Raw Data'!DK45</f>
        <v>129</v>
      </c>
      <c r="AY2" s="10">
        <f>'Raw Data'!DL45</f>
        <v>109</v>
      </c>
      <c r="AZ2" s="10">
        <f>'Raw Data'!DM45</f>
        <v>89</v>
      </c>
      <c r="BA2" s="10">
        <f>'Raw Data'!DN45</f>
        <v>91</v>
      </c>
      <c r="BB2" s="10">
        <f>'Raw Data'!DO45</f>
        <v>136</v>
      </c>
      <c r="BC2" s="10">
        <f>'Raw Data'!DP45</f>
        <v>168</v>
      </c>
      <c r="BD2" s="10">
        <f>'Raw Data'!DQ45</f>
        <v>157</v>
      </c>
      <c r="BE2" s="10">
        <f>'Raw Data'!DR45</f>
        <v>150</v>
      </c>
      <c r="BF2" s="10">
        <f>'Raw Data'!DS45</f>
        <v>161</v>
      </c>
      <c r="BG2" s="10">
        <f>'Raw Data'!DT45</f>
        <v>136</v>
      </c>
      <c r="BH2" s="10">
        <f>'Raw Data'!DU45</f>
        <v>127</v>
      </c>
      <c r="BI2" s="10">
        <f>'Raw Data'!DV45</f>
        <v>114</v>
      </c>
      <c r="BJ2" s="10">
        <f>'Raw Data'!DW45</f>
        <v>115</v>
      </c>
      <c r="BK2" s="10">
        <f>'Raw Data'!DX45</f>
        <v>125</v>
      </c>
      <c r="BL2" s="10">
        <f>'Raw Data'!DY45</f>
        <v>106</v>
      </c>
      <c r="BM2" s="10">
        <f>'Raw Data'!DZ45</f>
        <v>88</v>
      </c>
      <c r="BN2" s="10">
        <f>'Raw Data'!EA45</f>
        <v>115</v>
      </c>
      <c r="BO2" s="10">
        <f>'Raw Data'!EB45</f>
        <v>149</v>
      </c>
      <c r="BP2" s="10">
        <f>'Raw Data'!EC45</f>
        <v>192</v>
      </c>
      <c r="BQ2" s="10">
        <f>'Raw Data'!ED45</f>
        <v>147</v>
      </c>
      <c r="BR2" s="10">
        <f>'Raw Data'!EE45</f>
        <v>122</v>
      </c>
      <c r="BS2" s="10">
        <f>'Raw Data'!EF45</f>
        <v>127</v>
      </c>
      <c r="BT2" s="10">
        <f>'Raw Data'!EG45</f>
        <v>142</v>
      </c>
      <c r="BU2" s="10">
        <f>'Raw Data'!EH45</f>
        <v>144</v>
      </c>
      <c r="BV2" s="10">
        <f>'Raw Data'!EI45</f>
        <v>118</v>
      </c>
      <c r="BW2" s="10">
        <f>'Raw Data'!EJ45</f>
        <v>157</v>
      </c>
      <c r="BX2" s="10">
        <f>'Raw Data'!EK45</f>
        <v>96</v>
      </c>
      <c r="BY2" s="10">
        <f>'Raw Data'!EL45</f>
        <v>105</v>
      </c>
      <c r="BZ2" s="10">
        <f>'Raw Data'!EM45</f>
        <v>140</v>
      </c>
      <c r="CA2" s="10">
        <f>'Raw Data'!EN45</f>
        <v>153</v>
      </c>
      <c r="CB2" s="10">
        <f>'Raw Data'!EO45</f>
        <v>202</v>
      </c>
      <c r="CC2" s="10">
        <f>'Raw Data'!EP45</f>
        <v>185</v>
      </c>
      <c r="CD2" s="10">
        <f>'Raw Data'!EQ45</f>
        <v>171</v>
      </c>
      <c r="CE2" s="10">
        <f>'Raw Data'!ER45</f>
        <v>146</v>
      </c>
      <c r="CF2" s="10">
        <f>'Raw Data'!ES45</f>
        <v>143</v>
      </c>
      <c r="CG2" s="10">
        <f>'Raw Data'!ET45</f>
        <v>159</v>
      </c>
      <c r="CH2" s="10">
        <f>'Raw Data'!EU45</f>
        <v>143</v>
      </c>
      <c r="CI2" s="10">
        <f>'Raw Data'!EV45</f>
        <v>148</v>
      </c>
      <c r="CJ2" s="10">
        <f>'Raw Data'!EW45</f>
        <v>111</v>
      </c>
      <c r="CK2" s="10">
        <f>'Raw Data'!EX45</f>
        <v>92</v>
      </c>
      <c r="CL2" s="10">
        <f>'Raw Data'!EY45</f>
        <v>138</v>
      </c>
      <c r="CM2" s="10">
        <f>'Raw Data'!EZ45</f>
        <v>158</v>
      </c>
      <c r="CN2" s="10">
        <f>'Raw Data'!FA45</f>
        <v>175</v>
      </c>
      <c r="CO2" s="10">
        <f>'Raw Data'!FB45</f>
        <v>185</v>
      </c>
      <c r="CP2" s="10">
        <f>'Raw Data'!FC45</f>
        <v>155</v>
      </c>
      <c r="CQ2" s="10">
        <f>'Raw Data'!FD45</f>
        <v>159</v>
      </c>
      <c r="CR2" s="10">
        <f>'Raw Data'!FE45</f>
        <v>159</v>
      </c>
      <c r="CS2" s="10">
        <f>'Raw Data'!FF45</f>
        <v>145</v>
      </c>
      <c r="CT2" s="10">
        <f>'Raw Data'!FG45</f>
        <v>140</v>
      </c>
      <c r="CU2" s="10">
        <f>'Raw Data'!FH45</f>
        <v>173</v>
      </c>
      <c r="CV2" s="10">
        <f>'Raw Data'!FI45</f>
        <v>112</v>
      </c>
      <c r="CW2" s="10">
        <f>'Raw Data'!FJ45</f>
        <v>129</v>
      </c>
      <c r="CX2" s="10">
        <f>'Raw Data'!FK45</f>
        <v>180</v>
      </c>
      <c r="CY2" s="10">
        <f>'Raw Data'!FL45</f>
        <v>180</v>
      </c>
      <c r="CZ2" s="10">
        <f>'Raw Data'!FM45</f>
        <v>203</v>
      </c>
      <c r="DA2" s="10">
        <f>'Raw Data'!FN45</f>
        <v>218</v>
      </c>
      <c r="DB2" s="10">
        <f>'Raw Data'!FO45</f>
        <v>136</v>
      </c>
      <c r="DC2" s="10">
        <f>'Raw Data'!FP45</f>
        <v>171</v>
      </c>
      <c r="DD2" s="10">
        <f>'Raw Data'!FQ45</f>
        <v>162</v>
      </c>
      <c r="DE2" s="10">
        <f>'Raw Data'!FR45</f>
        <v>166</v>
      </c>
      <c r="DF2" s="10">
        <f>'Raw Data'!FS45</f>
        <v>164</v>
      </c>
      <c r="DG2" s="10">
        <f>'Raw Data'!FT45</f>
        <v>164</v>
      </c>
      <c r="DH2" s="10">
        <f>'Raw Data'!FU45</f>
        <v>118</v>
      </c>
      <c r="DI2" s="10">
        <f>'Raw Data'!FV45</f>
        <v>89</v>
      </c>
      <c r="DJ2" s="10">
        <f>'Raw Data'!FW45</f>
        <v>187</v>
      </c>
      <c r="DK2" s="10">
        <f>'Raw Data'!FX45</f>
        <v>186</v>
      </c>
      <c r="DL2" s="10">
        <f>'Raw Data'!FY45</f>
        <v>219</v>
      </c>
      <c r="DM2" s="10">
        <f>'Raw Data'!FZ45</f>
        <v>188</v>
      </c>
      <c r="DN2" s="10">
        <f>'Raw Data'!GA45</f>
        <v>172</v>
      </c>
      <c r="DO2" s="10">
        <f>'Raw Data'!GB45</f>
        <v>189</v>
      </c>
      <c r="DP2" s="10">
        <f>'Raw Data'!GC45</f>
        <v>142</v>
      </c>
      <c r="DQ2" s="10">
        <f>'Raw Data'!GD45</f>
        <v>176</v>
      </c>
      <c r="DR2" s="10">
        <f>'Raw Data'!GE45</f>
        <v>135</v>
      </c>
      <c r="DS2" s="10">
        <f>'Raw Data'!GF45</f>
        <v>166</v>
      </c>
      <c r="DT2" s="10">
        <f>'Raw Data'!GG45</f>
        <v>119</v>
      </c>
      <c r="DU2" s="10">
        <f>'Raw Data'!GH45</f>
        <v>123</v>
      </c>
      <c r="DV2" s="10">
        <f>'Raw Data'!GI45</f>
        <v>184</v>
      </c>
      <c r="DW2" s="10">
        <f>'Raw Data'!GJ45</f>
        <v>189</v>
      </c>
      <c r="DX2" s="10">
        <f>'Raw Data'!GK45</f>
        <v>217</v>
      </c>
      <c r="DY2" s="10">
        <f>'Raw Data'!GL45</f>
        <v>190</v>
      </c>
      <c r="DZ2" s="10">
        <f>'Raw Data'!GM45</f>
        <v>185</v>
      </c>
      <c r="EA2" s="10">
        <f>'Raw Data'!GN45</f>
        <v>201</v>
      </c>
      <c r="EB2" s="10">
        <f>'Raw Data'!GO45</f>
        <v>162</v>
      </c>
      <c r="EC2" s="10">
        <f>'Raw Data'!GP45</f>
        <v>189</v>
      </c>
      <c r="ED2" s="10">
        <f>'Raw Data'!GQ45</f>
        <v>206</v>
      </c>
      <c r="EE2" s="10">
        <f>'Raw Data'!GR45</f>
        <v>174</v>
      </c>
      <c r="EF2" s="10">
        <f>'Raw Data'!GS45</f>
        <v>148</v>
      </c>
      <c r="EG2" s="10">
        <f>'Raw Data'!GT45</f>
        <v>146</v>
      </c>
      <c r="EH2" s="10">
        <f>'Raw Data'!GU45</f>
        <v>198</v>
      </c>
      <c r="EI2" s="10">
        <f>'Raw Data'!GV45</f>
        <v>154</v>
      </c>
      <c r="EJ2" s="10">
        <f>'Raw Data'!GW45</f>
        <v>150</v>
      </c>
      <c r="EK2" s="10">
        <f>'Raw Data'!GX45</f>
        <v>221</v>
      </c>
      <c r="EL2" s="10">
        <f>'Raw Data'!GY45</f>
        <v>396</v>
      </c>
      <c r="EM2" s="10">
        <f>'Raw Data'!GZ45</f>
        <v>322</v>
      </c>
      <c r="EN2" s="10">
        <f>'Raw Data'!HA45</f>
        <v>358</v>
      </c>
      <c r="EO2" s="10">
        <f>'Raw Data'!HB45</f>
        <v>372</v>
      </c>
      <c r="EP2" s="10">
        <f>'Raw Data'!HC45</f>
        <v>310</v>
      </c>
      <c r="EQ2" s="10">
        <f>'Raw Data'!HD45</f>
        <v>316</v>
      </c>
      <c r="ER2" s="10">
        <f>'Raw Data'!HE45</f>
        <v>263</v>
      </c>
      <c r="ES2" s="10">
        <f>'Raw Data'!HF45</f>
        <v>237</v>
      </c>
      <c r="ET2" s="10">
        <f>'Raw Data'!HG45</f>
        <v>377</v>
      </c>
      <c r="EU2" s="10">
        <f>'Raw Data'!HH45</f>
        <v>349</v>
      </c>
      <c r="EV2" s="10">
        <f>'Raw Data'!HI45</f>
        <v>337</v>
      </c>
      <c r="EW2" s="10">
        <f>'Raw Data'!HJ45</f>
        <v>326</v>
      </c>
      <c r="EX2" s="10">
        <f>'Raw Data'!HK45</f>
        <v>263</v>
      </c>
      <c r="EY2" s="10">
        <f>'Raw Data'!HL45</f>
        <v>234</v>
      </c>
      <c r="EZ2" s="10">
        <f>'Raw Data'!HM45</f>
        <v>230</v>
      </c>
      <c r="FA2" s="10">
        <f>'Raw Data'!HN45</f>
        <v>253</v>
      </c>
      <c r="FB2" s="10">
        <f>'Raw Data'!HO45</f>
        <v>267</v>
      </c>
      <c r="FC2" s="10">
        <f>'Raw Data'!HP45</f>
        <v>240</v>
      </c>
      <c r="FD2" s="10">
        <f>'Raw Data'!HQ45</f>
        <v>225</v>
      </c>
      <c r="FE2" s="10">
        <f>'Raw Data'!HR45</f>
        <v>182</v>
      </c>
      <c r="FF2" s="10">
        <f>'Raw Data'!HS45</f>
        <v>300</v>
      </c>
      <c r="FG2" s="10">
        <f>'Raw Data'!HT45</f>
        <v>265</v>
      </c>
      <c r="FH2" s="10">
        <f>'Raw Data'!HU45</f>
        <v>247</v>
      </c>
      <c r="FI2" s="10">
        <f>'Raw Data'!HV45</f>
        <v>235</v>
      </c>
      <c r="FJ2" s="10">
        <f>'Raw Data'!HW45</f>
        <v>171</v>
      </c>
      <c r="FK2" s="10">
        <f>'Raw Data'!HX45</f>
        <v>201</v>
      </c>
      <c r="FL2" s="10">
        <f>'Raw Data'!HY45</f>
        <v>179</v>
      </c>
      <c r="FM2" s="10">
        <f>'Raw Data'!HZ45</f>
        <v>161</v>
      </c>
      <c r="FN2" s="10">
        <f>'Raw Data'!IA45</f>
        <v>161</v>
      </c>
      <c r="FO2" s="10">
        <f>'Raw Data'!IB45</f>
        <v>131</v>
      </c>
      <c r="FP2" s="10">
        <f>'Raw Data'!IC45</f>
        <v>101</v>
      </c>
      <c r="FQ2" s="10">
        <f>'Raw Data'!ID45</f>
        <v>137</v>
      </c>
      <c r="FR2" s="10">
        <f>'Raw Data'!IE45</f>
        <v>193</v>
      </c>
      <c r="FS2" s="10">
        <f>'Raw Data'!IF45</f>
        <v>166</v>
      </c>
      <c r="FT2" s="10">
        <f>'Raw Data'!IG45</f>
        <v>184</v>
      </c>
      <c r="FU2" s="10">
        <f>'Raw Data'!IH45</f>
        <v>189</v>
      </c>
      <c r="FV2" s="10">
        <f>'Raw Data'!II45</f>
        <v>129</v>
      </c>
      <c r="FW2" s="10">
        <f>'Raw Data'!IJ45</f>
        <v>143</v>
      </c>
      <c r="FX2" s="10">
        <f>'Raw Data'!IK45</f>
        <v>167</v>
      </c>
      <c r="FY2" s="10">
        <f>'Raw Data'!IL45</f>
        <v>129</v>
      </c>
      <c r="FZ2" s="10">
        <f>'Raw Data'!IM45</f>
        <v>137</v>
      </c>
      <c r="GA2" s="10">
        <f>'Raw Data'!IN45</f>
        <v>116</v>
      </c>
      <c r="GB2" s="10">
        <f>'Raw Data'!IO45</f>
        <v>101</v>
      </c>
      <c r="GC2" s="10">
        <f>'Raw Data'!IP45</f>
        <v>113</v>
      </c>
      <c r="GD2" s="10">
        <f>'Raw Data'!IQ45</f>
        <v>178</v>
      </c>
      <c r="GE2" s="10">
        <f>'Raw Data'!IR45</f>
        <v>175</v>
      </c>
      <c r="GF2" s="10">
        <f>'Raw Data'!IS45</f>
        <v>173</v>
      </c>
      <c r="GG2" s="10">
        <f>'Raw Data'!IT45</f>
        <v>138</v>
      </c>
      <c r="GH2" s="10">
        <f>'Raw Data'!IU45</f>
        <v>158</v>
      </c>
      <c r="GI2" s="10">
        <f>'Raw Data'!IV45</f>
        <v>144</v>
      </c>
      <c r="GJ2" s="10">
        <f>'Raw Data'!IW45</f>
        <v>138</v>
      </c>
      <c r="GK2" s="10">
        <f>'Raw Data'!IX45</f>
        <v>160</v>
      </c>
      <c r="GL2" s="10">
        <f>'Raw Data'!IY45</f>
        <v>127</v>
      </c>
      <c r="GM2" s="10">
        <f>'Raw Data'!IZ45</f>
        <v>136</v>
      </c>
      <c r="GN2" s="10">
        <f>'Raw Data'!JA45</f>
        <v>129</v>
      </c>
      <c r="GO2" s="10">
        <f>'Raw Data'!JB45</f>
        <v>99</v>
      </c>
      <c r="GP2" s="10">
        <f>'Raw Data'!JC45</f>
        <v>151</v>
      </c>
      <c r="GQ2" s="10">
        <f>'Raw Data'!JD45</f>
        <v>0</v>
      </c>
      <c r="GR2" s="10">
        <f>'Raw Data'!JE45</f>
        <v>0</v>
      </c>
      <c r="GS2" s="10">
        <f>'Raw Data'!JF45</f>
        <v>0</v>
      </c>
      <c r="GT2" s="10">
        <f>'Raw Data'!JG45</f>
        <v>0</v>
      </c>
      <c r="GU2" s="10">
        <f>'Raw Data'!JH45</f>
        <v>0</v>
      </c>
      <c r="GV2" s="10">
        <f>'Raw Data'!JI45</f>
        <v>0</v>
      </c>
      <c r="GW2" s="10">
        <f>'Raw Data'!JJ45</f>
        <v>0</v>
      </c>
      <c r="GX2" s="10">
        <f>'Raw Data'!JK45</f>
        <v>0</v>
      </c>
      <c r="GY2" s="10">
        <f>'Raw Data'!JL45</f>
        <v>0</v>
      </c>
    </row>
    <row r="3" spans="1:207" ht="14.25" customHeight="1" x14ac:dyDescent="0.35">
      <c r="A3" s="15" t="s">
        <v>29</v>
      </c>
      <c r="B3" s="10">
        <f>'Raw Data'!BO85</f>
        <v>2</v>
      </c>
      <c r="C3" s="10">
        <f>'Raw Data'!BP85</f>
        <v>7</v>
      </c>
      <c r="D3" s="10">
        <f>'Raw Data'!BQ85</f>
        <v>2</v>
      </c>
      <c r="E3" s="10">
        <f>'Raw Data'!BR85</f>
        <v>4</v>
      </c>
      <c r="F3" s="10">
        <f>'Raw Data'!BS85</f>
        <v>10</v>
      </c>
      <c r="G3" s="10">
        <f>'Raw Data'!BT85</f>
        <v>9</v>
      </c>
      <c r="H3" s="10">
        <f>'Raw Data'!BU85</f>
        <v>6</v>
      </c>
      <c r="I3" s="10">
        <f>'Raw Data'!BV85</f>
        <v>11</v>
      </c>
      <c r="J3" s="10">
        <f>'Raw Data'!BW85</f>
        <v>9</v>
      </c>
      <c r="K3" s="10">
        <f>'Raw Data'!BX85</f>
        <v>5</v>
      </c>
      <c r="L3" s="10">
        <f>'Raw Data'!BY85</f>
        <v>7</v>
      </c>
      <c r="M3" s="10">
        <f>'Raw Data'!BZ85</f>
        <v>8</v>
      </c>
      <c r="N3" s="10">
        <f>'Raw Data'!CA85</f>
        <v>10</v>
      </c>
      <c r="O3" s="10">
        <f>'Raw Data'!CB85</f>
        <v>14</v>
      </c>
      <c r="P3" s="10">
        <f>'Raw Data'!CC85</f>
        <v>13</v>
      </c>
      <c r="Q3" s="10">
        <f>'Raw Data'!CD85</f>
        <v>8</v>
      </c>
      <c r="R3" s="10">
        <f>'Raw Data'!CE85</f>
        <v>16</v>
      </c>
      <c r="S3" s="10">
        <f>'Raw Data'!CF85</f>
        <v>22</v>
      </c>
      <c r="T3" s="10">
        <f>'Raw Data'!CG85</f>
        <v>12</v>
      </c>
      <c r="U3" s="10">
        <f>'Raw Data'!CH85</f>
        <v>11</v>
      </c>
      <c r="V3" s="10">
        <f>'Raw Data'!CI85</f>
        <v>9</v>
      </c>
      <c r="W3" s="10">
        <f>'Raw Data'!CJ85</f>
        <v>11</v>
      </c>
      <c r="X3" s="10">
        <f>'Raw Data'!CK85</f>
        <v>6</v>
      </c>
      <c r="Y3" s="10">
        <f>'Raw Data'!CL85</f>
        <v>9</v>
      </c>
      <c r="Z3" s="10">
        <f>'Raw Data'!CM85</f>
        <v>14</v>
      </c>
      <c r="AA3" s="10">
        <f>'Raw Data'!CN85</f>
        <v>14</v>
      </c>
      <c r="AB3" s="10">
        <f>'Raw Data'!CO85</f>
        <v>10</v>
      </c>
      <c r="AC3" s="10">
        <f>'Raw Data'!CP85</f>
        <v>14</v>
      </c>
      <c r="AD3" s="10">
        <f>'Raw Data'!CQ85</f>
        <v>19</v>
      </c>
      <c r="AE3" s="10">
        <f>'Raw Data'!CR85</f>
        <v>17</v>
      </c>
      <c r="AF3" s="10">
        <f>'Raw Data'!CS85</f>
        <v>25</v>
      </c>
      <c r="AG3" s="10">
        <f>'Raw Data'!CT85</f>
        <v>20</v>
      </c>
      <c r="AH3" s="10">
        <f>'Raw Data'!CU85</f>
        <v>15</v>
      </c>
      <c r="AI3" s="10">
        <f>'Raw Data'!CV85</f>
        <v>9</v>
      </c>
      <c r="AJ3" s="10">
        <f>'Raw Data'!CW85</f>
        <v>16</v>
      </c>
      <c r="AK3" s="10">
        <f>'Raw Data'!CX85</f>
        <v>15</v>
      </c>
      <c r="AL3" s="10">
        <f>'Raw Data'!CY85</f>
        <v>12</v>
      </c>
      <c r="AM3" s="10">
        <f>'Raw Data'!CZ85</f>
        <v>14</v>
      </c>
      <c r="AN3" s="10">
        <f>'Raw Data'!DA85</f>
        <v>14</v>
      </c>
      <c r="AO3" s="10">
        <f>'Raw Data'!DB85</f>
        <v>20</v>
      </c>
      <c r="AP3" s="10">
        <f>'Raw Data'!DC85</f>
        <v>17</v>
      </c>
      <c r="AQ3" s="10">
        <f>'Raw Data'!DD85</f>
        <v>10</v>
      </c>
      <c r="AR3" s="10">
        <f>'Raw Data'!DE85</f>
        <v>18</v>
      </c>
      <c r="AS3" s="10">
        <f>'Raw Data'!DF85</f>
        <v>13</v>
      </c>
      <c r="AT3" s="10">
        <f>'Raw Data'!DG85</f>
        <v>12</v>
      </c>
      <c r="AU3" s="10">
        <f>'Raw Data'!DH85</f>
        <v>18</v>
      </c>
      <c r="AV3" s="10">
        <f>'Raw Data'!DI85</f>
        <v>21</v>
      </c>
      <c r="AW3" s="10">
        <f>'Raw Data'!DJ85</f>
        <v>8</v>
      </c>
      <c r="AX3" s="10">
        <f>'Raw Data'!DK85</f>
        <v>16</v>
      </c>
      <c r="AY3" s="10">
        <f>'Raw Data'!DL85</f>
        <v>11</v>
      </c>
      <c r="AZ3" s="10">
        <f>'Raw Data'!DM85</f>
        <v>11</v>
      </c>
      <c r="BA3" s="10">
        <f>'Raw Data'!DN85</f>
        <v>11</v>
      </c>
      <c r="BB3" s="10">
        <f>'Raw Data'!DO85</f>
        <v>12</v>
      </c>
      <c r="BC3" s="10">
        <f>'Raw Data'!DP85</f>
        <v>10</v>
      </c>
      <c r="BD3" s="10">
        <f>'Raw Data'!DQ85</f>
        <v>16</v>
      </c>
      <c r="BE3" s="10">
        <f>'Raw Data'!DR85</f>
        <v>16</v>
      </c>
      <c r="BF3" s="10">
        <f>'Raw Data'!DS85</f>
        <v>15</v>
      </c>
      <c r="BG3" s="10">
        <f>'Raw Data'!DT85</f>
        <v>14</v>
      </c>
      <c r="BH3" s="10">
        <f>'Raw Data'!DU85</f>
        <v>9</v>
      </c>
      <c r="BI3" s="10">
        <f>'Raw Data'!DV85</f>
        <v>5</v>
      </c>
      <c r="BJ3" s="10">
        <f>'Raw Data'!DW85</f>
        <v>5</v>
      </c>
      <c r="BK3" s="10">
        <f>'Raw Data'!DX85</f>
        <v>15</v>
      </c>
      <c r="BL3" s="10">
        <f>'Raw Data'!DY85</f>
        <v>4</v>
      </c>
      <c r="BM3" s="10">
        <f>'Raw Data'!DZ85</f>
        <v>1</v>
      </c>
      <c r="BN3" s="10">
        <f>'Raw Data'!EA85</f>
        <v>7</v>
      </c>
      <c r="BO3" s="10">
        <f>'Raw Data'!EB85</f>
        <v>13</v>
      </c>
      <c r="BP3" s="10">
        <f>'Raw Data'!EC85</f>
        <v>12</v>
      </c>
      <c r="BQ3" s="10">
        <f>'Raw Data'!ED85</f>
        <v>6</v>
      </c>
      <c r="BR3" s="10">
        <f>'Raw Data'!EE85</f>
        <v>6</v>
      </c>
      <c r="BS3" s="10">
        <f>'Raw Data'!EF85</f>
        <v>6</v>
      </c>
      <c r="BT3" s="10">
        <f>'Raw Data'!EG85</f>
        <v>6</v>
      </c>
      <c r="BU3" s="10">
        <f>'Raw Data'!EH85</f>
        <v>10</v>
      </c>
      <c r="BV3" s="10">
        <f>'Raw Data'!EI85</f>
        <v>1</v>
      </c>
      <c r="BW3" s="10">
        <f>'Raw Data'!EJ85</f>
        <v>16</v>
      </c>
      <c r="BX3" s="10">
        <f>'Raw Data'!EK85</f>
        <v>7</v>
      </c>
      <c r="BY3" s="10">
        <f>'Raw Data'!EL85</f>
        <v>5</v>
      </c>
      <c r="BZ3" s="10">
        <f>'Raw Data'!EM85</f>
        <v>4</v>
      </c>
      <c r="CA3" s="10">
        <f>'Raw Data'!EN85</f>
        <v>4</v>
      </c>
      <c r="CB3" s="10">
        <f>'Raw Data'!EO85</f>
        <v>9</v>
      </c>
      <c r="CC3" s="10">
        <f>'Raw Data'!EP85</f>
        <v>14</v>
      </c>
      <c r="CD3" s="10">
        <f>'Raw Data'!EQ85</f>
        <v>7</v>
      </c>
      <c r="CE3" s="10">
        <f>'Raw Data'!ER85</f>
        <v>6</v>
      </c>
      <c r="CF3" s="10">
        <f>'Raw Data'!ES85</f>
        <v>5</v>
      </c>
      <c r="CG3" s="10">
        <f>'Raw Data'!ET85</f>
        <v>2</v>
      </c>
      <c r="CH3" s="10">
        <f>'Raw Data'!EU85</f>
        <v>7</v>
      </c>
      <c r="CI3" s="10">
        <f>'Raw Data'!EV85</f>
        <v>4</v>
      </c>
      <c r="CJ3" s="10">
        <f>'Raw Data'!EW85</f>
        <v>5</v>
      </c>
      <c r="CK3" s="10">
        <f>'Raw Data'!EX85</f>
        <v>4</v>
      </c>
      <c r="CL3" s="10">
        <f>'Raw Data'!EY85</f>
        <v>1</v>
      </c>
      <c r="CM3" s="10">
        <f>'Raw Data'!EZ85</f>
        <v>2</v>
      </c>
      <c r="CN3" s="10">
        <f>'Raw Data'!FA85</f>
        <v>2</v>
      </c>
      <c r="CO3" s="10">
        <f>'Raw Data'!FB85</f>
        <v>4</v>
      </c>
      <c r="CP3" s="10">
        <f>'Raw Data'!FC85</f>
        <v>3</v>
      </c>
      <c r="CQ3" s="10">
        <f>'Raw Data'!FD85</f>
        <v>2</v>
      </c>
      <c r="CR3" s="10">
        <f>'Raw Data'!FE85</f>
        <v>1</v>
      </c>
      <c r="CS3" s="10">
        <f>'Raw Data'!FF85</f>
        <v>1</v>
      </c>
      <c r="CT3" s="10">
        <f>'Raw Data'!FG85</f>
        <v>3</v>
      </c>
      <c r="CU3" s="10">
        <f>'Raw Data'!FH85</f>
        <v>3</v>
      </c>
      <c r="CV3" s="10">
        <f>'Raw Data'!FI85</f>
        <v>5</v>
      </c>
      <c r="CW3" s="10">
        <f>'Raw Data'!FJ85</f>
        <v>2</v>
      </c>
      <c r="CX3" s="10">
        <f>'Raw Data'!FK85</f>
        <v>2</v>
      </c>
      <c r="CY3" s="10">
        <f>'Raw Data'!FL85</f>
        <v>0</v>
      </c>
      <c r="CZ3" s="10">
        <f>'Raw Data'!FM85</f>
        <v>5</v>
      </c>
      <c r="DA3" s="10">
        <f>'Raw Data'!FN85</f>
        <v>4</v>
      </c>
      <c r="DB3" s="10">
        <f>'Raw Data'!FO85</f>
        <v>0</v>
      </c>
      <c r="DC3" s="10">
        <f>'Raw Data'!FP85</f>
        <v>1</v>
      </c>
      <c r="DD3" s="10">
        <f>'Raw Data'!FQ85</f>
        <v>3</v>
      </c>
      <c r="DE3" s="10">
        <f>'Raw Data'!FR85</f>
        <v>6</v>
      </c>
      <c r="DF3" s="10">
        <f>'Raw Data'!FS85</f>
        <v>0</v>
      </c>
      <c r="DG3" s="10">
        <f>'Raw Data'!FT85</f>
        <v>0</v>
      </c>
      <c r="DH3" s="10">
        <f>'Raw Data'!FU85</f>
        <v>1</v>
      </c>
      <c r="DI3" s="10">
        <f>'Raw Data'!FV85</f>
        <v>1</v>
      </c>
      <c r="DJ3" s="10">
        <f>'Raw Data'!FW85</f>
        <v>1</v>
      </c>
      <c r="DK3" s="10">
        <f>'Raw Data'!FX85</f>
        <v>2</v>
      </c>
      <c r="DL3" s="10">
        <f>'Raw Data'!FY85</f>
        <v>0</v>
      </c>
      <c r="DM3" s="10">
        <f>'Raw Data'!FZ85</f>
        <v>0</v>
      </c>
      <c r="DN3" s="10">
        <f>'Raw Data'!GA85</f>
        <v>1</v>
      </c>
      <c r="DO3" s="10">
        <f>'Raw Data'!GB85</f>
        <v>1</v>
      </c>
      <c r="DP3" s="10">
        <f>'Raw Data'!GC85</f>
        <v>1</v>
      </c>
      <c r="DQ3" s="10">
        <f>'Raw Data'!GD85</f>
        <v>0</v>
      </c>
      <c r="DR3" s="10">
        <f>'Raw Data'!GE85</f>
        <v>0</v>
      </c>
      <c r="DS3" s="10">
        <f>'Raw Data'!GF85</f>
        <v>3</v>
      </c>
      <c r="DT3" s="10">
        <f>'Raw Data'!GG85</f>
        <v>0</v>
      </c>
      <c r="DU3" s="10">
        <f>'Raw Data'!GH85</f>
        <v>1</v>
      </c>
      <c r="DV3" s="10">
        <f>'Raw Data'!GI85</f>
        <v>1</v>
      </c>
      <c r="DW3" s="10">
        <f>'Raw Data'!GJ85</f>
        <v>1</v>
      </c>
      <c r="DX3" s="10">
        <f>'Raw Data'!GK85</f>
        <v>0</v>
      </c>
      <c r="DY3" s="10">
        <f>'Raw Data'!GL85</f>
        <v>1</v>
      </c>
      <c r="DZ3" s="10">
        <f>'Raw Data'!GM85</f>
        <v>1</v>
      </c>
      <c r="EA3" s="10">
        <f>'Raw Data'!GN85</f>
        <v>1</v>
      </c>
      <c r="EB3" s="10">
        <f>'Raw Data'!GO85</f>
        <v>0</v>
      </c>
      <c r="EC3" s="10">
        <f>'Raw Data'!GP85</f>
        <v>1</v>
      </c>
      <c r="ED3" s="10">
        <f>'Raw Data'!GQ85</f>
        <v>0</v>
      </c>
      <c r="EE3" s="10">
        <f>'Raw Data'!GR85</f>
        <v>1</v>
      </c>
      <c r="EF3" s="10">
        <f>'Raw Data'!GS85</f>
        <v>1</v>
      </c>
      <c r="EG3" s="10">
        <f>'Raw Data'!GT85</f>
        <v>1</v>
      </c>
      <c r="EH3" s="10">
        <f>'Raw Data'!GU85</f>
        <v>0</v>
      </c>
      <c r="EI3" s="10">
        <f>'Raw Data'!GV85</f>
        <v>0</v>
      </c>
      <c r="EJ3" s="10">
        <f>'Raw Data'!GW85</f>
        <v>0</v>
      </c>
      <c r="EK3" s="10">
        <f>'Raw Data'!GX85</f>
        <v>2</v>
      </c>
      <c r="EL3" s="10">
        <f>'Raw Data'!GY85</f>
        <v>0</v>
      </c>
      <c r="EM3" s="10">
        <f>'Raw Data'!GZ85</f>
        <v>2</v>
      </c>
      <c r="EN3" s="10">
        <f>'Raw Data'!HA85</f>
        <v>1</v>
      </c>
      <c r="EO3" s="10">
        <f>'Raw Data'!HB85</f>
        <v>1</v>
      </c>
      <c r="EP3" s="10">
        <f>'Raw Data'!HC85</f>
        <v>0</v>
      </c>
      <c r="EQ3" s="10">
        <f>'Raw Data'!HD85</f>
        <v>0</v>
      </c>
      <c r="ER3" s="10">
        <f>'Raw Data'!HE85</f>
        <v>2</v>
      </c>
      <c r="ES3" s="10">
        <f>'Raw Data'!HF85</f>
        <v>0</v>
      </c>
      <c r="ET3" s="10">
        <f>'Raw Data'!HG85</f>
        <v>1</v>
      </c>
      <c r="EU3" s="10">
        <f>'Raw Data'!HH85</f>
        <v>1</v>
      </c>
      <c r="EV3" s="10">
        <f>'Raw Data'!HI85</f>
        <v>0</v>
      </c>
      <c r="EW3" s="10">
        <f>'Raw Data'!HJ85</f>
        <v>1</v>
      </c>
      <c r="EX3" s="10">
        <f>'Raw Data'!HK85</f>
        <v>1</v>
      </c>
      <c r="EY3" s="10">
        <f>'Raw Data'!HL85</f>
        <v>1</v>
      </c>
      <c r="EZ3" s="10">
        <f>'Raw Data'!HM85</f>
        <v>0</v>
      </c>
      <c r="FA3" s="10">
        <f>'Raw Data'!HN85</f>
        <v>0</v>
      </c>
      <c r="FB3" s="10">
        <f>'Raw Data'!HO85</f>
        <v>0</v>
      </c>
      <c r="FC3" s="10">
        <f>'Raw Data'!HP85</f>
        <v>1</v>
      </c>
      <c r="FD3" s="10">
        <f>'Raw Data'!HQ85</f>
        <v>0</v>
      </c>
      <c r="FE3" s="10">
        <f>'Raw Data'!HR85</f>
        <v>0</v>
      </c>
      <c r="FF3" s="10">
        <f>'Raw Data'!HS85</f>
        <v>1</v>
      </c>
      <c r="FG3" s="10">
        <f>'Raw Data'!HT85</f>
        <v>0</v>
      </c>
      <c r="FH3" s="10">
        <f>'Raw Data'!HU85</f>
        <v>0</v>
      </c>
      <c r="FI3" s="10">
        <f>'Raw Data'!HV85</f>
        <v>0</v>
      </c>
      <c r="FJ3" s="10">
        <f>'Raw Data'!HW85</f>
        <v>0</v>
      </c>
      <c r="FK3" s="10">
        <f>'Raw Data'!HX85</f>
        <v>0</v>
      </c>
      <c r="FL3" s="10">
        <f>'Raw Data'!HY85</f>
        <v>0</v>
      </c>
      <c r="FM3" s="10">
        <f>'Raw Data'!HZ85</f>
        <v>0</v>
      </c>
      <c r="FN3" s="10">
        <f>'Raw Data'!IA85</f>
        <v>0</v>
      </c>
      <c r="FO3" s="10">
        <f>'Raw Data'!IB85</f>
        <v>0</v>
      </c>
      <c r="FP3" s="10">
        <f>'Raw Data'!IC85</f>
        <v>0</v>
      </c>
      <c r="FQ3" s="10">
        <f>'Raw Data'!ID85</f>
        <v>1</v>
      </c>
      <c r="FR3" s="10">
        <f>'Raw Data'!IE85</f>
        <v>0</v>
      </c>
      <c r="FS3" s="10">
        <f>'Raw Data'!IF85</f>
        <v>1</v>
      </c>
      <c r="FT3" s="10">
        <f>'Raw Data'!IG85</f>
        <v>0</v>
      </c>
      <c r="FU3" s="10">
        <f>'Raw Data'!IH85</f>
        <v>0</v>
      </c>
      <c r="FV3" s="10">
        <f>'Raw Data'!II85</f>
        <v>0</v>
      </c>
      <c r="FW3" s="10">
        <f>'Raw Data'!IJ85</f>
        <v>0</v>
      </c>
      <c r="FX3" s="10">
        <f>'Raw Data'!IK85</f>
        <v>0</v>
      </c>
      <c r="FY3" s="10">
        <f>'Raw Data'!IL85</f>
        <v>0</v>
      </c>
      <c r="FZ3" s="10">
        <f>'Raw Data'!IM85</f>
        <v>1</v>
      </c>
      <c r="GA3" s="10">
        <f>'Raw Data'!IN85</f>
        <v>0</v>
      </c>
      <c r="GB3" s="10">
        <f>'Raw Data'!IO85</f>
        <v>0</v>
      </c>
      <c r="GC3" s="10">
        <f>'Raw Data'!IP85</f>
        <v>0</v>
      </c>
      <c r="GD3" s="10">
        <f>'Raw Data'!IQ85</f>
        <v>0</v>
      </c>
      <c r="GE3" s="10">
        <f>'Raw Data'!IR85</f>
        <v>0</v>
      </c>
      <c r="GF3" s="10">
        <f>'Raw Data'!IS85</f>
        <v>2</v>
      </c>
      <c r="GG3" s="10">
        <f>'Raw Data'!IT85</f>
        <v>0</v>
      </c>
      <c r="GH3" s="10">
        <f>'Raw Data'!IU85</f>
        <v>1</v>
      </c>
      <c r="GI3" s="10">
        <f>'Raw Data'!IV85</f>
        <v>0</v>
      </c>
      <c r="GJ3" s="10">
        <f>'Raw Data'!IW85</f>
        <v>0</v>
      </c>
      <c r="GK3" s="10">
        <f>'Raw Data'!IX85</f>
        <v>1</v>
      </c>
      <c r="GL3" s="10">
        <f>'Raw Data'!IY85</f>
        <v>0</v>
      </c>
      <c r="GM3" s="10">
        <f>'Raw Data'!IZ85</f>
        <v>0</v>
      </c>
      <c r="GN3" s="10">
        <f>'Raw Data'!JA85</f>
        <v>0</v>
      </c>
      <c r="GO3" s="10">
        <f>'Raw Data'!JB85</f>
        <v>0</v>
      </c>
      <c r="GP3" s="10">
        <f>'Raw Data'!JC85</f>
        <v>0</v>
      </c>
      <c r="GQ3" s="10">
        <f>'Raw Data'!JD85</f>
        <v>0</v>
      </c>
      <c r="GR3" s="10">
        <f>'Raw Data'!JE85</f>
        <v>0</v>
      </c>
      <c r="GS3" s="10">
        <f>'Raw Data'!JF85</f>
        <v>0</v>
      </c>
      <c r="GT3" s="10">
        <f>'Raw Data'!JG85</f>
        <v>0</v>
      </c>
      <c r="GU3" s="10">
        <f>'Raw Data'!JH85</f>
        <v>0</v>
      </c>
      <c r="GV3" s="10">
        <f>'Raw Data'!JI85</f>
        <v>0</v>
      </c>
      <c r="GW3" s="10">
        <f>'Raw Data'!JJ85</f>
        <v>0</v>
      </c>
      <c r="GX3" s="10">
        <f>'Raw Data'!JK85</f>
        <v>0</v>
      </c>
      <c r="GY3" s="10">
        <f>'Raw Data'!JL85</f>
        <v>0</v>
      </c>
    </row>
    <row r="4" spans="1:207" ht="14.25" customHeight="1" x14ac:dyDescent="0.35">
      <c r="A4" s="15" t="s">
        <v>30</v>
      </c>
      <c r="B4" s="10">
        <f>'Raw Data'!BO86</f>
        <v>6</v>
      </c>
      <c r="C4" s="10">
        <f>'Raw Data'!BP86</f>
        <v>6</v>
      </c>
      <c r="D4" s="10">
        <f>'Raw Data'!BQ86</f>
        <v>5</v>
      </c>
      <c r="E4" s="10">
        <f>'Raw Data'!BR86</f>
        <v>21</v>
      </c>
      <c r="F4" s="10">
        <f>'Raw Data'!BS86</f>
        <v>16</v>
      </c>
      <c r="G4" s="10">
        <f>'Raw Data'!BT86</f>
        <v>15</v>
      </c>
      <c r="H4" s="10">
        <f>'Raw Data'!BU86</f>
        <v>20</v>
      </c>
      <c r="I4" s="10">
        <f>'Raw Data'!BV86</f>
        <v>18</v>
      </c>
      <c r="J4" s="10">
        <f>'Raw Data'!BW86</f>
        <v>20</v>
      </c>
      <c r="K4" s="10">
        <f>'Raw Data'!BX86</f>
        <v>11</v>
      </c>
      <c r="L4" s="10">
        <f>'Raw Data'!BY86</f>
        <v>17</v>
      </c>
      <c r="M4" s="10">
        <f>'Raw Data'!BZ86</f>
        <v>25</v>
      </c>
      <c r="N4" s="10">
        <f>'Raw Data'!CA86</f>
        <v>17</v>
      </c>
      <c r="O4" s="10">
        <f>'Raw Data'!CB86</f>
        <v>43</v>
      </c>
      <c r="P4" s="10">
        <f>'Raw Data'!CC86</f>
        <v>21</v>
      </c>
      <c r="Q4" s="10">
        <f>'Raw Data'!CD86</f>
        <v>19</v>
      </c>
      <c r="R4" s="10">
        <f>'Raw Data'!CE86</f>
        <v>27</v>
      </c>
      <c r="S4" s="10">
        <f>'Raw Data'!CF86</f>
        <v>36</v>
      </c>
      <c r="T4" s="10">
        <f>'Raw Data'!CG86</f>
        <v>40</v>
      </c>
      <c r="U4" s="10">
        <f>'Raw Data'!CH86</f>
        <v>43</v>
      </c>
      <c r="V4" s="10">
        <f>'Raw Data'!CI86</f>
        <v>32</v>
      </c>
      <c r="W4" s="10">
        <f>'Raw Data'!CJ86</f>
        <v>29</v>
      </c>
      <c r="X4" s="10">
        <f>'Raw Data'!CK86</f>
        <v>44</v>
      </c>
      <c r="Y4" s="10">
        <f>'Raw Data'!CL86</f>
        <v>26</v>
      </c>
      <c r="Z4" s="10">
        <f>'Raw Data'!CM86</f>
        <v>27</v>
      </c>
      <c r="AA4" s="10">
        <f>'Raw Data'!CN86</f>
        <v>35</v>
      </c>
      <c r="AB4" s="10">
        <f>'Raw Data'!CO86</f>
        <v>24</v>
      </c>
      <c r="AC4" s="10">
        <f>'Raw Data'!CP86</f>
        <v>27</v>
      </c>
      <c r="AD4" s="10">
        <f>'Raw Data'!CQ86</f>
        <v>35</v>
      </c>
      <c r="AE4" s="10">
        <f>'Raw Data'!CR86</f>
        <v>34</v>
      </c>
      <c r="AF4" s="10">
        <f>'Raw Data'!CS86</f>
        <v>30</v>
      </c>
      <c r="AG4" s="10">
        <f>'Raw Data'!CT86</f>
        <v>32</v>
      </c>
      <c r="AH4" s="10">
        <f>'Raw Data'!CU86</f>
        <v>34</v>
      </c>
      <c r="AI4" s="10">
        <f>'Raw Data'!CV86</f>
        <v>21</v>
      </c>
      <c r="AJ4" s="10">
        <f>'Raw Data'!CW86</f>
        <v>20</v>
      </c>
      <c r="AK4" s="10">
        <f>'Raw Data'!CX86</f>
        <v>19</v>
      </c>
      <c r="AL4" s="10">
        <f>'Raw Data'!CY86</f>
        <v>10</v>
      </c>
      <c r="AM4" s="10">
        <f>'Raw Data'!CZ86</f>
        <v>19</v>
      </c>
      <c r="AN4" s="10">
        <f>'Raw Data'!DA86</f>
        <v>14</v>
      </c>
      <c r="AO4" s="10">
        <f>'Raw Data'!DB86</f>
        <v>29</v>
      </c>
      <c r="AP4" s="10">
        <f>'Raw Data'!DC86</f>
        <v>23</v>
      </c>
      <c r="AQ4" s="10">
        <f>'Raw Data'!DD86</f>
        <v>21</v>
      </c>
      <c r="AR4" s="10">
        <f>'Raw Data'!DE86</f>
        <v>31</v>
      </c>
      <c r="AS4" s="10">
        <f>'Raw Data'!DF86</f>
        <v>24</v>
      </c>
      <c r="AT4" s="10">
        <f>'Raw Data'!DG86</f>
        <v>26</v>
      </c>
      <c r="AU4" s="10">
        <f>'Raw Data'!DH86</f>
        <v>32</v>
      </c>
      <c r="AV4" s="10">
        <f>'Raw Data'!DI86</f>
        <v>28</v>
      </c>
      <c r="AW4" s="10">
        <f>'Raw Data'!DJ86</f>
        <v>26</v>
      </c>
      <c r="AX4" s="10">
        <f>'Raw Data'!DK86</f>
        <v>21</v>
      </c>
      <c r="AY4" s="10">
        <f>'Raw Data'!DL86</f>
        <v>24</v>
      </c>
      <c r="AZ4" s="10">
        <f>'Raw Data'!DM86</f>
        <v>21</v>
      </c>
      <c r="BA4" s="10">
        <f>'Raw Data'!DN86</f>
        <v>28</v>
      </c>
      <c r="BB4" s="10">
        <f>'Raw Data'!DO86</f>
        <v>32</v>
      </c>
      <c r="BC4" s="10">
        <f>'Raw Data'!DP86</f>
        <v>27</v>
      </c>
      <c r="BD4" s="10">
        <f>'Raw Data'!DQ86</f>
        <v>24</v>
      </c>
      <c r="BE4" s="10">
        <f>'Raw Data'!DR86</f>
        <v>17</v>
      </c>
      <c r="BF4" s="10">
        <f>'Raw Data'!DS86</f>
        <v>28</v>
      </c>
      <c r="BG4" s="10">
        <f>'Raw Data'!DT86</f>
        <v>18</v>
      </c>
      <c r="BH4" s="10">
        <f>'Raw Data'!DU86</f>
        <v>15</v>
      </c>
      <c r="BI4" s="10">
        <f>'Raw Data'!DV86</f>
        <v>10</v>
      </c>
      <c r="BJ4" s="10">
        <f>'Raw Data'!DW86</f>
        <v>4</v>
      </c>
      <c r="BK4" s="10">
        <f>'Raw Data'!DX86</f>
        <v>19</v>
      </c>
      <c r="BL4" s="10">
        <f>'Raw Data'!DY86</f>
        <v>15</v>
      </c>
      <c r="BM4" s="10">
        <f>'Raw Data'!DZ86</f>
        <v>22</v>
      </c>
      <c r="BN4" s="10">
        <f>'Raw Data'!EA86</f>
        <v>13</v>
      </c>
      <c r="BO4" s="10">
        <f>'Raw Data'!EB86</f>
        <v>11</v>
      </c>
      <c r="BP4" s="10">
        <f>'Raw Data'!EC86</f>
        <v>19</v>
      </c>
      <c r="BQ4" s="10">
        <f>'Raw Data'!ED86</f>
        <v>12</v>
      </c>
      <c r="BR4" s="10">
        <f>'Raw Data'!EE86</f>
        <v>13</v>
      </c>
      <c r="BS4" s="10">
        <f>'Raw Data'!EF86</f>
        <v>12</v>
      </c>
      <c r="BT4" s="10">
        <f>'Raw Data'!EG86</f>
        <v>18</v>
      </c>
      <c r="BU4" s="10">
        <f>'Raw Data'!EH86</f>
        <v>8</v>
      </c>
      <c r="BV4" s="10">
        <f>'Raw Data'!EI86</f>
        <v>11</v>
      </c>
      <c r="BW4" s="10">
        <f>'Raw Data'!EJ86</f>
        <v>10</v>
      </c>
      <c r="BX4" s="10">
        <f>'Raw Data'!EK86</f>
        <v>10</v>
      </c>
      <c r="BY4" s="10">
        <f>'Raw Data'!EL86</f>
        <v>11</v>
      </c>
      <c r="BZ4" s="10">
        <f>'Raw Data'!EM86</f>
        <v>15</v>
      </c>
      <c r="CA4" s="10">
        <f>'Raw Data'!EN86</f>
        <v>6</v>
      </c>
      <c r="CB4" s="10">
        <f>'Raw Data'!EO86</f>
        <v>9</v>
      </c>
      <c r="CC4" s="10">
        <f>'Raw Data'!EP86</f>
        <v>6</v>
      </c>
      <c r="CD4" s="10">
        <f>'Raw Data'!EQ86</f>
        <v>14</v>
      </c>
      <c r="CE4" s="10">
        <f>'Raw Data'!ER86</f>
        <v>5</v>
      </c>
      <c r="CF4" s="10">
        <f>'Raw Data'!ES86</f>
        <v>7</v>
      </c>
      <c r="CG4" s="10">
        <f>'Raw Data'!ET86</f>
        <v>5</v>
      </c>
      <c r="CH4" s="10">
        <f>'Raw Data'!EU86</f>
        <v>7</v>
      </c>
      <c r="CI4" s="10">
        <f>'Raw Data'!EV86</f>
        <v>9</v>
      </c>
      <c r="CJ4" s="10">
        <f>'Raw Data'!EW86</f>
        <v>5</v>
      </c>
      <c r="CK4" s="10">
        <f>'Raw Data'!EX86</f>
        <v>5</v>
      </c>
      <c r="CL4" s="10">
        <f>'Raw Data'!EY86</f>
        <v>8</v>
      </c>
      <c r="CM4" s="10">
        <f>'Raw Data'!EZ86</f>
        <v>8</v>
      </c>
      <c r="CN4" s="10">
        <f>'Raw Data'!FA86</f>
        <v>8</v>
      </c>
      <c r="CO4" s="10">
        <f>'Raw Data'!FB86</f>
        <v>7</v>
      </c>
      <c r="CP4" s="10">
        <f>'Raw Data'!FC86</f>
        <v>6</v>
      </c>
      <c r="CQ4" s="10">
        <f>'Raw Data'!FD86</f>
        <v>7</v>
      </c>
      <c r="CR4" s="10">
        <f>'Raw Data'!FE86</f>
        <v>3</v>
      </c>
      <c r="CS4" s="10">
        <f>'Raw Data'!FF86</f>
        <v>7</v>
      </c>
      <c r="CT4" s="10">
        <f>'Raw Data'!FG86</f>
        <v>9</v>
      </c>
      <c r="CU4" s="10">
        <f>'Raw Data'!FH86</f>
        <v>8</v>
      </c>
      <c r="CV4" s="10">
        <f>'Raw Data'!FI86</f>
        <v>9</v>
      </c>
      <c r="CW4" s="10">
        <f>'Raw Data'!FJ86</f>
        <v>8</v>
      </c>
      <c r="CX4" s="10">
        <f>'Raw Data'!FK86</f>
        <v>8</v>
      </c>
      <c r="CY4" s="10">
        <f>'Raw Data'!FL86</f>
        <v>6</v>
      </c>
      <c r="CZ4" s="10">
        <f>'Raw Data'!FM86</f>
        <v>9</v>
      </c>
      <c r="DA4" s="10">
        <f>'Raw Data'!FN86</f>
        <v>7</v>
      </c>
      <c r="DB4" s="10">
        <f>'Raw Data'!FO86</f>
        <v>6</v>
      </c>
      <c r="DC4" s="10">
        <f>'Raw Data'!FP86</f>
        <v>4</v>
      </c>
      <c r="DD4" s="10">
        <f>'Raw Data'!FQ86</f>
        <v>6</v>
      </c>
      <c r="DE4" s="10">
        <f>'Raw Data'!FR86</f>
        <v>7</v>
      </c>
      <c r="DF4" s="10">
        <f>'Raw Data'!FS86</f>
        <v>4</v>
      </c>
      <c r="DG4" s="10">
        <f>'Raw Data'!FT86</f>
        <v>6</v>
      </c>
      <c r="DH4" s="10">
        <f>'Raw Data'!FU86</f>
        <v>3</v>
      </c>
      <c r="DI4" s="10">
        <f>'Raw Data'!FV86</f>
        <v>3</v>
      </c>
      <c r="DJ4" s="10">
        <f>'Raw Data'!FW86</f>
        <v>12</v>
      </c>
      <c r="DK4" s="10">
        <f>'Raw Data'!FX86</f>
        <v>3</v>
      </c>
      <c r="DL4" s="10">
        <f>'Raw Data'!FY86</f>
        <v>6</v>
      </c>
      <c r="DM4" s="10">
        <f>'Raw Data'!FZ86</f>
        <v>6</v>
      </c>
      <c r="DN4" s="10">
        <f>'Raw Data'!GA86</f>
        <v>2</v>
      </c>
      <c r="DO4" s="10">
        <f>'Raw Data'!GB86</f>
        <v>10</v>
      </c>
      <c r="DP4" s="10">
        <f>'Raw Data'!GC86</f>
        <v>3</v>
      </c>
      <c r="DQ4" s="10">
        <f>'Raw Data'!GD86</f>
        <v>4</v>
      </c>
      <c r="DR4" s="10">
        <f>'Raw Data'!GE86</f>
        <v>7</v>
      </c>
      <c r="DS4" s="10">
        <f>'Raw Data'!GF86</f>
        <v>5</v>
      </c>
      <c r="DT4" s="10">
        <f>'Raw Data'!GG86</f>
        <v>2</v>
      </c>
      <c r="DU4" s="10">
        <f>'Raw Data'!GH86</f>
        <v>1</v>
      </c>
      <c r="DV4" s="10">
        <f>'Raw Data'!GI86</f>
        <v>5</v>
      </c>
      <c r="DW4" s="10">
        <f>'Raw Data'!GJ86</f>
        <v>5</v>
      </c>
      <c r="DX4" s="10">
        <f>'Raw Data'!GK86</f>
        <v>7</v>
      </c>
      <c r="DY4" s="10">
        <f>'Raw Data'!GL86</f>
        <v>1</v>
      </c>
      <c r="DZ4" s="10">
        <f>'Raw Data'!GM86</f>
        <v>5</v>
      </c>
      <c r="EA4" s="10">
        <f>'Raw Data'!GN86</f>
        <v>4</v>
      </c>
      <c r="EB4" s="10">
        <f>'Raw Data'!GO86</f>
        <v>7</v>
      </c>
      <c r="EC4" s="10">
        <f>'Raw Data'!GP86</f>
        <v>4</v>
      </c>
      <c r="ED4" s="10">
        <f>'Raw Data'!GQ86</f>
        <v>4</v>
      </c>
      <c r="EE4" s="10">
        <f>'Raw Data'!GR86</f>
        <v>2</v>
      </c>
      <c r="EF4" s="10">
        <f>'Raw Data'!GS86</f>
        <v>8</v>
      </c>
      <c r="EG4" s="10">
        <f>'Raw Data'!GT86</f>
        <v>7</v>
      </c>
      <c r="EH4" s="10">
        <f>'Raw Data'!GU86</f>
        <v>8</v>
      </c>
      <c r="EI4" s="10">
        <f>'Raw Data'!GV86</f>
        <v>4</v>
      </c>
      <c r="EJ4" s="10">
        <f>'Raw Data'!GW86</f>
        <v>5</v>
      </c>
      <c r="EK4" s="10">
        <f>'Raw Data'!GX86</f>
        <v>7</v>
      </c>
      <c r="EL4" s="10">
        <f>'Raw Data'!GY86</f>
        <v>3</v>
      </c>
      <c r="EM4" s="10">
        <f>'Raw Data'!GZ86</f>
        <v>3</v>
      </c>
      <c r="EN4" s="10">
        <f>'Raw Data'!HA86</f>
        <v>2</v>
      </c>
      <c r="EO4" s="10">
        <f>'Raw Data'!HB86</f>
        <v>4</v>
      </c>
      <c r="EP4" s="10">
        <f>'Raw Data'!HC86</f>
        <v>2</v>
      </c>
      <c r="EQ4" s="10">
        <f>'Raw Data'!HD86</f>
        <v>3</v>
      </c>
      <c r="ER4" s="10">
        <f>'Raw Data'!HE86</f>
        <v>2</v>
      </c>
      <c r="ES4" s="10">
        <f>'Raw Data'!HF86</f>
        <v>1</v>
      </c>
      <c r="ET4" s="10">
        <f>'Raw Data'!HG86</f>
        <v>3</v>
      </c>
      <c r="EU4" s="10">
        <f>'Raw Data'!HH86</f>
        <v>1</v>
      </c>
      <c r="EV4" s="10">
        <f>'Raw Data'!HI86</f>
        <v>1</v>
      </c>
      <c r="EW4" s="10">
        <f>'Raw Data'!HJ86</f>
        <v>2</v>
      </c>
      <c r="EX4" s="10">
        <f>'Raw Data'!HK86</f>
        <v>1</v>
      </c>
      <c r="EY4" s="10">
        <f>'Raw Data'!HL86</f>
        <v>4</v>
      </c>
      <c r="EZ4" s="10">
        <f>'Raw Data'!HM86</f>
        <v>0</v>
      </c>
      <c r="FA4" s="10">
        <f>'Raw Data'!HN86</f>
        <v>1</v>
      </c>
      <c r="FB4" s="10">
        <f>'Raw Data'!HO86</f>
        <v>2</v>
      </c>
      <c r="FC4" s="10">
        <f>'Raw Data'!HP86</f>
        <v>0</v>
      </c>
      <c r="FD4" s="10">
        <f>'Raw Data'!HQ86</f>
        <v>3</v>
      </c>
      <c r="FE4" s="10">
        <f>'Raw Data'!HR86</f>
        <v>1</v>
      </c>
      <c r="FF4" s="10">
        <f>'Raw Data'!HS86</f>
        <v>2</v>
      </c>
      <c r="FG4" s="10">
        <f>'Raw Data'!HT86</f>
        <v>1</v>
      </c>
      <c r="FH4" s="10">
        <f>'Raw Data'!HU86</f>
        <v>0</v>
      </c>
      <c r="FI4" s="10">
        <f>'Raw Data'!HV86</f>
        <v>0</v>
      </c>
      <c r="FJ4" s="10">
        <f>'Raw Data'!HW86</f>
        <v>2</v>
      </c>
      <c r="FK4" s="10">
        <f>'Raw Data'!HX86</f>
        <v>1</v>
      </c>
      <c r="FL4" s="10">
        <f>'Raw Data'!HY86</f>
        <v>0</v>
      </c>
      <c r="FM4" s="10">
        <f>'Raw Data'!HZ86</f>
        <v>1</v>
      </c>
      <c r="FN4" s="10">
        <f>'Raw Data'!IA86</f>
        <v>1</v>
      </c>
      <c r="FO4" s="10">
        <f>'Raw Data'!IB86</f>
        <v>1</v>
      </c>
      <c r="FP4" s="10">
        <f>'Raw Data'!IC86</f>
        <v>0</v>
      </c>
      <c r="FQ4" s="10">
        <f>'Raw Data'!ID86</f>
        <v>0</v>
      </c>
      <c r="FR4" s="10">
        <f>'Raw Data'!IE86</f>
        <v>1</v>
      </c>
      <c r="FS4" s="10">
        <f>'Raw Data'!IF86</f>
        <v>2</v>
      </c>
      <c r="FT4" s="10">
        <f>'Raw Data'!IG86</f>
        <v>1</v>
      </c>
      <c r="FU4" s="10">
        <f>'Raw Data'!IH86</f>
        <v>3</v>
      </c>
      <c r="FV4" s="10">
        <f>'Raw Data'!II86</f>
        <v>1</v>
      </c>
      <c r="FW4" s="10">
        <f>'Raw Data'!IJ86</f>
        <v>2</v>
      </c>
      <c r="FX4" s="10">
        <f>'Raw Data'!IK86</f>
        <v>1</v>
      </c>
      <c r="FY4" s="10">
        <f>'Raw Data'!IL86</f>
        <v>0</v>
      </c>
      <c r="FZ4" s="10">
        <f>'Raw Data'!IM86</f>
        <v>0</v>
      </c>
      <c r="GA4" s="10">
        <f>'Raw Data'!IN86</f>
        <v>1</v>
      </c>
      <c r="GB4" s="10">
        <f>'Raw Data'!IO86</f>
        <v>2</v>
      </c>
      <c r="GC4" s="10">
        <f>'Raw Data'!IP86</f>
        <v>0</v>
      </c>
      <c r="GD4" s="10">
        <f>'Raw Data'!IQ86</f>
        <v>0</v>
      </c>
      <c r="GE4" s="10">
        <f>'Raw Data'!IR86</f>
        <v>1</v>
      </c>
      <c r="GF4" s="10">
        <f>'Raw Data'!IS86</f>
        <v>0</v>
      </c>
      <c r="GG4" s="10">
        <f>'Raw Data'!IT86</f>
        <v>0</v>
      </c>
      <c r="GH4" s="10">
        <f>'Raw Data'!IU86</f>
        <v>1</v>
      </c>
      <c r="GI4" s="10">
        <f>'Raw Data'!IV86</f>
        <v>2</v>
      </c>
      <c r="GJ4" s="10">
        <f>'Raw Data'!IW86</f>
        <v>0</v>
      </c>
      <c r="GK4" s="10">
        <f>'Raw Data'!IX86</f>
        <v>0</v>
      </c>
      <c r="GL4" s="10">
        <f>'Raw Data'!IY86</f>
        <v>1</v>
      </c>
      <c r="GM4" s="10">
        <f>'Raw Data'!IZ86</f>
        <v>0</v>
      </c>
      <c r="GN4" s="10">
        <f>'Raw Data'!JA86</f>
        <v>0</v>
      </c>
      <c r="GO4" s="10">
        <f>'Raw Data'!JB86</f>
        <v>1</v>
      </c>
      <c r="GP4" s="10">
        <f>'Raw Data'!JC86</f>
        <v>0</v>
      </c>
      <c r="GQ4" s="10">
        <f>'Raw Data'!JD86</f>
        <v>0</v>
      </c>
      <c r="GR4" s="10">
        <f>'Raw Data'!JE86</f>
        <v>0</v>
      </c>
      <c r="GS4" s="10">
        <f>'Raw Data'!JF86</f>
        <v>0</v>
      </c>
      <c r="GT4" s="10">
        <f>'Raw Data'!JG86</f>
        <v>0</v>
      </c>
      <c r="GU4" s="10">
        <f>'Raw Data'!JH86</f>
        <v>0</v>
      </c>
      <c r="GV4" s="10">
        <f>'Raw Data'!JI86</f>
        <v>0</v>
      </c>
      <c r="GW4" s="10">
        <f>'Raw Data'!JJ86</f>
        <v>0</v>
      </c>
      <c r="GX4" s="10">
        <f>'Raw Data'!JK86</f>
        <v>0</v>
      </c>
      <c r="GY4" s="10">
        <f>'Raw Data'!JL86</f>
        <v>0</v>
      </c>
    </row>
    <row r="5" spans="1:207" ht="28.5" customHeight="1" x14ac:dyDescent="0.35">
      <c r="A5" s="15" t="s">
        <v>31</v>
      </c>
      <c r="B5" s="16">
        <f t="shared" ref="B5:EP5" si="0">B3/B2</f>
        <v>3.3333333333333333E-2</v>
      </c>
      <c r="C5" s="16">
        <f t="shared" si="0"/>
        <v>0.10144927536231885</v>
      </c>
      <c r="D5" s="16">
        <f t="shared" si="0"/>
        <v>4.7619047619047616E-2</v>
      </c>
      <c r="E5" s="16">
        <f t="shared" si="0"/>
        <v>5.8823529411764705E-2</v>
      </c>
      <c r="F5" s="16">
        <f t="shared" si="0"/>
        <v>0.11904761904761904</v>
      </c>
      <c r="G5" s="16">
        <f t="shared" si="0"/>
        <v>0.1111111111111111</v>
      </c>
      <c r="H5" s="16">
        <f t="shared" si="0"/>
        <v>5.4054054054054057E-2</v>
      </c>
      <c r="I5" s="16">
        <f t="shared" si="0"/>
        <v>9.6491228070175433E-2</v>
      </c>
      <c r="J5" s="16">
        <f t="shared" si="0"/>
        <v>8.5714285714285715E-2</v>
      </c>
      <c r="K5" s="16">
        <f t="shared" si="0"/>
        <v>4.7619047619047616E-2</v>
      </c>
      <c r="L5" s="16">
        <f t="shared" si="0"/>
        <v>6.7307692307692304E-2</v>
      </c>
      <c r="M5" s="16">
        <f t="shared" si="0"/>
        <v>7.5471698113207544E-2</v>
      </c>
      <c r="N5" s="16">
        <f t="shared" si="0"/>
        <v>9.4339622641509441E-2</v>
      </c>
      <c r="O5" s="16">
        <f t="shared" si="0"/>
        <v>0.14000000000000001</v>
      </c>
      <c r="P5" s="16">
        <f t="shared" si="0"/>
        <v>0.15116279069767441</v>
      </c>
      <c r="Q5" s="16">
        <f t="shared" si="0"/>
        <v>0.1111111111111111</v>
      </c>
      <c r="R5" s="16">
        <f t="shared" si="0"/>
        <v>0.1415929203539823</v>
      </c>
      <c r="S5" s="16">
        <f t="shared" si="0"/>
        <v>0.16176470588235295</v>
      </c>
      <c r="T5" s="16">
        <f t="shared" si="0"/>
        <v>7.9470198675496692E-2</v>
      </c>
      <c r="U5" s="16">
        <f t="shared" si="0"/>
        <v>8.0291970802919707E-2</v>
      </c>
      <c r="V5" s="16">
        <f t="shared" si="0"/>
        <v>7.1999999999999995E-2</v>
      </c>
      <c r="W5" s="16">
        <f t="shared" si="0"/>
        <v>0.1111111111111111</v>
      </c>
      <c r="X5" s="16">
        <f t="shared" si="0"/>
        <v>5.5045871559633031E-2</v>
      </c>
      <c r="Y5" s="16">
        <f t="shared" si="0"/>
        <v>7.8260869565217397E-2</v>
      </c>
      <c r="Z5" s="16">
        <f t="shared" si="0"/>
        <v>0.13207547169811321</v>
      </c>
      <c r="AA5" s="16">
        <f t="shared" si="0"/>
        <v>0.112</v>
      </c>
      <c r="AB5" s="16">
        <f t="shared" si="0"/>
        <v>0.12048192771084337</v>
      </c>
      <c r="AC5" s="16">
        <f t="shared" si="0"/>
        <v>0.16091954022988506</v>
      </c>
      <c r="AD5" s="16">
        <f t="shared" si="0"/>
        <v>0.14615384615384616</v>
      </c>
      <c r="AE5" s="16">
        <f t="shared" si="0"/>
        <v>0.12408759124087591</v>
      </c>
      <c r="AF5" s="16">
        <f t="shared" si="0"/>
        <v>0.20161290322580644</v>
      </c>
      <c r="AG5" s="16">
        <f t="shared" si="0"/>
        <v>0.14084507042253522</v>
      </c>
      <c r="AH5" s="16">
        <f t="shared" si="0"/>
        <v>0.11811023622047244</v>
      </c>
      <c r="AI5" s="16">
        <f t="shared" si="0"/>
        <v>8.5714285714285715E-2</v>
      </c>
      <c r="AJ5" s="16">
        <f t="shared" si="0"/>
        <v>0.1415929203539823</v>
      </c>
      <c r="AK5" s="16">
        <f t="shared" si="0"/>
        <v>0.13761467889908258</v>
      </c>
      <c r="AL5" s="16">
        <f t="shared" si="0"/>
        <v>0.16216216216216217</v>
      </c>
      <c r="AM5" s="16">
        <f t="shared" si="0"/>
        <v>0.13725490196078433</v>
      </c>
      <c r="AN5" s="16">
        <f t="shared" si="0"/>
        <v>0.14893617021276595</v>
      </c>
      <c r="AO5" s="16">
        <f t="shared" si="0"/>
        <v>0.17857142857142858</v>
      </c>
      <c r="AP5" s="16">
        <f t="shared" si="0"/>
        <v>9.9415204678362568E-2</v>
      </c>
      <c r="AQ5" s="16">
        <f t="shared" si="0"/>
        <v>7.6335877862595422E-2</v>
      </c>
      <c r="AR5" s="16">
        <f t="shared" si="0"/>
        <v>0.10909090909090909</v>
      </c>
      <c r="AS5" s="16">
        <f t="shared" si="0"/>
        <v>8.9041095890410954E-2</v>
      </c>
      <c r="AT5" s="16">
        <f t="shared" si="0"/>
        <v>9.9173553719008267E-2</v>
      </c>
      <c r="AU5" s="16">
        <f t="shared" si="0"/>
        <v>0.14399999999999999</v>
      </c>
      <c r="AV5" s="16">
        <f t="shared" si="0"/>
        <v>0.14383561643835616</v>
      </c>
      <c r="AW5" s="16">
        <f t="shared" si="0"/>
        <v>5.9701492537313432E-2</v>
      </c>
      <c r="AX5" s="16">
        <f t="shared" si="0"/>
        <v>0.12403100775193798</v>
      </c>
      <c r="AY5" s="16">
        <f t="shared" si="0"/>
        <v>0.10091743119266056</v>
      </c>
      <c r="AZ5" s="16">
        <f t="shared" si="0"/>
        <v>0.12359550561797752</v>
      </c>
      <c r="BA5" s="16">
        <f t="shared" si="0"/>
        <v>0.12087912087912088</v>
      </c>
      <c r="BB5" s="16">
        <f t="shared" si="0"/>
        <v>8.8235294117647065E-2</v>
      </c>
      <c r="BC5" s="16">
        <f t="shared" si="0"/>
        <v>5.9523809523809521E-2</v>
      </c>
      <c r="BD5" s="16">
        <f t="shared" si="0"/>
        <v>0.10191082802547771</v>
      </c>
      <c r="BE5" s="16">
        <f t="shared" si="0"/>
        <v>0.10666666666666667</v>
      </c>
      <c r="BF5" s="16">
        <f t="shared" si="0"/>
        <v>9.3167701863354033E-2</v>
      </c>
      <c r="BG5" s="16">
        <f t="shared" si="0"/>
        <v>0.10294117647058823</v>
      </c>
      <c r="BH5" s="16">
        <f t="shared" si="0"/>
        <v>7.0866141732283464E-2</v>
      </c>
      <c r="BI5" s="16">
        <f t="shared" si="0"/>
        <v>4.3859649122807015E-2</v>
      </c>
      <c r="BJ5" s="16">
        <f t="shared" si="0"/>
        <v>4.3478260869565216E-2</v>
      </c>
      <c r="BK5" s="16">
        <f t="shared" si="0"/>
        <v>0.12</v>
      </c>
      <c r="BL5" s="16">
        <f t="shared" si="0"/>
        <v>3.7735849056603772E-2</v>
      </c>
      <c r="BM5" s="16">
        <f t="shared" si="0"/>
        <v>1.1363636363636364E-2</v>
      </c>
      <c r="BN5" s="16">
        <f t="shared" si="0"/>
        <v>6.0869565217391307E-2</v>
      </c>
      <c r="BO5" s="16">
        <f t="shared" si="0"/>
        <v>8.7248322147651006E-2</v>
      </c>
      <c r="BP5" s="16">
        <f t="shared" si="0"/>
        <v>6.25E-2</v>
      </c>
      <c r="BQ5" s="16">
        <f t="shared" si="0"/>
        <v>4.0816326530612242E-2</v>
      </c>
      <c r="BR5" s="16">
        <f t="shared" si="0"/>
        <v>4.9180327868852458E-2</v>
      </c>
      <c r="BS5" s="16">
        <f t="shared" si="0"/>
        <v>4.7244094488188976E-2</v>
      </c>
      <c r="BT5" s="16">
        <f t="shared" si="0"/>
        <v>4.2253521126760563E-2</v>
      </c>
      <c r="BU5" s="16">
        <f t="shared" si="0"/>
        <v>6.9444444444444448E-2</v>
      </c>
      <c r="BV5" s="16">
        <f t="shared" si="0"/>
        <v>8.4745762711864406E-3</v>
      </c>
      <c r="BW5" s="16">
        <f t="shared" si="0"/>
        <v>0.10191082802547771</v>
      </c>
      <c r="BX5" s="16">
        <f t="shared" si="0"/>
        <v>7.2916666666666671E-2</v>
      </c>
      <c r="BY5" s="16">
        <f t="shared" si="0"/>
        <v>4.7619047619047616E-2</v>
      </c>
      <c r="BZ5" s="16">
        <f t="shared" si="0"/>
        <v>2.8571428571428571E-2</v>
      </c>
      <c r="CA5" s="16">
        <f t="shared" si="0"/>
        <v>2.6143790849673203E-2</v>
      </c>
      <c r="CB5" s="16">
        <f t="shared" si="0"/>
        <v>4.4554455445544552E-2</v>
      </c>
      <c r="CC5" s="16">
        <f t="shared" si="0"/>
        <v>7.567567567567568E-2</v>
      </c>
      <c r="CD5" s="16">
        <f t="shared" si="0"/>
        <v>4.0935672514619881E-2</v>
      </c>
      <c r="CE5" s="16">
        <f t="shared" si="0"/>
        <v>4.1095890410958902E-2</v>
      </c>
      <c r="CF5" s="16">
        <f t="shared" si="0"/>
        <v>3.4965034965034968E-2</v>
      </c>
      <c r="CG5" s="16">
        <f t="shared" si="0"/>
        <v>1.2578616352201259E-2</v>
      </c>
      <c r="CH5" s="16">
        <f t="shared" si="0"/>
        <v>4.8951048951048952E-2</v>
      </c>
      <c r="CI5" s="16">
        <f t="shared" si="0"/>
        <v>2.7027027027027029E-2</v>
      </c>
      <c r="CJ5" s="16">
        <f t="shared" si="0"/>
        <v>4.5045045045045043E-2</v>
      </c>
      <c r="CK5" s="16">
        <f t="shared" si="0"/>
        <v>4.3478260869565216E-2</v>
      </c>
      <c r="CL5" s="16">
        <f t="shared" si="0"/>
        <v>7.246376811594203E-3</v>
      </c>
      <c r="CM5" s="16">
        <f t="shared" si="0"/>
        <v>1.2658227848101266E-2</v>
      </c>
      <c r="CN5" s="16">
        <f t="shared" si="0"/>
        <v>1.1428571428571429E-2</v>
      </c>
      <c r="CO5" s="16">
        <f t="shared" si="0"/>
        <v>2.1621621621621623E-2</v>
      </c>
      <c r="CP5" s="16">
        <f t="shared" si="0"/>
        <v>1.935483870967742E-2</v>
      </c>
      <c r="CQ5" s="16">
        <f t="shared" si="0"/>
        <v>1.2578616352201259E-2</v>
      </c>
      <c r="CR5" s="16">
        <f t="shared" si="0"/>
        <v>6.2893081761006293E-3</v>
      </c>
      <c r="CS5" s="16">
        <f t="shared" si="0"/>
        <v>6.8965517241379309E-3</v>
      </c>
      <c r="CT5" s="16">
        <f t="shared" si="0"/>
        <v>2.1428571428571429E-2</v>
      </c>
      <c r="CU5" s="16">
        <f t="shared" si="0"/>
        <v>1.7341040462427744E-2</v>
      </c>
      <c r="CV5" s="16">
        <f t="shared" si="0"/>
        <v>4.4642857142857144E-2</v>
      </c>
      <c r="CW5" s="16">
        <f t="shared" si="0"/>
        <v>1.5503875968992248E-2</v>
      </c>
      <c r="CX5" s="16">
        <f t="shared" si="0"/>
        <v>1.1111111111111112E-2</v>
      </c>
      <c r="CY5" s="16">
        <f t="shared" si="0"/>
        <v>0</v>
      </c>
      <c r="CZ5" s="16">
        <f t="shared" si="0"/>
        <v>2.4630541871921183E-2</v>
      </c>
      <c r="DA5" s="16">
        <f t="shared" si="0"/>
        <v>1.834862385321101E-2</v>
      </c>
      <c r="DB5" s="16">
        <f t="shared" si="0"/>
        <v>0</v>
      </c>
      <c r="DC5" s="16">
        <f t="shared" si="0"/>
        <v>5.8479532163742687E-3</v>
      </c>
      <c r="DD5" s="16">
        <f t="shared" si="0"/>
        <v>1.8518518518518517E-2</v>
      </c>
      <c r="DE5" s="16">
        <f t="shared" si="0"/>
        <v>3.614457831325301E-2</v>
      </c>
      <c r="DF5" s="16">
        <f t="shared" si="0"/>
        <v>0</v>
      </c>
      <c r="DG5" s="16">
        <f t="shared" si="0"/>
        <v>0</v>
      </c>
      <c r="DH5" s="16">
        <f t="shared" si="0"/>
        <v>8.4745762711864406E-3</v>
      </c>
      <c r="DI5" s="16">
        <f t="shared" si="0"/>
        <v>1.1235955056179775E-2</v>
      </c>
      <c r="DJ5" s="16">
        <f t="shared" si="0"/>
        <v>5.3475935828877002E-3</v>
      </c>
      <c r="DK5" s="16">
        <f t="shared" si="0"/>
        <v>1.0752688172043012E-2</v>
      </c>
      <c r="DL5" s="16">
        <f t="shared" si="0"/>
        <v>0</v>
      </c>
      <c r="DM5" s="16">
        <f t="shared" si="0"/>
        <v>0</v>
      </c>
      <c r="DN5" s="16">
        <f t="shared" si="0"/>
        <v>5.8139534883720929E-3</v>
      </c>
      <c r="DO5" s="16">
        <f t="shared" si="0"/>
        <v>5.2910052910052907E-3</v>
      </c>
      <c r="DP5" s="16">
        <f t="shared" si="0"/>
        <v>7.0422535211267607E-3</v>
      </c>
      <c r="DQ5" s="16">
        <f t="shared" si="0"/>
        <v>0</v>
      </c>
      <c r="DR5" s="16">
        <f t="shared" si="0"/>
        <v>0</v>
      </c>
      <c r="DS5" s="16">
        <f t="shared" si="0"/>
        <v>1.8072289156626505E-2</v>
      </c>
      <c r="DT5" s="16">
        <f t="shared" si="0"/>
        <v>0</v>
      </c>
      <c r="DU5" s="16">
        <f t="shared" si="0"/>
        <v>8.130081300813009E-3</v>
      </c>
      <c r="DV5" s="16">
        <f t="shared" si="0"/>
        <v>5.434782608695652E-3</v>
      </c>
      <c r="DW5" s="16">
        <f t="shared" si="0"/>
        <v>5.2910052910052907E-3</v>
      </c>
      <c r="DX5" s="16">
        <f t="shared" si="0"/>
        <v>0</v>
      </c>
      <c r="DY5" s="16">
        <f t="shared" si="0"/>
        <v>5.263157894736842E-3</v>
      </c>
      <c r="DZ5" s="16">
        <f t="shared" si="0"/>
        <v>5.4054054054054057E-3</v>
      </c>
      <c r="EA5" s="16">
        <f t="shared" si="0"/>
        <v>4.9751243781094526E-3</v>
      </c>
      <c r="EB5" s="16">
        <f t="shared" si="0"/>
        <v>0</v>
      </c>
      <c r="EC5" s="16">
        <f t="shared" si="0"/>
        <v>5.2910052910052907E-3</v>
      </c>
      <c r="ED5" s="16">
        <f t="shared" si="0"/>
        <v>0</v>
      </c>
      <c r="EE5" s="16">
        <f t="shared" si="0"/>
        <v>5.7471264367816091E-3</v>
      </c>
      <c r="EF5" s="16">
        <f t="shared" si="0"/>
        <v>6.7567567567567571E-3</v>
      </c>
      <c r="EG5" s="16">
        <f t="shared" si="0"/>
        <v>6.8493150684931503E-3</v>
      </c>
      <c r="EH5" s="16">
        <f t="shared" si="0"/>
        <v>0</v>
      </c>
      <c r="EI5" s="16">
        <f t="shared" si="0"/>
        <v>0</v>
      </c>
      <c r="EJ5" s="16">
        <f t="shared" si="0"/>
        <v>0</v>
      </c>
      <c r="EK5" s="16">
        <f t="shared" si="0"/>
        <v>9.0497737556561094E-3</v>
      </c>
      <c r="EL5" s="16">
        <f t="shared" si="0"/>
        <v>0</v>
      </c>
      <c r="EM5" s="16">
        <f t="shared" si="0"/>
        <v>6.2111801242236021E-3</v>
      </c>
      <c r="EN5" s="16">
        <f t="shared" si="0"/>
        <v>2.7932960893854749E-3</v>
      </c>
      <c r="EO5" s="16">
        <f t="shared" si="0"/>
        <v>2.6881720430107529E-3</v>
      </c>
      <c r="EP5" s="16">
        <f t="shared" si="0"/>
        <v>0</v>
      </c>
      <c r="EQ5" s="16">
        <f t="shared" ref="EQ5:FC5" si="1">EQ3/EQ2</f>
        <v>0</v>
      </c>
      <c r="ER5" s="16">
        <f t="shared" si="1"/>
        <v>7.6045627376425855E-3</v>
      </c>
      <c r="ES5" s="16">
        <f t="shared" si="1"/>
        <v>0</v>
      </c>
      <c r="ET5" s="16">
        <f t="shared" si="1"/>
        <v>2.6525198938992041E-3</v>
      </c>
      <c r="EU5" s="16">
        <f t="shared" si="1"/>
        <v>2.8653295128939827E-3</v>
      </c>
      <c r="EV5" s="16">
        <f t="shared" si="1"/>
        <v>0</v>
      </c>
      <c r="EW5" s="16">
        <f t="shared" si="1"/>
        <v>3.0674846625766872E-3</v>
      </c>
      <c r="EX5" s="16">
        <f t="shared" si="1"/>
        <v>3.8022813688212928E-3</v>
      </c>
      <c r="EY5" s="16">
        <f t="shared" si="1"/>
        <v>4.2735042735042739E-3</v>
      </c>
      <c r="EZ5" s="16">
        <f t="shared" si="1"/>
        <v>0</v>
      </c>
      <c r="FA5" s="16">
        <f t="shared" si="1"/>
        <v>0</v>
      </c>
      <c r="FB5" s="16">
        <f t="shared" si="1"/>
        <v>0</v>
      </c>
      <c r="FC5" s="16">
        <f t="shared" si="1"/>
        <v>4.1666666666666666E-3</v>
      </c>
      <c r="FD5" s="16">
        <f t="shared" ref="FD5:FP5" si="2">FD3/FD2</f>
        <v>0</v>
      </c>
      <c r="FE5" s="16">
        <f t="shared" si="2"/>
        <v>0</v>
      </c>
      <c r="FF5" s="16">
        <f t="shared" si="2"/>
        <v>3.3333333333333335E-3</v>
      </c>
      <c r="FG5" s="16">
        <f t="shared" si="2"/>
        <v>0</v>
      </c>
      <c r="FH5" s="16">
        <f t="shared" si="2"/>
        <v>0</v>
      </c>
      <c r="FI5" s="16">
        <f t="shared" si="2"/>
        <v>0</v>
      </c>
      <c r="FJ5" s="16">
        <f t="shared" si="2"/>
        <v>0</v>
      </c>
      <c r="FK5" s="16">
        <f t="shared" si="2"/>
        <v>0</v>
      </c>
      <c r="FL5" s="16">
        <f t="shared" si="2"/>
        <v>0</v>
      </c>
      <c r="FM5" s="16">
        <f t="shared" si="2"/>
        <v>0</v>
      </c>
      <c r="FN5" s="16">
        <f t="shared" si="2"/>
        <v>0</v>
      </c>
      <c r="FO5" s="16">
        <f t="shared" si="2"/>
        <v>0</v>
      </c>
      <c r="FP5" s="16">
        <f t="shared" si="2"/>
        <v>0</v>
      </c>
      <c r="FQ5" s="16">
        <f t="shared" ref="FQ5:GA5" si="3">FQ3/FQ2</f>
        <v>7.2992700729927005E-3</v>
      </c>
      <c r="FR5" s="16">
        <f t="shared" si="3"/>
        <v>0</v>
      </c>
      <c r="FS5" s="16">
        <f t="shared" si="3"/>
        <v>6.024096385542169E-3</v>
      </c>
      <c r="FT5" s="16">
        <f t="shared" si="3"/>
        <v>0</v>
      </c>
      <c r="FU5" s="16">
        <f t="shared" si="3"/>
        <v>0</v>
      </c>
      <c r="FV5" s="16">
        <f t="shared" si="3"/>
        <v>0</v>
      </c>
      <c r="FW5" s="16">
        <f t="shared" si="3"/>
        <v>0</v>
      </c>
      <c r="FX5" s="16">
        <f t="shared" si="3"/>
        <v>0</v>
      </c>
      <c r="FY5" s="16">
        <f t="shared" si="3"/>
        <v>0</v>
      </c>
      <c r="FZ5" s="16">
        <f t="shared" si="3"/>
        <v>7.2992700729927005E-3</v>
      </c>
      <c r="GA5" s="16">
        <f t="shared" si="3"/>
        <v>0</v>
      </c>
      <c r="GB5" s="16">
        <f t="shared" ref="GB5:GM5" si="4">GB3/GB2</f>
        <v>0</v>
      </c>
      <c r="GC5" s="16">
        <f t="shared" si="4"/>
        <v>0</v>
      </c>
      <c r="GD5" s="16">
        <f t="shared" si="4"/>
        <v>0</v>
      </c>
      <c r="GE5" s="16">
        <f t="shared" si="4"/>
        <v>0</v>
      </c>
      <c r="GF5" s="16">
        <f t="shared" si="4"/>
        <v>1.1560693641618497E-2</v>
      </c>
      <c r="GG5" s="16">
        <f t="shared" si="4"/>
        <v>0</v>
      </c>
      <c r="GH5" s="16">
        <f t="shared" si="4"/>
        <v>6.3291139240506328E-3</v>
      </c>
      <c r="GI5" s="16">
        <f t="shared" si="4"/>
        <v>0</v>
      </c>
      <c r="GJ5" s="16">
        <f t="shared" si="4"/>
        <v>0</v>
      </c>
      <c r="GK5" s="16">
        <f t="shared" si="4"/>
        <v>6.2500000000000003E-3</v>
      </c>
      <c r="GL5" s="16">
        <f t="shared" si="4"/>
        <v>0</v>
      </c>
      <c r="GM5" s="16">
        <f t="shared" si="4"/>
        <v>0</v>
      </c>
      <c r="GN5" s="16">
        <f t="shared" ref="GN5:GY5" si="5">GN3/GN2</f>
        <v>0</v>
      </c>
      <c r="GO5" s="16">
        <f t="shared" si="5"/>
        <v>0</v>
      </c>
      <c r="GP5" s="16">
        <f t="shared" si="5"/>
        <v>0</v>
      </c>
      <c r="GQ5" s="16" t="e">
        <f t="shared" si="5"/>
        <v>#DIV/0!</v>
      </c>
      <c r="GR5" s="16" t="e">
        <f t="shared" si="5"/>
        <v>#DIV/0!</v>
      </c>
      <c r="GS5" s="16" t="e">
        <f t="shared" si="5"/>
        <v>#DIV/0!</v>
      </c>
      <c r="GT5" s="16" t="e">
        <f t="shared" si="5"/>
        <v>#DIV/0!</v>
      </c>
      <c r="GU5" s="16" t="e">
        <f t="shared" si="5"/>
        <v>#DIV/0!</v>
      </c>
      <c r="GV5" s="16" t="e">
        <f t="shared" si="5"/>
        <v>#DIV/0!</v>
      </c>
      <c r="GW5" s="16" t="e">
        <f t="shared" si="5"/>
        <v>#DIV/0!</v>
      </c>
      <c r="GX5" s="16" t="e">
        <f t="shared" si="5"/>
        <v>#DIV/0!</v>
      </c>
      <c r="GY5" s="16" t="e">
        <f t="shared" si="5"/>
        <v>#DIV/0!</v>
      </c>
    </row>
    <row r="6" spans="1:207" ht="14.25" customHeight="1" x14ac:dyDescent="0.35">
      <c r="A6" s="15" t="s">
        <v>32</v>
      </c>
      <c r="B6" s="16">
        <f t="shared" ref="B6:EP6" si="6">B4/B2</f>
        <v>0.1</v>
      </c>
      <c r="C6" s="16">
        <f t="shared" si="6"/>
        <v>8.6956521739130432E-2</v>
      </c>
      <c r="D6" s="16">
        <f t="shared" si="6"/>
        <v>0.11904761904761904</v>
      </c>
      <c r="E6" s="16">
        <f t="shared" si="6"/>
        <v>0.30882352941176472</v>
      </c>
      <c r="F6" s="16">
        <f t="shared" si="6"/>
        <v>0.19047619047619047</v>
      </c>
      <c r="G6" s="16">
        <f t="shared" si="6"/>
        <v>0.18518518518518517</v>
      </c>
      <c r="H6" s="16">
        <f t="shared" si="6"/>
        <v>0.18018018018018017</v>
      </c>
      <c r="I6" s="16">
        <f t="shared" si="6"/>
        <v>0.15789473684210525</v>
      </c>
      <c r="J6" s="16">
        <f t="shared" si="6"/>
        <v>0.19047619047619047</v>
      </c>
      <c r="K6" s="16">
        <f t="shared" si="6"/>
        <v>0.10476190476190476</v>
      </c>
      <c r="L6" s="16">
        <f t="shared" si="6"/>
        <v>0.16346153846153846</v>
      </c>
      <c r="M6" s="16">
        <f t="shared" si="6"/>
        <v>0.23584905660377359</v>
      </c>
      <c r="N6" s="16">
        <f t="shared" si="6"/>
        <v>0.16037735849056603</v>
      </c>
      <c r="O6" s="16">
        <f t="shared" si="6"/>
        <v>0.43</v>
      </c>
      <c r="P6" s="16">
        <f t="shared" si="6"/>
        <v>0.2441860465116279</v>
      </c>
      <c r="Q6" s="16">
        <f t="shared" si="6"/>
        <v>0.2638888888888889</v>
      </c>
      <c r="R6" s="16">
        <f t="shared" si="6"/>
        <v>0.23893805309734514</v>
      </c>
      <c r="S6" s="16">
        <f t="shared" si="6"/>
        <v>0.26470588235294118</v>
      </c>
      <c r="T6" s="16">
        <f t="shared" si="6"/>
        <v>0.26490066225165565</v>
      </c>
      <c r="U6" s="16">
        <f t="shared" si="6"/>
        <v>0.31386861313868614</v>
      </c>
      <c r="V6" s="16">
        <f t="shared" si="6"/>
        <v>0.25600000000000001</v>
      </c>
      <c r="W6" s="16">
        <f t="shared" si="6"/>
        <v>0.29292929292929293</v>
      </c>
      <c r="X6" s="16">
        <f t="shared" si="6"/>
        <v>0.40366972477064222</v>
      </c>
      <c r="Y6" s="16">
        <f t="shared" si="6"/>
        <v>0.22608695652173913</v>
      </c>
      <c r="Z6" s="16">
        <f t="shared" si="6"/>
        <v>0.25471698113207547</v>
      </c>
      <c r="AA6" s="16">
        <f t="shared" si="6"/>
        <v>0.28000000000000003</v>
      </c>
      <c r="AB6" s="16">
        <f t="shared" si="6"/>
        <v>0.28915662650602408</v>
      </c>
      <c r="AC6" s="16">
        <f t="shared" si="6"/>
        <v>0.31034482758620691</v>
      </c>
      <c r="AD6" s="16">
        <f t="shared" si="6"/>
        <v>0.26923076923076922</v>
      </c>
      <c r="AE6" s="16">
        <f t="shared" si="6"/>
        <v>0.24817518248175183</v>
      </c>
      <c r="AF6" s="16">
        <f t="shared" si="6"/>
        <v>0.24193548387096775</v>
      </c>
      <c r="AG6" s="16">
        <f t="shared" si="6"/>
        <v>0.22535211267605634</v>
      </c>
      <c r="AH6" s="16">
        <f t="shared" si="6"/>
        <v>0.26771653543307089</v>
      </c>
      <c r="AI6" s="16">
        <f t="shared" si="6"/>
        <v>0.2</v>
      </c>
      <c r="AJ6" s="16">
        <f t="shared" si="6"/>
        <v>0.17699115044247787</v>
      </c>
      <c r="AK6" s="16">
        <f t="shared" si="6"/>
        <v>0.1743119266055046</v>
      </c>
      <c r="AL6" s="16">
        <f t="shared" si="6"/>
        <v>0.13513513513513514</v>
      </c>
      <c r="AM6" s="16">
        <f t="shared" si="6"/>
        <v>0.18627450980392157</v>
      </c>
      <c r="AN6" s="16">
        <f t="shared" si="6"/>
        <v>0.14893617021276595</v>
      </c>
      <c r="AO6" s="16">
        <f t="shared" si="6"/>
        <v>0.25892857142857145</v>
      </c>
      <c r="AP6" s="16">
        <f t="shared" si="6"/>
        <v>0.13450292397660818</v>
      </c>
      <c r="AQ6" s="16">
        <f t="shared" si="6"/>
        <v>0.16030534351145037</v>
      </c>
      <c r="AR6" s="16">
        <f t="shared" si="6"/>
        <v>0.18787878787878787</v>
      </c>
      <c r="AS6" s="16">
        <f t="shared" si="6"/>
        <v>0.16438356164383561</v>
      </c>
      <c r="AT6" s="16">
        <f t="shared" si="6"/>
        <v>0.21487603305785125</v>
      </c>
      <c r="AU6" s="16">
        <f t="shared" si="6"/>
        <v>0.25600000000000001</v>
      </c>
      <c r="AV6" s="16">
        <f t="shared" si="6"/>
        <v>0.19178082191780821</v>
      </c>
      <c r="AW6" s="16">
        <f t="shared" si="6"/>
        <v>0.19402985074626866</v>
      </c>
      <c r="AX6" s="16">
        <f t="shared" si="6"/>
        <v>0.16279069767441862</v>
      </c>
      <c r="AY6" s="16">
        <f t="shared" si="6"/>
        <v>0.22018348623853212</v>
      </c>
      <c r="AZ6" s="16">
        <f t="shared" si="6"/>
        <v>0.23595505617977527</v>
      </c>
      <c r="BA6" s="16">
        <f t="shared" si="6"/>
        <v>0.30769230769230771</v>
      </c>
      <c r="BB6" s="16">
        <f t="shared" si="6"/>
        <v>0.23529411764705882</v>
      </c>
      <c r="BC6" s="16">
        <f t="shared" si="6"/>
        <v>0.16071428571428573</v>
      </c>
      <c r="BD6" s="16">
        <f t="shared" si="6"/>
        <v>0.15286624203821655</v>
      </c>
      <c r="BE6" s="16">
        <f t="shared" si="6"/>
        <v>0.11333333333333333</v>
      </c>
      <c r="BF6" s="16">
        <f t="shared" si="6"/>
        <v>0.17391304347826086</v>
      </c>
      <c r="BG6" s="16">
        <f t="shared" si="6"/>
        <v>0.13235294117647059</v>
      </c>
      <c r="BH6" s="16">
        <f t="shared" si="6"/>
        <v>0.11811023622047244</v>
      </c>
      <c r="BI6" s="16">
        <f t="shared" si="6"/>
        <v>8.771929824561403E-2</v>
      </c>
      <c r="BJ6" s="16">
        <f t="shared" si="6"/>
        <v>3.4782608695652174E-2</v>
      </c>
      <c r="BK6" s="16">
        <f t="shared" si="6"/>
        <v>0.152</v>
      </c>
      <c r="BL6" s="16">
        <f t="shared" si="6"/>
        <v>0.14150943396226415</v>
      </c>
      <c r="BM6" s="16">
        <f t="shared" si="6"/>
        <v>0.25</v>
      </c>
      <c r="BN6" s="16">
        <f t="shared" si="6"/>
        <v>0.11304347826086956</v>
      </c>
      <c r="BO6" s="16">
        <f t="shared" si="6"/>
        <v>7.3825503355704702E-2</v>
      </c>
      <c r="BP6" s="16">
        <f t="shared" si="6"/>
        <v>9.8958333333333329E-2</v>
      </c>
      <c r="BQ6" s="16">
        <f t="shared" si="6"/>
        <v>8.1632653061224483E-2</v>
      </c>
      <c r="BR6" s="16">
        <f t="shared" si="6"/>
        <v>0.10655737704918032</v>
      </c>
      <c r="BS6" s="16">
        <f t="shared" si="6"/>
        <v>9.4488188976377951E-2</v>
      </c>
      <c r="BT6" s="16">
        <f t="shared" si="6"/>
        <v>0.12676056338028169</v>
      </c>
      <c r="BU6" s="16">
        <f t="shared" si="6"/>
        <v>5.5555555555555552E-2</v>
      </c>
      <c r="BV6" s="16">
        <f t="shared" si="6"/>
        <v>9.3220338983050849E-2</v>
      </c>
      <c r="BW6" s="16">
        <f t="shared" si="6"/>
        <v>6.3694267515923567E-2</v>
      </c>
      <c r="BX6" s="16">
        <f t="shared" si="6"/>
        <v>0.10416666666666667</v>
      </c>
      <c r="BY6" s="16">
        <f t="shared" si="6"/>
        <v>0.10476190476190476</v>
      </c>
      <c r="BZ6" s="16">
        <f t="shared" si="6"/>
        <v>0.10714285714285714</v>
      </c>
      <c r="CA6" s="16">
        <f t="shared" si="6"/>
        <v>3.9215686274509803E-2</v>
      </c>
      <c r="CB6" s="16">
        <f t="shared" si="6"/>
        <v>4.4554455445544552E-2</v>
      </c>
      <c r="CC6" s="16">
        <f t="shared" si="6"/>
        <v>3.2432432432432434E-2</v>
      </c>
      <c r="CD6" s="16">
        <f t="shared" si="6"/>
        <v>8.1871345029239762E-2</v>
      </c>
      <c r="CE6" s="16">
        <f t="shared" si="6"/>
        <v>3.4246575342465752E-2</v>
      </c>
      <c r="CF6" s="16">
        <f t="shared" si="6"/>
        <v>4.8951048951048952E-2</v>
      </c>
      <c r="CG6" s="16">
        <f t="shared" si="6"/>
        <v>3.1446540880503145E-2</v>
      </c>
      <c r="CH6" s="16">
        <f t="shared" si="6"/>
        <v>4.8951048951048952E-2</v>
      </c>
      <c r="CI6" s="16">
        <f t="shared" si="6"/>
        <v>6.0810810810810814E-2</v>
      </c>
      <c r="CJ6" s="16">
        <f t="shared" si="6"/>
        <v>4.5045045045045043E-2</v>
      </c>
      <c r="CK6" s="16">
        <f t="shared" si="6"/>
        <v>5.434782608695652E-2</v>
      </c>
      <c r="CL6" s="16">
        <f t="shared" si="6"/>
        <v>5.7971014492753624E-2</v>
      </c>
      <c r="CM6" s="16">
        <f t="shared" si="6"/>
        <v>5.0632911392405063E-2</v>
      </c>
      <c r="CN6" s="16">
        <f t="shared" si="6"/>
        <v>4.5714285714285714E-2</v>
      </c>
      <c r="CO6" s="16">
        <f t="shared" si="6"/>
        <v>3.783783783783784E-2</v>
      </c>
      <c r="CP6" s="16">
        <f t="shared" si="6"/>
        <v>3.870967741935484E-2</v>
      </c>
      <c r="CQ6" s="16">
        <f t="shared" si="6"/>
        <v>4.40251572327044E-2</v>
      </c>
      <c r="CR6" s="16">
        <f t="shared" si="6"/>
        <v>1.8867924528301886E-2</v>
      </c>
      <c r="CS6" s="16">
        <f t="shared" si="6"/>
        <v>4.8275862068965517E-2</v>
      </c>
      <c r="CT6" s="16">
        <f t="shared" si="6"/>
        <v>6.4285714285714279E-2</v>
      </c>
      <c r="CU6" s="16">
        <f t="shared" si="6"/>
        <v>4.6242774566473986E-2</v>
      </c>
      <c r="CV6" s="16">
        <f t="shared" si="6"/>
        <v>8.0357142857142863E-2</v>
      </c>
      <c r="CW6" s="16">
        <f t="shared" si="6"/>
        <v>6.2015503875968991E-2</v>
      </c>
      <c r="CX6" s="16">
        <f t="shared" si="6"/>
        <v>4.4444444444444446E-2</v>
      </c>
      <c r="CY6" s="16">
        <f t="shared" si="6"/>
        <v>3.3333333333333333E-2</v>
      </c>
      <c r="CZ6" s="16">
        <f t="shared" si="6"/>
        <v>4.4334975369458129E-2</v>
      </c>
      <c r="DA6" s="16">
        <f t="shared" si="6"/>
        <v>3.2110091743119268E-2</v>
      </c>
      <c r="DB6" s="16">
        <f t="shared" si="6"/>
        <v>4.4117647058823532E-2</v>
      </c>
      <c r="DC6" s="16">
        <f t="shared" si="6"/>
        <v>2.3391812865497075E-2</v>
      </c>
      <c r="DD6" s="16">
        <f t="shared" si="6"/>
        <v>3.7037037037037035E-2</v>
      </c>
      <c r="DE6" s="16">
        <f t="shared" si="6"/>
        <v>4.2168674698795178E-2</v>
      </c>
      <c r="DF6" s="16">
        <f t="shared" si="6"/>
        <v>2.4390243902439025E-2</v>
      </c>
      <c r="DG6" s="16">
        <f t="shared" si="6"/>
        <v>3.6585365853658534E-2</v>
      </c>
      <c r="DH6" s="16">
        <f t="shared" si="6"/>
        <v>2.5423728813559324E-2</v>
      </c>
      <c r="DI6" s="16">
        <f t="shared" si="6"/>
        <v>3.3707865168539325E-2</v>
      </c>
      <c r="DJ6" s="16">
        <f t="shared" si="6"/>
        <v>6.4171122994652413E-2</v>
      </c>
      <c r="DK6" s="16">
        <f t="shared" si="6"/>
        <v>1.6129032258064516E-2</v>
      </c>
      <c r="DL6" s="16">
        <f t="shared" si="6"/>
        <v>2.7397260273972601E-2</v>
      </c>
      <c r="DM6" s="16">
        <f t="shared" si="6"/>
        <v>3.1914893617021274E-2</v>
      </c>
      <c r="DN6" s="16">
        <f t="shared" si="6"/>
        <v>1.1627906976744186E-2</v>
      </c>
      <c r="DO6" s="16">
        <f t="shared" si="6"/>
        <v>5.2910052910052907E-2</v>
      </c>
      <c r="DP6" s="16">
        <f t="shared" si="6"/>
        <v>2.1126760563380281E-2</v>
      </c>
      <c r="DQ6" s="16">
        <f t="shared" si="6"/>
        <v>2.2727272727272728E-2</v>
      </c>
      <c r="DR6" s="16">
        <f t="shared" si="6"/>
        <v>5.185185185185185E-2</v>
      </c>
      <c r="DS6" s="16">
        <f t="shared" si="6"/>
        <v>3.0120481927710843E-2</v>
      </c>
      <c r="DT6" s="16">
        <f t="shared" si="6"/>
        <v>1.680672268907563E-2</v>
      </c>
      <c r="DU6" s="16">
        <f t="shared" si="6"/>
        <v>8.130081300813009E-3</v>
      </c>
      <c r="DV6" s="16">
        <f t="shared" si="6"/>
        <v>2.717391304347826E-2</v>
      </c>
      <c r="DW6" s="16">
        <f t="shared" si="6"/>
        <v>2.6455026455026454E-2</v>
      </c>
      <c r="DX6" s="16">
        <f t="shared" si="6"/>
        <v>3.2258064516129031E-2</v>
      </c>
      <c r="DY6" s="16">
        <f t="shared" si="6"/>
        <v>5.263157894736842E-3</v>
      </c>
      <c r="DZ6" s="16">
        <f t="shared" si="6"/>
        <v>2.7027027027027029E-2</v>
      </c>
      <c r="EA6" s="16">
        <f t="shared" si="6"/>
        <v>1.9900497512437811E-2</v>
      </c>
      <c r="EB6" s="16">
        <f t="shared" si="6"/>
        <v>4.3209876543209874E-2</v>
      </c>
      <c r="EC6" s="16">
        <f t="shared" si="6"/>
        <v>2.1164021164021163E-2</v>
      </c>
      <c r="ED6" s="16">
        <f t="shared" si="6"/>
        <v>1.9417475728155338E-2</v>
      </c>
      <c r="EE6" s="16">
        <f t="shared" si="6"/>
        <v>1.1494252873563218E-2</v>
      </c>
      <c r="EF6" s="16">
        <f t="shared" si="6"/>
        <v>5.4054054054054057E-2</v>
      </c>
      <c r="EG6" s="16">
        <f t="shared" si="6"/>
        <v>4.7945205479452052E-2</v>
      </c>
      <c r="EH6" s="16">
        <f t="shared" si="6"/>
        <v>4.0404040404040407E-2</v>
      </c>
      <c r="EI6" s="16">
        <f t="shared" si="6"/>
        <v>2.5974025974025976E-2</v>
      </c>
      <c r="EJ6" s="16">
        <f t="shared" si="6"/>
        <v>3.3333333333333333E-2</v>
      </c>
      <c r="EK6" s="16">
        <f t="shared" si="6"/>
        <v>3.1674208144796379E-2</v>
      </c>
      <c r="EL6" s="16">
        <f t="shared" si="6"/>
        <v>7.575757575757576E-3</v>
      </c>
      <c r="EM6" s="16">
        <f t="shared" si="6"/>
        <v>9.316770186335404E-3</v>
      </c>
      <c r="EN6" s="16">
        <f t="shared" si="6"/>
        <v>5.5865921787709499E-3</v>
      </c>
      <c r="EO6" s="16">
        <f t="shared" si="6"/>
        <v>1.0752688172043012E-2</v>
      </c>
      <c r="EP6" s="16">
        <f t="shared" si="6"/>
        <v>6.4516129032258064E-3</v>
      </c>
      <c r="EQ6" s="16">
        <f t="shared" ref="EQ6:FC6" si="7">EQ4/EQ2</f>
        <v>9.4936708860759497E-3</v>
      </c>
      <c r="ER6" s="16">
        <f t="shared" si="7"/>
        <v>7.6045627376425855E-3</v>
      </c>
      <c r="ES6" s="16">
        <f t="shared" si="7"/>
        <v>4.2194092827004216E-3</v>
      </c>
      <c r="ET6" s="16">
        <f t="shared" si="7"/>
        <v>7.9575596816976128E-3</v>
      </c>
      <c r="EU6" s="16">
        <f t="shared" si="7"/>
        <v>2.8653295128939827E-3</v>
      </c>
      <c r="EV6" s="16">
        <f t="shared" si="7"/>
        <v>2.967359050445104E-3</v>
      </c>
      <c r="EW6" s="16">
        <f t="shared" si="7"/>
        <v>6.1349693251533744E-3</v>
      </c>
      <c r="EX6" s="16">
        <f t="shared" si="7"/>
        <v>3.8022813688212928E-3</v>
      </c>
      <c r="EY6" s="16">
        <f t="shared" si="7"/>
        <v>1.7094017094017096E-2</v>
      </c>
      <c r="EZ6" s="16">
        <f t="shared" si="7"/>
        <v>0</v>
      </c>
      <c r="FA6" s="16">
        <f t="shared" si="7"/>
        <v>3.952569169960474E-3</v>
      </c>
      <c r="FB6" s="16">
        <f t="shared" si="7"/>
        <v>7.4906367041198503E-3</v>
      </c>
      <c r="FC6" s="16">
        <f t="shared" si="7"/>
        <v>0</v>
      </c>
      <c r="FD6" s="16">
        <f t="shared" ref="FD6:FP6" si="8">FD4/FD2</f>
        <v>1.3333333333333334E-2</v>
      </c>
      <c r="FE6" s="16">
        <f t="shared" si="8"/>
        <v>5.4945054945054949E-3</v>
      </c>
      <c r="FF6" s="16">
        <f t="shared" si="8"/>
        <v>6.6666666666666671E-3</v>
      </c>
      <c r="FG6" s="16">
        <f t="shared" si="8"/>
        <v>3.7735849056603774E-3</v>
      </c>
      <c r="FH6" s="16">
        <f t="shared" si="8"/>
        <v>0</v>
      </c>
      <c r="FI6" s="16">
        <f t="shared" si="8"/>
        <v>0</v>
      </c>
      <c r="FJ6" s="16">
        <f t="shared" si="8"/>
        <v>1.1695906432748537E-2</v>
      </c>
      <c r="FK6" s="16">
        <f t="shared" si="8"/>
        <v>4.9751243781094526E-3</v>
      </c>
      <c r="FL6" s="16">
        <f t="shared" si="8"/>
        <v>0</v>
      </c>
      <c r="FM6" s="16">
        <f t="shared" si="8"/>
        <v>6.2111801242236021E-3</v>
      </c>
      <c r="FN6" s="16">
        <f t="shared" si="8"/>
        <v>6.2111801242236021E-3</v>
      </c>
      <c r="FO6" s="16">
        <f t="shared" si="8"/>
        <v>7.6335877862595417E-3</v>
      </c>
      <c r="FP6" s="16">
        <f t="shared" si="8"/>
        <v>0</v>
      </c>
      <c r="FQ6" s="16">
        <f t="shared" ref="FQ6:GA6" si="9">FQ4/FQ2</f>
        <v>0</v>
      </c>
      <c r="FR6" s="16">
        <f t="shared" si="9"/>
        <v>5.1813471502590676E-3</v>
      </c>
      <c r="FS6" s="16">
        <f t="shared" si="9"/>
        <v>1.2048192771084338E-2</v>
      </c>
      <c r="FT6" s="16">
        <f t="shared" si="9"/>
        <v>5.434782608695652E-3</v>
      </c>
      <c r="FU6" s="16">
        <f t="shared" si="9"/>
        <v>1.5873015873015872E-2</v>
      </c>
      <c r="FV6" s="16">
        <f t="shared" si="9"/>
        <v>7.7519379844961239E-3</v>
      </c>
      <c r="FW6" s="16">
        <f t="shared" si="9"/>
        <v>1.3986013986013986E-2</v>
      </c>
      <c r="FX6" s="16">
        <f t="shared" si="9"/>
        <v>5.9880239520958087E-3</v>
      </c>
      <c r="FY6" s="16">
        <f t="shared" si="9"/>
        <v>0</v>
      </c>
      <c r="FZ6" s="16">
        <f t="shared" si="9"/>
        <v>0</v>
      </c>
      <c r="GA6" s="16">
        <f t="shared" si="9"/>
        <v>8.6206896551724137E-3</v>
      </c>
      <c r="GB6" s="16">
        <f t="shared" ref="GB6:GM6" si="10">GB4/GB2</f>
        <v>1.9801980198019802E-2</v>
      </c>
      <c r="GC6" s="16">
        <f t="shared" si="10"/>
        <v>0</v>
      </c>
      <c r="GD6" s="16">
        <f t="shared" si="10"/>
        <v>0</v>
      </c>
      <c r="GE6" s="16">
        <f t="shared" si="10"/>
        <v>5.7142857142857143E-3</v>
      </c>
      <c r="GF6" s="16">
        <f t="shared" si="10"/>
        <v>0</v>
      </c>
      <c r="GG6" s="16">
        <f t="shared" si="10"/>
        <v>0</v>
      </c>
      <c r="GH6" s="16">
        <f t="shared" si="10"/>
        <v>6.3291139240506328E-3</v>
      </c>
      <c r="GI6" s="16">
        <f t="shared" si="10"/>
        <v>1.3888888888888888E-2</v>
      </c>
      <c r="GJ6" s="16">
        <f t="shared" si="10"/>
        <v>0</v>
      </c>
      <c r="GK6" s="16">
        <f t="shared" si="10"/>
        <v>0</v>
      </c>
      <c r="GL6" s="16">
        <f t="shared" si="10"/>
        <v>7.874015748031496E-3</v>
      </c>
      <c r="GM6" s="16">
        <f t="shared" si="10"/>
        <v>0</v>
      </c>
      <c r="GN6" s="16">
        <f t="shared" ref="GN6:GY6" si="11">GN4/GN2</f>
        <v>0</v>
      </c>
      <c r="GO6" s="16">
        <f t="shared" si="11"/>
        <v>1.0101010101010102E-2</v>
      </c>
      <c r="GP6" s="16">
        <f t="shared" si="11"/>
        <v>0</v>
      </c>
      <c r="GQ6" s="16" t="e">
        <f t="shared" si="11"/>
        <v>#DIV/0!</v>
      </c>
      <c r="GR6" s="16" t="e">
        <f t="shared" si="11"/>
        <v>#DIV/0!</v>
      </c>
      <c r="GS6" s="16" t="e">
        <f t="shared" si="11"/>
        <v>#DIV/0!</v>
      </c>
      <c r="GT6" s="16" t="e">
        <f t="shared" si="11"/>
        <v>#DIV/0!</v>
      </c>
      <c r="GU6" s="16" t="e">
        <f t="shared" si="11"/>
        <v>#DIV/0!</v>
      </c>
      <c r="GV6" s="16" t="e">
        <f t="shared" si="11"/>
        <v>#DIV/0!</v>
      </c>
      <c r="GW6" s="16" t="e">
        <f t="shared" si="11"/>
        <v>#DIV/0!</v>
      </c>
      <c r="GX6" s="16" t="e">
        <f t="shared" si="11"/>
        <v>#DIV/0!</v>
      </c>
      <c r="GY6" s="16" t="e">
        <f t="shared" si="11"/>
        <v>#DIV/0!</v>
      </c>
    </row>
    <row r="7" spans="1:207" ht="14.25" customHeight="1" x14ac:dyDescent="0.35">
      <c r="A7" s="15" t="s">
        <v>33</v>
      </c>
      <c r="B7" s="16">
        <f t="shared" ref="B7:EP7" si="12">(B3+B4)/B2</f>
        <v>0.13333333333333333</v>
      </c>
      <c r="C7" s="16">
        <f t="shared" si="12"/>
        <v>0.18840579710144928</v>
      </c>
      <c r="D7" s="16">
        <f t="shared" si="12"/>
        <v>0.16666666666666666</v>
      </c>
      <c r="E7" s="16">
        <f t="shared" si="12"/>
        <v>0.36764705882352944</v>
      </c>
      <c r="F7" s="16">
        <f t="shared" si="12"/>
        <v>0.30952380952380953</v>
      </c>
      <c r="G7" s="16">
        <f t="shared" si="12"/>
        <v>0.29629629629629628</v>
      </c>
      <c r="H7" s="16">
        <f t="shared" si="12"/>
        <v>0.23423423423423423</v>
      </c>
      <c r="I7" s="16">
        <f t="shared" si="12"/>
        <v>0.25438596491228072</v>
      </c>
      <c r="J7" s="16">
        <f t="shared" si="12"/>
        <v>0.27619047619047621</v>
      </c>
      <c r="K7" s="16">
        <f t="shared" si="12"/>
        <v>0.15238095238095239</v>
      </c>
      <c r="L7" s="16">
        <f t="shared" si="12"/>
        <v>0.23076923076923078</v>
      </c>
      <c r="M7" s="16">
        <f t="shared" si="12"/>
        <v>0.31132075471698112</v>
      </c>
      <c r="N7" s="16">
        <f t="shared" si="12"/>
        <v>0.25471698113207547</v>
      </c>
      <c r="O7" s="16">
        <f t="shared" si="12"/>
        <v>0.56999999999999995</v>
      </c>
      <c r="P7" s="16">
        <f t="shared" si="12"/>
        <v>0.39534883720930231</v>
      </c>
      <c r="Q7" s="16">
        <f t="shared" si="12"/>
        <v>0.375</v>
      </c>
      <c r="R7" s="16">
        <f t="shared" si="12"/>
        <v>0.38053097345132741</v>
      </c>
      <c r="S7" s="16">
        <f t="shared" si="12"/>
        <v>0.4264705882352941</v>
      </c>
      <c r="T7" s="16">
        <f t="shared" si="12"/>
        <v>0.3443708609271523</v>
      </c>
      <c r="U7" s="16">
        <f t="shared" si="12"/>
        <v>0.39416058394160586</v>
      </c>
      <c r="V7" s="16">
        <f t="shared" si="12"/>
        <v>0.32800000000000001</v>
      </c>
      <c r="W7" s="16">
        <f t="shared" si="12"/>
        <v>0.40404040404040403</v>
      </c>
      <c r="X7" s="16">
        <f t="shared" si="12"/>
        <v>0.45871559633027525</v>
      </c>
      <c r="Y7" s="16">
        <f t="shared" si="12"/>
        <v>0.30434782608695654</v>
      </c>
      <c r="Z7" s="16">
        <f t="shared" si="12"/>
        <v>0.3867924528301887</v>
      </c>
      <c r="AA7" s="16">
        <f t="shared" si="12"/>
        <v>0.39200000000000002</v>
      </c>
      <c r="AB7" s="16">
        <f t="shared" si="12"/>
        <v>0.40963855421686746</v>
      </c>
      <c r="AC7" s="16">
        <f t="shared" si="12"/>
        <v>0.47126436781609193</v>
      </c>
      <c r="AD7" s="16">
        <f t="shared" si="12"/>
        <v>0.41538461538461541</v>
      </c>
      <c r="AE7" s="16">
        <f t="shared" si="12"/>
        <v>0.37226277372262773</v>
      </c>
      <c r="AF7" s="16">
        <f t="shared" si="12"/>
        <v>0.44354838709677419</v>
      </c>
      <c r="AG7" s="16">
        <f t="shared" si="12"/>
        <v>0.36619718309859156</v>
      </c>
      <c r="AH7" s="16">
        <f t="shared" si="12"/>
        <v>0.38582677165354329</v>
      </c>
      <c r="AI7" s="16">
        <f t="shared" si="12"/>
        <v>0.2857142857142857</v>
      </c>
      <c r="AJ7" s="16">
        <f t="shared" si="12"/>
        <v>0.31858407079646017</v>
      </c>
      <c r="AK7" s="16">
        <f t="shared" si="12"/>
        <v>0.31192660550458717</v>
      </c>
      <c r="AL7" s="16">
        <f t="shared" si="12"/>
        <v>0.29729729729729731</v>
      </c>
      <c r="AM7" s="16">
        <f t="shared" si="12"/>
        <v>0.3235294117647059</v>
      </c>
      <c r="AN7" s="16">
        <f t="shared" si="12"/>
        <v>0.2978723404255319</v>
      </c>
      <c r="AO7" s="16">
        <f t="shared" si="12"/>
        <v>0.4375</v>
      </c>
      <c r="AP7" s="16">
        <f t="shared" si="12"/>
        <v>0.23391812865497075</v>
      </c>
      <c r="AQ7" s="16">
        <f t="shared" si="12"/>
        <v>0.23664122137404581</v>
      </c>
      <c r="AR7" s="16">
        <f t="shared" si="12"/>
        <v>0.29696969696969699</v>
      </c>
      <c r="AS7" s="16">
        <f t="shared" si="12"/>
        <v>0.25342465753424659</v>
      </c>
      <c r="AT7" s="16">
        <f t="shared" si="12"/>
        <v>0.31404958677685951</v>
      </c>
      <c r="AU7" s="16">
        <f t="shared" si="12"/>
        <v>0.4</v>
      </c>
      <c r="AV7" s="16">
        <f t="shared" si="12"/>
        <v>0.33561643835616439</v>
      </c>
      <c r="AW7" s="16">
        <f t="shared" si="12"/>
        <v>0.2537313432835821</v>
      </c>
      <c r="AX7" s="16">
        <f t="shared" si="12"/>
        <v>0.2868217054263566</v>
      </c>
      <c r="AY7" s="16">
        <f t="shared" si="12"/>
        <v>0.32110091743119268</v>
      </c>
      <c r="AZ7" s="16">
        <f t="shared" si="12"/>
        <v>0.3595505617977528</v>
      </c>
      <c r="BA7" s="16">
        <f t="shared" si="12"/>
        <v>0.42857142857142855</v>
      </c>
      <c r="BB7" s="16">
        <f t="shared" si="12"/>
        <v>0.3235294117647059</v>
      </c>
      <c r="BC7" s="16">
        <f t="shared" si="12"/>
        <v>0.22023809523809523</v>
      </c>
      <c r="BD7" s="16">
        <f t="shared" si="12"/>
        <v>0.25477707006369427</v>
      </c>
      <c r="BE7" s="16">
        <f t="shared" si="12"/>
        <v>0.22</v>
      </c>
      <c r="BF7" s="16">
        <f t="shared" si="12"/>
        <v>0.26708074534161491</v>
      </c>
      <c r="BG7" s="16">
        <f t="shared" si="12"/>
        <v>0.23529411764705882</v>
      </c>
      <c r="BH7" s="16">
        <f t="shared" si="12"/>
        <v>0.1889763779527559</v>
      </c>
      <c r="BI7" s="16">
        <f t="shared" si="12"/>
        <v>0.13157894736842105</v>
      </c>
      <c r="BJ7" s="16">
        <f t="shared" si="12"/>
        <v>7.8260869565217397E-2</v>
      </c>
      <c r="BK7" s="16">
        <f t="shared" si="12"/>
        <v>0.27200000000000002</v>
      </c>
      <c r="BL7" s="16">
        <f t="shared" si="12"/>
        <v>0.17924528301886791</v>
      </c>
      <c r="BM7" s="16">
        <f t="shared" si="12"/>
        <v>0.26136363636363635</v>
      </c>
      <c r="BN7" s="16">
        <f t="shared" si="12"/>
        <v>0.17391304347826086</v>
      </c>
      <c r="BO7" s="16">
        <f t="shared" si="12"/>
        <v>0.16107382550335569</v>
      </c>
      <c r="BP7" s="16">
        <f t="shared" si="12"/>
        <v>0.16145833333333334</v>
      </c>
      <c r="BQ7" s="16">
        <f t="shared" si="12"/>
        <v>0.12244897959183673</v>
      </c>
      <c r="BR7" s="16">
        <f t="shared" si="12"/>
        <v>0.15573770491803279</v>
      </c>
      <c r="BS7" s="16">
        <f t="shared" si="12"/>
        <v>0.14173228346456693</v>
      </c>
      <c r="BT7" s="16">
        <f t="shared" si="12"/>
        <v>0.16901408450704225</v>
      </c>
      <c r="BU7" s="16">
        <f t="shared" si="12"/>
        <v>0.125</v>
      </c>
      <c r="BV7" s="16">
        <f t="shared" si="12"/>
        <v>0.10169491525423729</v>
      </c>
      <c r="BW7" s="16">
        <f t="shared" si="12"/>
        <v>0.16560509554140126</v>
      </c>
      <c r="BX7" s="16">
        <f t="shared" si="12"/>
        <v>0.17708333333333334</v>
      </c>
      <c r="BY7" s="16">
        <f t="shared" si="12"/>
        <v>0.15238095238095239</v>
      </c>
      <c r="BZ7" s="16">
        <f t="shared" si="12"/>
        <v>0.1357142857142857</v>
      </c>
      <c r="CA7" s="16">
        <f t="shared" si="12"/>
        <v>6.535947712418301E-2</v>
      </c>
      <c r="CB7" s="16">
        <f t="shared" si="12"/>
        <v>8.9108910891089105E-2</v>
      </c>
      <c r="CC7" s="16">
        <f t="shared" si="12"/>
        <v>0.10810810810810811</v>
      </c>
      <c r="CD7" s="16">
        <f t="shared" si="12"/>
        <v>0.12280701754385964</v>
      </c>
      <c r="CE7" s="16">
        <f t="shared" si="12"/>
        <v>7.5342465753424653E-2</v>
      </c>
      <c r="CF7" s="16">
        <f t="shared" si="12"/>
        <v>8.3916083916083919E-2</v>
      </c>
      <c r="CG7" s="16">
        <f t="shared" si="12"/>
        <v>4.40251572327044E-2</v>
      </c>
      <c r="CH7" s="16">
        <f t="shared" si="12"/>
        <v>9.7902097902097904E-2</v>
      </c>
      <c r="CI7" s="16">
        <f t="shared" si="12"/>
        <v>8.7837837837837843E-2</v>
      </c>
      <c r="CJ7" s="16">
        <f t="shared" si="12"/>
        <v>9.0090090090090086E-2</v>
      </c>
      <c r="CK7" s="16">
        <f t="shared" si="12"/>
        <v>9.7826086956521743E-2</v>
      </c>
      <c r="CL7" s="16">
        <f t="shared" si="12"/>
        <v>6.5217391304347824E-2</v>
      </c>
      <c r="CM7" s="16">
        <f t="shared" si="12"/>
        <v>6.3291139240506333E-2</v>
      </c>
      <c r="CN7" s="16">
        <f t="shared" si="12"/>
        <v>5.7142857142857141E-2</v>
      </c>
      <c r="CO7" s="16">
        <f t="shared" si="12"/>
        <v>5.9459459459459463E-2</v>
      </c>
      <c r="CP7" s="16">
        <f t="shared" si="12"/>
        <v>5.8064516129032261E-2</v>
      </c>
      <c r="CQ7" s="16">
        <f t="shared" si="12"/>
        <v>5.6603773584905662E-2</v>
      </c>
      <c r="CR7" s="16">
        <f t="shared" si="12"/>
        <v>2.5157232704402517E-2</v>
      </c>
      <c r="CS7" s="16">
        <f t="shared" si="12"/>
        <v>5.5172413793103448E-2</v>
      </c>
      <c r="CT7" s="16">
        <f t="shared" si="12"/>
        <v>8.5714285714285715E-2</v>
      </c>
      <c r="CU7" s="16">
        <f t="shared" si="12"/>
        <v>6.358381502890173E-2</v>
      </c>
      <c r="CV7" s="16">
        <f t="shared" si="12"/>
        <v>0.125</v>
      </c>
      <c r="CW7" s="16">
        <f t="shared" si="12"/>
        <v>7.7519379844961239E-2</v>
      </c>
      <c r="CX7" s="16">
        <f t="shared" si="12"/>
        <v>5.5555555555555552E-2</v>
      </c>
      <c r="CY7" s="16">
        <f t="shared" si="12"/>
        <v>3.3333333333333333E-2</v>
      </c>
      <c r="CZ7" s="16">
        <f t="shared" si="12"/>
        <v>6.8965517241379309E-2</v>
      </c>
      <c r="DA7" s="16">
        <f t="shared" si="12"/>
        <v>5.0458715596330278E-2</v>
      </c>
      <c r="DB7" s="16">
        <f t="shared" si="12"/>
        <v>4.4117647058823532E-2</v>
      </c>
      <c r="DC7" s="16">
        <f t="shared" si="12"/>
        <v>2.9239766081871343E-2</v>
      </c>
      <c r="DD7" s="16">
        <f t="shared" si="12"/>
        <v>5.5555555555555552E-2</v>
      </c>
      <c r="DE7" s="16">
        <f t="shared" si="12"/>
        <v>7.8313253012048195E-2</v>
      </c>
      <c r="DF7" s="16">
        <f t="shared" si="12"/>
        <v>2.4390243902439025E-2</v>
      </c>
      <c r="DG7" s="16">
        <f t="shared" si="12"/>
        <v>3.6585365853658534E-2</v>
      </c>
      <c r="DH7" s="16">
        <f t="shared" si="12"/>
        <v>3.3898305084745763E-2</v>
      </c>
      <c r="DI7" s="16">
        <f t="shared" si="12"/>
        <v>4.49438202247191E-2</v>
      </c>
      <c r="DJ7" s="16">
        <f t="shared" si="12"/>
        <v>6.9518716577540107E-2</v>
      </c>
      <c r="DK7" s="16">
        <f t="shared" si="12"/>
        <v>2.6881720430107527E-2</v>
      </c>
      <c r="DL7" s="16">
        <f t="shared" si="12"/>
        <v>2.7397260273972601E-2</v>
      </c>
      <c r="DM7" s="16">
        <f t="shared" si="12"/>
        <v>3.1914893617021274E-2</v>
      </c>
      <c r="DN7" s="16">
        <f t="shared" si="12"/>
        <v>1.7441860465116279E-2</v>
      </c>
      <c r="DO7" s="16">
        <f t="shared" si="12"/>
        <v>5.8201058201058198E-2</v>
      </c>
      <c r="DP7" s="16">
        <f t="shared" si="12"/>
        <v>2.8169014084507043E-2</v>
      </c>
      <c r="DQ7" s="16">
        <f t="shared" si="12"/>
        <v>2.2727272727272728E-2</v>
      </c>
      <c r="DR7" s="16">
        <f t="shared" si="12"/>
        <v>5.185185185185185E-2</v>
      </c>
      <c r="DS7" s="16">
        <f t="shared" si="12"/>
        <v>4.8192771084337352E-2</v>
      </c>
      <c r="DT7" s="16">
        <f t="shared" si="12"/>
        <v>1.680672268907563E-2</v>
      </c>
      <c r="DU7" s="16">
        <f t="shared" si="12"/>
        <v>1.6260162601626018E-2</v>
      </c>
      <c r="DV7" s="16">
        <f t="shared" si="12"/>
        <v>3.2608695652173912E-2</v>
      </c>
      <c r="DW7" s="16">
        <f t="shared" si="12"/>
        <v>3.1746031746031744E-2</v>
      </c>
      <c r="DX7" s="16">
        <f t="shared" si="12"/>
        <v>3.2258064516129031E-2</v>
      </c>
      <c r="DY7" s="16">
        <f t="shared" si="12"/>
        <v>1.0526315789473684E-2</v>
      </c>
      <c r="DZ7" s="16">
        <f t="shared" si="12"/>
        <v>3.2432432432432434E-2</v>
      </c>
      <c r="EA7" s="16">
        <f t="shared" si="12"/>
        <v>2.4875621890547265E-2</v>
      </c>
      <c r="EB7" s="16">
        <f t="shared" si="12"/>
        <v>4.3209876543209874E-2</v>
      </c>
      <c r="EC7" s="16">
        <f t="shared" si="12"/>
        <v>2.6455026455026454E-2</v>
      </c>
      <c r="ED7" s="16">
        <f t="shared" si="12"/>
        <v>1.9417475728155338E-2</v>
      </c>
      <c r="EE7" s="16">
        <f t="shared" si="12"/>
        <v>1.7241379310344827E-2</v>
      </c>
      <c r="EF7" s="16">
        <f t="shared" si="12"/>
        <v>6.0810810810810814E-2</v>
      </c>
      <c r="EG7" s="16">
        <f t="shared" si="12"/>
        <v>5.4794520547945202E-2</v>
      </c>
      <c r="EH7" s="16">
        <f t="shared" si="12"/>
        <v>4.0404040404040407E-2</v>
      </c>
      <c r="EI7" s="16">
        <f t="shared" si="12"/>
        <v>2.5974025974025976E-2</v>
      </c>
      <c r="EJ7" s="16">
        <f t="shared" si="12"/>
        <v>3.3333333333333333E-2</v>
      </c>
      <c r="EK7" s="16">
        <f t="shared" si="12"/>
        <v>4.072398190045249E-2</v>
      </c>
      <c r="EL7" s="16">
        <f t="shared" si="12"/>
        <v>7.575757575757576E-3</v>
      </c>
      <c r="EM7" s="16">
        <f t="shared" si="12"/>
        <v>1.5527950310559006E-2</v>
      </c>
      <c r="EN7" s="16">
        <f t="shared" si="12"/>
        <v>8.3798882681564244E-3</v>
      </c>
      <c r="EO7" s="16">
        <f t="shared" si="12"/>
        <v>1.3440860215053764E-2</v>
      </c>
      <c r="EP7" s="16">
        <f t="shared" si="12"/>
        <v>6.4516129032258064E-3</v>
      </c>
      <c r="EQ7" s="16">
        <f t="shared" ref="EQ7:FC7" si="13">(EQ3+EQ4)/EQ2</f>
        <v>9.4936708860759497E-3</v>
      </c>
      <c r="ER7" s="16">
        <f t="shared" si="13"/>
        <v>1.5209125475285171E-2</v>
      </c>
      <c r="ES7" s="16">
        <f t="shared" si="13"/>
        <v>4.2194092827004216E-3</v>
      </c>
      <c r="ET7" s="16">
        <f t="shared" si="13"/>
        <v>1.0610079575596816E-2</v>
      </c>
      <c r="EU7" s="16">
        <f t="shared" si="13"/>
        <v>5.7306590257879654E-3</v>
      </c>
      <c r="EV7" s="16">
        <f t="shared" si="13"/>
        <v>2.967359050445104E-3</v>
      </c>
      <c r="EW7" s="16">
        <f t="shared" si="13"/>
        <v>9.202453987730062E-3</v>
      </c>
      <c r="EX7" s="16">
        <f t="shared" si="13"/>
        <v>7.6045627376425855E-3</v>
      </c>
      <c r="EY7" s="16">
        <f t="shared" si="13"/>
        <v>2.1367521367521368E-2</v>
      </c>
      <c r="EZ7" s="16">
        <f t="shared" si="13"/>
        <v>0</v>
      </c>
      <c r="FA7" s="16">
        <f t="shared" si="13"/>
        <v>3.952569169960474E-3</v>
      </c>
      <c r="FB7" s="16">
        <f t="shared" si="13"/>
        <v>7.4906367041198503E-3</v>
      </c>
      <c r="FC7" s="16">
        <f t="shared" si="13"/>
        <v>4.1666666666666666E-3</v>
      </c>
      <c r="FD7" s="16">
        <f t="shared" ref="FD7:FP7" si="14">(FD3+FD4)/FD2</f>
        <v>1.3333333333333334E-2</v>
      </c>
      <c r="FE7" s="16">
        <f t="shared" si="14"/>
        <v>5.4945054945054949E-3</v>
      </c>
      <c r="FF7" s="16">
        <f t="shared" si="14"/>
        <v>0.01</v>
      </c>
      <c r="FG7" s="16">
        <f t="shared" si="14"/>
        <v>3.7735849056603774E-3</v>
      </c>
      <c r="FH7" s="16">
        <f t="shared" si="14"/>
        <v>0</v>
      </c>
      <c r="FI7" s="16">
        <f t="shared" si="14"/>
        <v>0</v>
      </c>
      <c r="FJ7" s="16">
        <f t="shared" si="14"/>
        <v>1.1695906432748537E-2</v>
      </c>
      <c r="FK7" s="16">
        <f t="shared" si="14"/>
        <v>4.9751243781094526E-3</v>
      </c>
      <c r="FL7" s="16">
        <f t="shared" si="14"/>
        <v>0</v>
      </c>
      <c r="FM7" s="16">
        <f t="shared" si="14"/>
        <v>6.2111801242236021E-3</v>
      </c>
      <c r="FN7" s="16">
        <f t="shared" si="14"/>
        <v>6.2111801242236021E-3</v>
      </c>
      <c r="FO7" s="16">
        <f t="shared" si="14"/>
        <v>7.6335877862595417E-3</v>
      </c>
      <c r="FP7" s="16">
        <f t="shared" si="14"/>
        <v>0</v>
      </c>
      <c r="FQ7" s="16">
        <f t="shared" ref="FQ7:GA7" si="15">(FQ3+FQ4)/FQ2</f>
        <v>7.2992700729927005E-3</v>
      </c>
      <c r="FR7" s="16">
        <f t="shared" si="15"/>
        <v>5.1813471502590676E-3</v>
      </c>
      <c r="FS7" s="16">
        <f t="shared" si="15"/>
        <v>1.8072289156626505E-2</v>
      </c>
      <c r="FT7" s="16">
        <f t="shared" si="15"/>
        <v>5.434782608695652E-3</v>
      </c>
      <c r="FU7" s="16">
        <f t="shared" si="15"/>
        <v>1.5873015873015872E-2</v>
      </c>
      <c r="FV7" s="16">
        <f t="shared" si="15"/>
        <v>7.7519379844961239E-3</v>
      </c>
      <c r="FW7" s="16">
        <f t="shared" si="15"/>
        <v>1.3986013986013986E-2</v>
      </c>
      <c r="FX7" s="16">
        <f t="shared" si="15"/>
        <v>5.9880239520958087E-3</v>
      </c>
      <c r="FY7" s="16">
        <f t="shared" si="15"/>
        <v>0</v>
      </c>
      <c r="FZ7" s="16">
        <f t="shared" si="15"/>
        <v>7.2992700729927005E-3</v>
      </c>
      <c r="GA7" s="16">
        <f t="shared" si="15"/>
        <v>8.6206896551724137E-3</v>
      </c>
      <c r="GB7" s="16">
        <f t="shared" ref="GB7:GM7" si="16">(GB3+GB4)/GB2</f>
        <v>1.9801980198019802E-2</v>
      </c>
      <c r="GC7" s="16">
        <f t="shared" si="16"/>
        <v>0</v>
      </c>
      <c r="GD7" s="16">
        <f t="shared" si="16"/>
        <v>0</v>
      </c>
      <c r="GE7" s="16">
        <f t="shared" si="16"/>
        <v>5.7142857142857143E-3</v>
      </c>
      <c r="GF7" s="16">
        <f t="shared" si="16"/>
        <v>1.1560693641618497E-2</v>
      </c>
      <c r="GG7" s="16">
        <f t="shared" si="16"/>
        <v>0</v>
      </c>
      <c r="GH7" s="16">
        <f t="shared" si="16"/>
        <v>1.2658227848101266E-2</v>
      </c>
      <c r="GI7" s="16">
        <f t="shared" si="16"/>
        <v>1.3888888888888888E-2</v>
      </c>
      <c r="GJ7" s="16">
        <f t="shared" si="16"/>
        <v>0</v>
      </c>
      <c r="GK7" s="16">
        <f t="shared" si="16"/>
        <v>6.2500000000000003E-3</v>
      </c>
      <c r="GL7" s="16">
        <f t="shared" si="16"/>
        <v>7.874015748031496E-3</v>
      </c>
      <c r="GM7" s="16">
        <f t="shared" si="16"/>
        <v>0</v>
      </c>
      <c r="GN7" s="16">
        <f t="shared" ref="GN7:GY7" si="17">(GN3+GN4)/GN2</f>
        <v>0</v>
      </c>
      <c r="GO7" s="16">
        <f t="shared" si="17"/>
        <v>1.0101010101010102E-2</v>
      </c>
      <c r="GP7" s="16">
        <f t="shared" si="17"/>
        <v>0</v>
      </c>
      <c r="GQ7" s="16" t="e">
        <f t="shared" si="17"/>
        <v>#DIV/0!</v>
      </c>
      <c r="GR7" s="16" t="e">
        <f t="shared" si="17"/>
        <v>#DIV/0!</v>
      </c>
      <c r="GS7" s="16" t="e">
        <f t="shared" si="17"/>
        <v>#DIV/0!</v>
      </c>
      <c r="GT7" s="16" t="e">
        <f t="shared" si="17"/>
        <v>#DIV/0!</v>
      </c>
      <c r="GU7" s="16" t="e">
        <f t="shared" si="17"/>
        <v>#DIV/0!</v>
      </c>
      <c r="GV7" s="16" t="e">
        <f t="shared" si="17"/>
        <v>#DIV/0!</v>
      </c>
      <c r="GW7" s="16" t="e">
        <f t="shared" si="17"/>
        <v>#DIV/0!</v>
      </c>
      <c r="GX7" s="16" t="e">
        <f t="shared" si="17"/>
        <v>#DIV/0!</v>
      </c>
      <c r="GY7" s="16" t="e">
        <f t="shared" si="17"/>
        <v>#DIV/0!</v>
      </c>
    </row>
    <row r="8" spans="1:207" ht="14.25" customHeight="1" x14ac:dyDescent="0.3"/>
    <row r="9" spans="1:207" ht="14.25" customHeight="1" x14ac:dyDescent="0.3"/>
    <row r="10" spans="1:207" ht="14.25" customHeight="1" x14ac:dyDescent="0.3">
      <c r="A10" s="15" t="s">
        <v>34</v>
      </c>
      <c r="B10" s="17">
        <f t="shared" ref="B10:EP10" si="18">B3+B4</f>
        <v>8</v>
      </c>
      <c r="C10" s="17">
        <f t="shared" si="18"/>
        <v>13</v>
      </c>
      <c r="D10" s="17">
        <f t="shared" si="18"/>
        <v>7</v>
      </c>
      <c r="E10" s="17">
        <f t="shared" si="18"/>
        <v>25</v>
      </c>
      <c r="F10" s="17">
        <f t="shared" si="18"/>
        <v>26</v>
      </c>
      <c r="G10" s="17">
        <f t="shared" si="18"/>
        <v>24</v>
      </c>
      <c r="H10" s="17">
        <f t="shared" si="18"/>
        <v>26</v>
      </c>
      <c r="I10" s="17">
        <f t="shared" si="18"/>
        <v>29</v>
      </c>
      <c r="J10" s="17">
        <f t="shared" si="18"/>
        <v>29</v>
      </c>
      <c r="K10" s="17">
        <f t="shared" si="18"/>
        <v>16</v>
      </c>
      <c r="L10" s="17">
        <f t="shared" si="18"/>
        <v>24</v>
      </c>
      <c r="M10" s="17">
        <f t="shared" si="18"/>
        <v>33</v>
      </c>
      <c r="N10" s="17">
        <f t="shared" si="18"/>
        <v>27</v>
      </c>
      <c r="O10" s="17">
        <f t="shared" si="18"/>
        <v>57</v>
      </c>
      <c r="P10" s="17">
        <f t="shared" si="18"/>
        <v>34</v>
      </c>
      <c r="Q10" s="17">
        <f t="shared" si="18"/>
        <v>27</v>
      </c>
      <c r="R10" s="17">
        <f t="shared" si="18"/>
        <v>43</v>
      </c>
      <c r="S10" s="17">
        <f t="shared" si="18"/>
        <v>58</v>
      </c>
      <c r="T10" s="17">
        <f t="shared" si="18"/>
        <v>52</v>
      </c>
      <c r="U10" s="17">
        <f t="shared" si="18"/>
        <v>54</v>
      </c>
      <c r="V10" s="17">
        <f t="shared" si="18"/>
        <v>41</v>
      </c>
      <c r="W10" s="17">
        <f t="shared" si="18"/>
        <v>40</v>
      </c>
      <c r="X10" s="17">
        <f t="shared" si="18"/>
        <v>50</v>
      </c>
      <c r="Y10" s="17">
        <f t="shared" si="18"/>
        <v>35</v>
      </c>
      <c r="Z10" s="17">
        <f t="shared" si="18"/>
        <v>41</v>
      </c>
      <c r="AA10" s="17">
        <f t="shared" si="18"/>
        <v>49</v>
      </c>
      <c r="AB10" s="17">
        <f t="shared" si="18"/>
        <v>34</v>
      </c>
      <c r="AC10" s="17">
        <f t="shared" si="18"/>
        <v>41</v>
      </c>
      <c r="AD10" s="17">
        <f t="shared" si="18"/>
        <v>54</v>
      </c>
      <c r="AE10" s="17">
        <f t="shared" si="18"/>
        <v>51</v>
      </c>
      <c r="AF10" s="17">
        <f t="shared" si="18"/>
        <v>55</v>
      </c>
      <c r="AG10" s="17">
        <f t="shared" si="18"/>
        <v>52</v>
      </c>
      <c r="AH10" s="17">
        <f t="shared" si="18"/>
        <v>49</v>
      </c>
      <c r="AI10" s="17">
        <f t="shared" si="18"/>
        <v>30</v>
      </c>
      <c r="AJ10" s="17">
        <f t="shared" si="18"/>
        <v>36</v>
      </c>
      <c r="AK10" s="17">
        <f t="shared" si="18"/>
        <v>34</v>
      </c>
      <c r="AL10" s="17">
        <f t="shared" si="18"/>
        <v>22</v>
      </c>
      <c r="AM10" s="17">
        <f t="shared" si="18"/>
        <v>33</v>
      </c>
      <c r="AN10" s="17">
        <f t="shared" si="18"/>
        <v>28</v>
      </c>
      <c r="AO10" s="17">
        <f t="shared" si="18"/>
        <v>49</v>
      </c>
      <c r="AP10" s="17">
        <f t="shared" si="18"/>
        <v>40</v>
      </c>
      <c r="AQ10" s="17">
        <f t="shared" si="18"/>
        <v>31</v>
      </c>
      <c r="AR10" s="17">
        <f t="shared" si="18"/>
        <v>49</v>
      </c>
      <c r="AS10" s="17">
        <f t="shared" si="18"/>
        <v>37</v>
      </c>
      <c r="AT10" s="17">
        <f t="shared" si="18"/>
        <v>38</v>
      </c>
      <c r="AU10" s="17">
        <f t="shared" si="18"/>
        <v>50</v>
      </c>
      <c r="AV10" s="17">
        <f t="shared" si="18"/>
        <v>49</v>
      </c>
      <c r="AW10" s="17">
        <f t="shared" si="18"/>
        <v>34</v>
      </c>
      <c r="AX10" s="17">
        <f t="shared" si="18"/>
        <v>37</v>
      </c>
      <c r="AY10" s="17">
        <f t="shared" si="18"/>
        <v>35</v>
      </c>
      <c r="AZ10" s="17">
        <f t="shared" si="18"/>
        <v>32</v>
      </c>
      <c r="BA10" s="17">
        <f t="shared" si="18"/>
        <v>39</v>
      </c>
      <c r="BB10" s="17">
        <f t="shared" si="18"/>
        <v>44</v>
      </c>
      <c r="BC10" s="17">
        <f t="shared" si="18"/>
        <v>37</v>
      </c>
      <c r="BD10" s="17">
        <f t="shared" si="18"/>
        <v>40</v>
      </c>
      <c r="BE10" s="17">
        <f t="shared" si="18"/>
        <v>33</v>
      </c>
      <c r="BF10" s="17">
        <f t="shared" si="18"/>
        <v>43</v>
      </c>
      <c r="BG10" s="17">
        <f t="shared" si="18"/>
        <v>32</v>
      </c>
      <c r="BH10" s="17">
        <f t="shared" si="18"/>
        <v>24</v>
      </c>
      <c r="BI10" s="17">
        <f t="shared" si="18"/>
        <v>15</v>
      </c>
      <c r="BJ10" s="17">
        <f t="shared" si="18"/>
        <v>9</v>
      </c>
      <c r="BK10" s="17">
        <f t="shared" si="18"/>
        <v>34</v>
      </c>
      <c r="BL10" s="17">
        <f t="shared" si="18"/>
        <v>19</v>
      </c>
      <c r="BM10" s="17">
        <f t="shared" si="18"/>
        <v>23</v>
      </c>
      <c r="BN10" s="17">
        <f t="shared" si="18"/>
        <v>20</v>
      </c>
      <c r="BO10" s="17">
        <f t="shared" si="18"/>
        <v>24</v>
      </c>
      <c r="BP10" s="17">
        <f t="shared" si="18"/>
        <v>31</v>
      </c>
      <c r="BQ10" s="17">
        <f t="shared" si="18"/>
        <v>18</v>
      </c>
      <c r="BR10" s="17">
        <f t="shared" si="18"/>
        <v>19</v>
      </c>
      <c r="BS10" s="17">
        <f t="shared" si="18"/>
        <v>18</v>
      </c>
      <c r="BT10" s="17">
        <f t="shared" si="18"/>
        <v>24</v>
      </c>
      <c r="BU10" s="17">
        <f t="shared" si="18"/>
        <v>18</v>
      </c>
      <c r="BV10" s="17">
        <f t="shared" si="18"/>
        <v>12</v>
      </c>
      <c r="BW10" s="17">
        <f t="shared" si="18"/>
        <v>26</v>
      </c>
      <c r="BX10" s="17">
        <f t="shared" si="18"/>
        <v>17</v>
      </c>
      <c r="BY10" s="17">
        <f t="shared" si="18"/>
        <v>16</v>
      </c>
      <c r="BZ10" s="17">
        <f t="shared" si="18"/>
        <v>19</v>
      </c>
      <c r="CA10" s="17">
        <f t="shared" si="18"/>
        <v>10</v>
      </c>
      <c r="CB10" s="17">
        <f t="shared" si="18"/>
        <v>18</v>
      </c>
      <c r="CC10" s="17">
        <f t="shared" si="18"/>
        <v>20</v>
      </c>
      <c r="CD10" s="17">
        <f t="shared" si="18"/>
        <v>21</v>
      </c>
      <c r="CE10" s="17">
        <f t="shared" si="18"/>
        <v>11</v>
      </c>
      <c r="CF10" s="17">
        <f t="shared" si="18"/>
        <v>12</v>
      </c>
      <c r="CG10" s="17">
        <f t="shared" si="18"/>
        <v>7</v>
      </c>
      <c r="CH10" s="17">
        <f t="shared" si="18"/>
        <v>14</v>
      </c>
      <c r="CI10" s="17">
        <f t="shared" si="18"/>
        <v>13</v>
      </c>
      <c r="CJ10" s="17">
        <f t="shared" si="18"/>
        <v>10</v>
      </c>
      <c r="CK10" s="17">
        <f t="shared" si="18"/>
        <v>9</v>
      </c>
      <c r="CL10" s="17">
        <f t="shared" si="18"/>
        <v>9</v>
      </c>
      <c r="CM10" s="17">
        <f t="shared" si="18"/>
        <v>10</v>
      </c>
      <c r="CN10" s="17">
        <f t="shared" si="18"/>
        <v>10</v>
      </c>
      <c r="CO10" s="17">
        <f t="shared" si="18"/>
        <v>11</v>
      </c>
      <c r="CP10" s="17">
        <f t="shared" si="18"/>
        <v>9</v>
      </c>
      <c r="CQ10" s="17">
        <f t="shared" si="18"/>
        <v>9</v>
      </c>
      <c r="CR10" s="17">
        <f t="shared" si="18"/>
        <v>4</v>
      </c>
      <c r="CS10" s="17">
        <f t="shared" si="18"/>
        <v>8</v>
      </c>
      <c r="CT10" s="17">
        <f t="shared" si="18"/>
        <v>12</v>
      </c>
      <c r="CU10" s="17">
        <f t="shared" si="18"/>
        <v>11</v>
      </c>
      <c r="CV10" s="17">
        <f t="shared" si="18"/>
        <v>14</v>
      </c>
      <c r="CW10" s="17">
        <f t="shared" si="18"/>
        <v>10</v>
      </c>
      <c r="CX10" s="17">
        <f t="shared" si="18"/>
        <v>10</v>
      </c>
      <c r="CY10" s="17">
        <f t="shared" si="18"/>
        <v>6</v>
      </c>
      <c r="CZ10" s="17">
        <f t="shared" si="18"/>
        <v>14</v>
      </c>
      <c r="DA10" s="17">
        <f t="shared" si="18"/>
        <v>11</v>
      </c>
      <c r="DB10" s="17">
        <f t="shared" si="18"/>
        <v>6</v>
      </c>
      <c r="DC10" s="17">
        <f t="shared" si="18"/>
        <v>5</v>
      </c>
      <c r="DD10" s="17">
        <f t="shared" si="18"/>
        <v>9</v>
      </c>
      <c r="DE10" s="17">
        <f t="shared" si="18"/>
        <v>13</v>
      </c>
      <c r="DF10" s="17">
        <f t="shared" si="18"/>
        <v>4</v>
      </c>
      <c r="DG10" s="17">
        <f t="shared" si="18"/>
        <v>6</v>
      </c>
      <c r="DH10" s="17">
        <f t="shared" si="18"/>
        <v>4</v>
      </c>
      <c r="DI10" s="17">
        <f t="shared" si="18"/>
        <v>4</v>
      </c>
      <c r="DJ10" s="17">
        <f t="shared" si="18"/>
        <v>13</v>
      </c>
      <c r="DK10" s="17">
        <f t="shared" si="18"/>
        <v>5</v>
      </c>
      <c r="DL10" s="17">
        <f t="shared" si="18"/>
        <v>6</v>
      </c>
      <c r="DM10" s="17">
        <f t="shared" si="18"/>
        <v>6</v>
      </c>
      <c r="DN10" s="17">
        <f t="shared" si="18"/>
        <v>3</v>
      </c>
      <c r="DO10" s="17">
        <f t="shared" si="18"/>
        <v>11</v>
      </c>
      <c r="DP10" s="17">
        <f t="shared" si="18"/>
        <v>4</v>
      </c>
      <c r="DQ10" s="17">
        <f t="shared" si="18"/>
        <v>4</v>
      </c>
      <c r="DR10" s="17">
        <f t="shared" si="18"/>
        <v>7</v>
      </c>
      <c r="DS10" s="17">
        <f t="shared" si="18"/>
        <v>8</v>
      </c>
      <c r="DT10" s="17">
        <f t="shared" si="18"/>
        <v>2</v>
      </c>
      <c r="DU10" s="17">
        <f t="shared" si="18"/>
        <v>2</v>
      </c>
      <c r="DV10" s="17">
        <f t="shared" si="18"/>
        <v>6</v>
      </c>
      <c r="DW10" s="17">
        <f t="shared" si="18"/>
        <v>6</v>
      </c>
      <c r="DX10" s="17">
        <f t="shared" si="18"/>
        <v>7</v>
      </c>
      <c r="DY10" s="17">
        <f t="shared" si="18"/>
        <v>2</v>
      </c>
      <c r="DZ10" s="17">
        <f t="shared" si="18"/>
        <v>6</v>
      </c>
      <c r="EA10" s="17">
        <f t="shared" si="18"/>
        <v>5</v>
      </c>
      <c r="EB10" s="17">
        <f t="shared" si="18"/>
        <v>7</v>
      </c>
      <c r="EC10" s="17">
        <f t="shared" si="18"/>
        <v>5</v>
      </c>
      <c r="ED10" s="17">
        <f t="shared" si="18"/>
        <v>4</v>
      </c>
      <c r="EE10" s="17">
        <f t="shared" si="18"/>
        <v>3</v>
      </c>
      <c r="EF10" s="17">
        <f t="shared" si="18"/>
        <v>9</v>
      </c>
      <c r="EG10" s="17">
        <f t="shared" si="18"/>
        <v>8</v>
      </c>
      <c r="EH10" s="17">
        <f t="shared" si="18"/>
        <v>8</v>
      </c>
      <c r="EI10" s="17">
        <f t="shared" si="18"/>
        <v>4</v>
      </c>
      <c r="EJ10" s="17">
        <f t="shared" si="18"/>
        <v>5</v>
      </c>
      <c r="EK10" s="17">
        <f t="shared" si="18"/>
        <v>9</v>
      </c>
      <c r="EL10" s="17">
        <f t="shared" si="18"/>
        <v>3</v>
      </c>
      <c r="EM10" s="17">
        <f t="shared" si="18"/>
        <v>5</v>
      </c>
      <c r="EN10" s="17">
        <f t="shared" si="18"/>
        <v>3</v>
      </c>
      <c r="EO10" s="17">
        <f t="shared" si="18"/>
        <v>5</v>
      </c>
      <c r="EP10" s="17">
        <f t="shared" si="18"/>
        <v>2</v>
      </c>
      <c r="EQ10" s="17">
        <f t="shared" ref="EQ10:FC10" si="19">EQ3+EQ4</f>
        <v>3</v>
      </c>
      <c r="ER10" s="17">
        <f t="shared" si="19"/>
        <v>4</v>
      </c>
      <c r="ES10" s="17">
        <f t="shared" si="19"/>
        <v>1</v>
      </c>
      <c r="ET10" s="17">
        <f t="shared" si="19"/>
        <v>4</v>
      </c>
      <c r="EU10" s="17">
        <f t="shared" si="19"/>
        <v>2</v>
      </c>
      <c r="EV10" s="17">
        <f t="shared" si="19"/>
        <v>1</v>
      </c>
      <c r="EW10" s="17">
        <f t="shared" si="19"/>
        <v>3</v>
      </c>
      <c r="EX10" s="17">
        <f t="shared" si="19"/>
        <v>2</v>
      </c>
      <c r="EY10" s="17">
        <f t="shared" si="19"/>
        <v>5</v>
      </c>
      <c r="EZ10" s="17">
        <f t="shared" si="19"/>
        <v>0</v>
      </c>
      <c r="FA10" s="17">
        <f t="shared" si="19"/>
        <v>1</v>
      </c>
      <c r="FB10" s="17">
        <f t="shared" si="19"/>
        <v>2</v>
      </c>
      <c r="FC10" s="17">
        <f t="shared" si="19"/>
        <v>1</v>
      </c>
      <c r="FD10" s="17">
        <f t="shared" ref="FD10:FP10" si="20">FD3+FD4</f>
        <v>3</v>
      </c>
      <c r="FE10" s="17">
        <f t="shared" si="20"/>
        <v>1</v>
      </c>
      <c r="FF10" s="17">
        <f t="shared" si="20"/>
        <v>3</v>
      </c>
      <c r="FG10" s="17">
        <f t="shared" si="20"/>
        <v>1</v>
      </c>
      <c r="FH10" s="17">
        <f t="shared" si="20"/>
        <v>0</v>
      </c>
      <c r="FI10" s="17">
        <f t="shared" si="20"/>
        <v>0</v>
      </c>
      <c r="FJ10" s="17">
        <f t="shared" si="20"/>
        <v>2</v>
      </c>
      <c r="FK10" s="17">
        <f t="shared" si="20"/>
        <v>1</v>
      </c>
      <c r="FL10" s="17">
        <f t="shared" si="20"/>
        <v>0</v>
      </c>
      <c r="FM10" s="17">
        <f t="shared" si="20"/>
        <v>1</v>
      </c>
      <c r="FN10" s="17">
        <f t="shared" si="20"/>
        <v>1</v>
      </c>
      <c r="FO10" s="17">
        <f t="shared" si="20"/>
        <v>1</v>
      </c>
      <c r="FP10" s="17">
        <f t="shared" si="20"/>
        <v>0</v>
      </c>
      <c r="FQ10" s="17">
        <f t="shared" ref="FQ10:GA10" si="21">FQ3+FQ4</f>
        <v>1</v>
      </c>
      <c r="FR10" s="17">
        <f t="shared" si="21"/>
        <v>1</v>
      </c>
      <c r="FS10" s="17">
        <f t="shared" si="21"/>
        <v>3</v>
      </c>
      <c r="FT10" s="17">
        <f t="shared" si="21"/>
        <v>1</v>
      </c>
      <c r="FU10" s="17">
        <f t="shared" si="21"/>
        <v>3</v>
      </c>
      <c r="FV10" s="17">
        <f t="shared" si="21"/>
        <v>1</v>
      </c>
      <c r="FW10" s="17">
        <f t="shared" si="21"/>
        <v>2</v>
      </c>
      <c r="FX10" s="17">
        <f t="shared" si="21"/>
        <v>1</v>
      </c>
      <c r="FY10" s="17">
        <f t="shared" si="21"/>
        <v>0</v>
      </c>
      <c r="FZ10" s="17">
        <f t="shared" si="21"/>
        <v>1</v>
      </c>
      <c r="GA10" s="17">
        <f t="shared" si="21"/>
        <v>1</v>
      </c>
      <c r="GB10" s="17">
        <f t="shared" ref="GB10:GM10" si="22">GB3+GB4</f>
        <v>2</v>
      </c>
      <c r="GC10" s="17">
        <f t="shared" si="22"/>
        <v>0</v>
      </c>
      <c r="GD10" s="17">
        <f t="shared" si="22"/>
        <v>0</v>
      </c>
      <c r="GE10" s="17">
        <f t="shared" si="22"/>
        <v>1</v>
      </c>
      <c r="GF10" s="17">
        <f t="shared" si="22"/>
        <v>2</v>
      </c>
      <c r="GG10" s="17">
        <f t="shared" si="22"/>
        <v>0</v>
      </c>
      <c r="GH10" s="17">
        <f t="shared" si="22"/>
        <v>2</v>
      </c>
      <c r="GI10" s="17">
        <f t="shared" si="22"/>
        <v>2</v>
      </c>
      <c r="GJ10" s="17">
        <f t="shared" si="22"/>
        <v>0</v>
      </c>
      <c r="GK10" s="17">
        <f t="shared" si="22"/>
        <v>1</v>
      </c>
      <c r="GL10" s="17">
        <f t="shared" si="22"/>
        <v>1</v>
      </c>
      <c r="GM10" s="17">
        <f t="shared" si="22"/>
        <v>0</v>
      </c>
      <c r="GN10" s="17">
        <f t="shared" ref="GN10:GY10" si="23">GN3+GN4</f>
        <v>0</v>
      </c>
      <c r="GO10" s="17">
        <f t="shared" si="23"/>
        <v>1</v>
      </c>
      <c r="GP10" s="17">
        <f t="shared" si="23"/>
        <v>0</v>
      </c>
      <c r="GQ10" s="17">
        <f t="shared" si="23"/>
        <v>0</v>
      </c>
      <c r="GR10" s="17">
        <f t="shared" si="23"/>
        <v>0</v>
      </c>
      <c r="GS10" s="17">
        <f t="shared" si="23"/>
        <v>0</v>
      </c>
      <c r="GT10" s="17">
        <f t="shared" si="23"/>
        <v>0</v>
      </c>
      <c r="GU10" s="17">
        <f t="shared" si="23"/>
        <v>0</v>
      </c>
      <c r="GV10" s="17">
        <f t="shared" si="23"/>
        <v>0</v>
      </c>
      <c r="GW10" s="17">
        <f t="shared" si="23"/>
        <v>0</v>
      </c>
      <c r="GX10" s="17">
        <f t="shared" si="23"/>
        <v>0</v>
      </c>
      <c r="GY10" s="17">
        <f t="shared" si="23"/>
        <v>0</v>
      </c>
    </row>
    <row r="11" spans="1:207" ht="28.5" customHeight="1" x14ac:dyDescent="0.35">
      <c r="A11" s="15" t="s">
        <v>35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7">
        <v>299</v>
      </c>
      <c r="U11" s="17">
        <v>294</v>
      </c>
      <c r="V11" s="17">
        <v>306</v>
      </c>
      <c r="W11" s="17">
        <v>274</v>
      </c>
      <c r="X11" s="17">
        <v>295</v>
      </c>
      <c r="Y11" s="17">
        <v>258</v>
      </c>
      <c r="Z11" s="17">
        <v>262</v>
      </c>
      <c r="AA11" s="17">
        <v>288</v>
      </c>
      <c r="AB11" s="17">
        <v>301</v>
      </c>
      <c r="AC11" s="17">
        <v>282</v>
      </c>
      <c r="AD11" s="17">
        <v>279</v>
      </c>
      <c r="AE11" s="17">
        <f t="shared" ref="AE11:EP11" si="24">SUM(AE15:AE16)</f>
        <v>273</v>
      </c>
      <c r="AF11" s="17">
        <f t="shared" si="24"/>
        <v>251</v>
      </c>
      <c r="AG11" s="17">
        <f t="shared" si="24"/>
        <v>248</v>
      </c>
      <c r="AH11" s="17">
        <f t="shared" si="24"/>
        <v>239</v>
      </c>
      <c r="AI11" s="17">
        <f t="shared" si="24"/>
        <v>244</v>
      </c>
      <c r="AJ11" s="17">
        <f t="shared" si="24"/>
        <v>229</v>
      </c>
      <c r="AK11" s="17">
        <f t="shared" si="24"/>
        <v>251</v>
      </c>
      <c r="AL11" s="17">
        <f t="shared" si="24"/>
        <v>182</v>
      </c>
      <c r="AM11" s="17">
        <f t="shared" si="24"/>
        <v>237</v>
      </c>
      <c r="AN11" s="17">
        <f t="shared" si="24"/>
        <v>201</v>
      </c>
      <c r="AO11" s="17">
        <f t="shared" si="24"/>
        <v>228</v>
      </c>
      <c r="AP11" s="17">
        <f t="shared" si="24"/>
        <v>236</v>
      </c>
      <c r="AQ11" s="17">
        <f t="shared" si="24"/>
        <v>242</v>
      </c>
      <c r="AR11" s="17">
        <f t="shared" si="24"/>
        <v>230</v>
      </c>
      <c r="AS11" s="17">
        <f t="shared" si="24"/>
        <v>221</v>
      </c>
      <c r="AT11" s="17">
        <f t="shared" si="24"/>
        <v>205</v>
      </c>
      <c r="AU11" s="17">
        <f t="shared" si="24"/>
        <v>185</v>
      </c>
      <c r="AV11" s="17">
        <f t="shared" si="24"/>
        <v>188</v>
      </c>
      <c r="AW11" s="17">
        <f t="shared" si="24"/>
        <v>196</v>
      </c>
      <c r="AX11" s="17">
        <f t="shared" si="24"/>
        <v>212</v>
      </c>
      <c r="AY11" s="17">
        <f t="shared" si="24"/>
        <v>218</v>
      </c>
      <c r="AZ11" s="17">
        <f t="shared" si="24"/>
        <v>200</v>
      </c>
      <c r="BA11" s="17">
        <f t="shared" si="24"/>
        <v>202</v>
      </c>
      <c r="BB11" s="17">
        <f t="shared" si="24"/>
        <v>192</v>
      </c>
      <c r="BC11" s="17">
        <f t="shared" si="24"/>
        <v>192</v>
      </c>
      <c r="BD11" s="17">
        <f t="shared" si="24"/>
        <v>178</v>
      </c>
      <c r="BE11" s="17">
        <f t="shared" si="24"/>
        <v>156</v>
      </c>
      <c r="BF11" s="17">
        <f t="shared" si="24"/>
        <v>145</v>
      </c>
      <c r="BG11" s="17">
        <f t="shared" si="24"/>
        <v>133</v>
      </c>
      <c r="BH11" s="17">
        <f t="shared" si="24"/>
        <v>142</v>
      </c>
      <c r="BI11" s="17">
        <f t="shared" si="24"/>
        <v>147</v>
      </c>
      <c r="BJ11" s="17">
        <f t="shared" si="24"/>
        <v>145</v>
      </c>
      <c r="BK11" s="17">
        <f t="shared" si="24"/>
        <v>126</v>
      </c>
      <c r="BL11" s="17">
        <f t="shared" si="24"/>
        <v>133</v>
      </c>
      <c r="BM11" s="17">
        <f t="shared" si="24"/>
        <v>136</v>
      </c>
      <c r="BN11" s="17">
        <f t="shared" si="24"/>
        <v>135</v>
      </c>
      <c r="BO11" s="17">
        <f t="shared" si="24"/>
        <v>123</v>
      </c>
      <c r="BP11" s="17">
        <f t="shared" si="24"/>
        <v>124</v>
      </c>
      <c r="BQ11" s="17">
        <f t="shared" si="24"/>
        <v>121</v>
      </c>
      <c r="BR11" s="17">
        <f t="shared" si="24"/>
        <v>124</v>
      </c>
      <c r="BS11" s="17">
        <f t="shared" si="24"/>
        <v>134</v>
      </c>
      <c r="BT11" s="17">
        <f t="shared" si="24"/>
        <v>131</v>
      </c>
      <c r="BU11" s="17">
        <f t="shared" si="24"/>
        <v>119</v>
      </c>
      <c r="BV11" s="17">
        <f t="shared" si="24"/>
        <v>117</v>
      </c>
      <c r="BW11" s="17">
        <f t="shared" si="24"/>
        <v>98</v>
      </c>
      <c r="BX11" s="17">
        <f t="shared" si="24"/>
        <v>112</v>
      </c>
      <c r="BY11" s="17">
        <f t="shared" si="24"/>
        <v>110</v>
      </c>
      <c r="BZ11" s="17">
        <f t="shared" si="24"/>
        <v>104</v>
      </c>
      <c r="CA11" s="17">
        <f t="shared" si="24"/>
        <v>91</v>
      </c>
      <c r="CB11" s="17">
        <f t="shared" si="24"/>
        <v>77</v>
      </c>
      <c r="CC11" s="17">
        <f t="shared" si="24"/>
        <v>78</v>
      </c>
      <c r="CD11" s="17">
        <f t="shared" si="24"/>
        <v>70</v>
      </c>
      <c r="CE11" s="17">
        <f t="shared" si="24"/>
        <v>64</v>
      </c>
      <c r="CF11" s="17">
        <f t="shared" si="24"/>
        <v>69</v>
      </c>
      <c r="CG11" s="17">
        <f t="shared" si="24"/>
        <v>68</v>
      </c>
      <c r="CH11" s="17">
        <f t="shared" si="24"/>
        <v>58</v>
      </c>
      <c r="CI11" s="17">
        <f t="shared" si="24"/>
        <v>55</v>
      </c>
      <c r="CJ11" s="17">
        <f t="shared" si="24"/>
        <v>58</v>
      </c>
      <c r="CK11" s="17">
        <f t="shared" si="24"/>
        <v>59</v>
      </c>
      <c r="CL11" s="17">
        <f t="shared" si="24"/>
        <v>54</v>
      </c>
      <c r="CM11" s="17">
        <f t="shared" si="24"/>
        <v>56</v>
      </c>
      <c r="CN11" s="17">
        <f t="shared" si="24"/>
        <v>53</v>
      </c>
      <c r="CO11" s="17">
        <f t="shared" si="24"/>
        <v>58</v>
      </c>
      <c r="CP11" s="17">
        <f t="shared" si="24"/>
        <v>52</v>
      </c>
      <c r="CQ11" s="17">
        <f t="shared" si="24"/>
        <v>57</v>
      </c>
      <c r="CR11" s="17">
        <f t="shared" si="24"/>
        <v>36</v>
      </c>
      <c r="CS11" s="17">
        <f t="shared" si="24"/>
        <v>55</v>
      </c>
      <c r="CT11" s="17">
        <f t="shared" si="24"/>
        <v>55</v>
      </c>
      <c r="CU11" s="17">
        <f t="shared" si="24"/>
        <v>45</v>
      </c>
      <c r="CV11" s="17">
        <f t="shared" si="24"/>
        <v>39</v>
      </c>
      <c r="CW11" s="17">
        <f t="shared" si="24"/>
        <v>40</v>
      </c>
      <c r="CX11" s="17">
        <f t="shared" si="24"/>
        <v>32</v>
      </c>
      <c r="CY11" s="17">
        <f t="shared" si="24"/>
        <v>26</v>
      </c>
      <c r="CZ11" s="17">
        <f t="shared" si="24"/>
        <v>32</v>
      </c>
      <c r="DA11" s="17">
        <f t="shared" si="24"/>
        <v>35</v>
      </c>
      <c r="DB11" s="17">
        <f t="shared" si="24"/>
        <v>25</v>
      </c>
      <c r="DC11" s="17">
        <f t="shared" si="24"/>
        <v>23</v>
      </c>
      <c r="DD11" s="17">
        <f t="shared" si="24"/>
        <v>21</v>
      </c>
      <c r="DE11" s="17">
        <f t="shared" si="24"/>
        <v>22</v>
      </c>
      <c r="DF11" s="17">
        <f t="shared" si="24"/>
        <v>24</v>
      </c>
      <c r="DG11" s="17">
        <f t="shared" si="24"/>
        <v>30</v>
      </c>
      <c r="DH11" s="17">
        <f t="shared" si="24"/>
        <v>23</v>
      </c>
      <c r="DI11" s="17">
        <f t="shared" si="24"/>
        <v>25</v>
      </c>
      <c r="DJ11" s="17">
        <f t="shared" si="24"/>
        <v>32</v>
      </c>
      <c r="DK11" s="17">
        <f t="shared" si="24"/>
        <v>25</v>
      </c>
      <c r="DL11" s="17">
        <f t="shared" si="24"/>
        <v>22</v>
      </c>
      <c r="DM11" s="17">
        <f t="shared" si="24"/>
        <v>18</v>
      </c>
      <c r="DN11" s="17">
        <f t="shared" si="24"/>
        <v>25</v>
      </c>
      <c r="DO11" s="17">
        <f t="shared" si="24"/>
        <v>26</v>
      </c>
      <c r="DP11" s="17">
        <f t="shared" si="24"/>
        <v>25</v>
      </c>
      <c r="DQ11" s="17">
        <f t="shared" si="24"/>
        <v>21</v>
      </c>
      <c r="DR11" s="17">
        <f t="shared" si="24"/>
        <v>19</v>
      </c>
      <c r="DS11" s="17">
        <f t="shared" si="24"/>
        <v>23</v>
      </c>
      <c r="DT11" s="17">
        <f t="shared" si="24"/>
        <v>20</v>
      </c>
      <c r="DU11" s="17">
        <f t="shared" si="24"/>
        <v>22</v>
      </c>
      <c r="DV11" s="17">
        <f t="shared" si="24"/>
        <v>18</v>
      </c>
      <c r="DW11" s="17">
        <f t="shared" si="24"/>
        <v>21</v>
      </c>
      <c r="DX11" s="17">
        <f t="shared" si="24"/>
        <v>18</v>
      </c>
      <c r="DY11" s="17">
        <f t="shared" si="24"/>
        <v>11</v>
      </c>
      <c r="DZ11" s="17">
        <f t="shared" si="24"/>
        <v>16</v>
      </c>
      <c r="EA11" s="17">
        <f t="shared" si="24"/>
        <v>20</v>
      </c>
      <c r="EB11" s="17">
        <f t="shared" si="24"/>
        <v>9</v>
      </c>
      <c r="EC11" s="17">
        <f t="shared" si="24"/>
        <v>20</v>
      </c>
      <c r="ED11" s="17">
        <f t="shared" si="24"/>
        <v>24</v>
      </c>
      <c r="EE11" s="17">
        <f t="shared" si="24"/>
        <v>21</v>
      </c>
      <c r="EF11" s="17">
        <f t="shared" si="24"/>
        <v>21</v>
      </c>
      <c r="EG11" s="17">
        <f t="shared" si="24"/>
        <v>16</v>
      </c>
      <c r="EH11" s="17">
        <f t="shared" si="24"/>
        <v>17</v>
      </c>
      <c r="EI11" s="17">
        <f t="shared" si="24"/>
        <v>23</v>
      </c>
      <c r="EJ11" s="17">
        <f t="shared" si="24"/>
        <v>24</v>
      </c>
      <c r="EK11" s="17">
        <f t="shared" si="24"/>
        <v>10</v>
      </c>
      <c r="EL11" s="17">
        <f t="shared" si="24"/>
        <v>13</v>
      </c>
      <c r="EM11" s="17">
        <f t="shared" si="24"/>
        <v>10</v>
      </c>
      <c r="EN11" s="17">
        <f t="shared" si="24"/>
        <v>7</v>
      </c>
      <c r="EO11" s="17">
        <f t="shared" si="24"/>
        <v>1</v>
      </c>
      <c r="EP11" s="17">
        <f t="shared" si="24"/>
        <v>7</v>
      </c>
      <c r="EQ11" s="17">
        <f t="shared" ref="EQ11:FC11" si="25">SUM(EQ15:EQ16)</f>
        <v>6</v>
      </c>
      <c r="ER11" s="17">
        <f t="shared" si="25"/>
        <v>5</v>
      </c>
      <c r="ES11" s="17">
        <f t="shared" si="25"/>
        <v>6</v>
      </c>
      <c r="ET11" s="17">
        <f t="shared" si="25"/>
        <v>3</v>
      </c>
      <c r="EU11" s="17">
        <f t="shared" si="25"/>
        <v>4</v>
      </c>
      <c r="EV11" s="17">
        <f t="shared" si="25"/>
        <v>4</v>
      </c>
      <c r="EW11" s="17">
        <f t="shared" si="25"/>
        <v>5</v>
      </c>
      <c r="EX11" s="17">
        <f t="shared" si="25"/>
        <v>4</v>
      </c>
      <c r="EY11" s="17">
        <f t="shared" si="25"/>
        <v>1</v>
      </c>
      <c r="EZ11" s="17">
        <f t="shared" si="25"/>
        <v>4</v>
      </c>
      <c r="FA11" s="17">
        <f t="shared" si="25"/>
        <v>4</v>
      </c>
      <c r="FB11" s="17">
        <f t="shared" si="25"/>
        <v>0</v>
      </c>
      <c r="FC11" s="17">
        <f t="shared" si="25"/>
        <v>6</v>
      </c>
      <c r="FD11" s="17">
        <f t="shared" ref="FD11:FP11" si="26">SUM(FD15:FD16)</f>
        <v>6</v>
      </c>
      <c r="FE11" s="17">
        <f t="shared" si="26"/>
        <v>3</v>
      </c>
      <c r="FF11" s="17">
        <f t="shared" si="26"/>
        <v>1</v>
      </c>
      <c r="FG11" s="17">
        <f t="shared" si="26"/>
        <v>0</v>
      </c>
      <c r="FH11" s="17">
        <f t="shared" si="26"/>
        <v>2</v>
      </c>
      <c r="FI11" s="17">
        <f t="shared" si="26"/>
        <v>1</v>
      </c>
      <c r="FJ11" s="17">
        <f t="shared" si="26"/>
        <v>0</v>
      </c>
      <c r="FK11" s="17">
        <f t="shared" si="26"/>
        <v>2</v>
      </c>
      <c r="FL11" s="17">
        <f t="shared" si="26"/>
        <v>0</v>
      </c>
      <c r="FM11" s="17">
        <f t="shared" si="26"/>
        <v>2</v>
      </c>
      <c r="FN11" s="17">
        <f t="shared" si="26"/>
        <v>1</v>
      </c>
      <c r="FO11" s="17">
        <f t="shared" si="26"/>
        <v>2</v>
      </c>
      <c r="FP11" s="17">
        <f t="shared" si="26"/>
        <v>0</v>
      </c>
      <c r="FQ11" s="17">
        <f t="shared" ref="FQ11:GA11" si="27">SUM(FQ15:FQ16)</f>
        <v>0</v>
      </c>
      <c r="FR11" s="17">
        <f t="shared" si="27"/>
        <v>2</v>
      </c>
      <c r="FS11" s="17">
        <f t="shared" si="27"/>
        <v>4</v>
      </c>
      <c r="FT11" s="17">
        <f t="shared" si="27"/>
        <v>0</v>
      </c>
      <c r="FU11" s="17">
        <f t="shared" si="27"/>
        <v>3</v>
      </c>
      <c r="FV11" s="17">
        <f t="shared" si="27"/>
        <v>3</v>
      </c>
      <c r="FW11" s="17">
        <f t="shared" si="27"/>
        <v>0</v>
      </c>
      <c r="FX11" s="17">
        <f t="shared" si="27"/>
        <v>0</v>
      </c>
      <c r="FY11" s="17">
        <f t="shared" si="27"/>
        <v>2</v>
      </c>
      <c r="FZ11" s="17">
        <f t="shared" si="27"/>
        <v>2</v>
      </c>
      <c r="GA11" s="17">
        <f t="shared" si="27"/>
        <v>3</v>
      </c>
      <c r="GB11" s="17">
        <f t="shared" ref="GB11:GM11" si="28">SUM(GB15:GB16)</f>
        <v>2</v>
      </c>
      <c r="GC11" s="17">
        <f t="shared" si="28"/>
        <v>2</v>
      </c>
      <c r="GD11" s="17">
        <f t="shared" si="28"/>
        <v>3</v>
      </c>
      <c r="GE11" s="17">
        <f t="shared" si="28"/>
        <v>0</v>
      </c>
      <c r="GF11" s="17">
        <f t="shared" si="28"/>
        <v>2</v>
      </c>
      <c r="GG11" s="17">
        <f t="shared" si="28"/>
        <v>3</v>
      </c>
      <c r="GH11" s="17">
        <f t="shared" si="28"/>
        <v>3</v>
      </c>
      <c r="GI11" s="17">
        <f t="shared" si="28"/>
        <v>3</v>
      </c>
      <c r="GJ11" s="17">
        <f t="shared" si="28"/>
        <v>0</v>
      </c>
      <c r="GK11" s="17">
        <f t="shared" si="28"/>
        <v>0</v>
      </c>
      <c r="GL11" s="17">
        <f t="shared" si="28"/>
        <v>1</v>
      </c>
      <c r="GM11" s="17">
        <f t="shared" si="28"/>
        <v>2</v>
      </c>
      <c r="GN11" s="17">
        <f t="shared" ref="GN11:GY11" si="29">SUM(GN15:GN16)</f>
        <v>1</v>
      </c>
      <c r="GO11" s="17">
        <f t="shared" si="29"/>
        <v>3</v>
      </c>
      <c r="GP11" s="17">
        <f t="shared" si="29"/>
        <v>4</v>
      </c>
      <c r="GQ11" s="17">
        <f t="shared" si="29"/>
        <v>0</v>
      </c>
      <c r="GR11" s="17">
        <f t="shared" si="29"/>
        <v>0</v>
      </c>
      <c r="GS11" s="17">
        <f t="shared" si="29"/>
        <v>0</v>
      </c>
      <c r="GT11" s="17">
        <f t="shared" si="29"/>
        <v>0</v>
      </c>
      <c r="GU11" s="17">
        <f t="shared" si="29"/>
        <v>0</v>
      </c>
      <c r="GV11" s="17">
        <f t="shared" si="29"/>
        <v>0</v>
      </c>
      <c r="GW11" s="17">
        <f t="shared" si="29"/>
        <v>0</v>
      </c>
      <c r="GX11" s="17">
        <f t="shared" si="29"/>
        <v>0</v>
      </c>
      <c r="GY11" s="17">
        <f t="shared" si="29"/>
        <v>0</v>
      </c>
    </row>
    <row r="12" spans="1:207" ht="14.25" customHeight="1" x14ac:dyDescent="0.35">
      <c r="A12" s="15" t="s">
        <v>36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6">
        <f t="shared" ref="T12:EP12" si="30">T10/T11</f>
        <v>0.17391304347826086</v>
      </c>
      <c r="U12" s="16">
        <f t="shared" si="30"/>
        <v>0.18367346938775511</v>
      </c>
      <c r="V12" s="16">
        <f t="shared" si="30"/>
        <v>0.13398692810457516</v>
      </c>
      <c r="W12" s="16">
        <f t="shared" si="30"/>
        <v>0.145985401459854</v>
      </c>
      <c r="X12" s="16">
        <f t="shared" si="30"/>
        <v>0.16949152542372881</v>
      </c>
      <c r="Y12" s="16">
        <f t="shared" si="30"/>
        <v>0.13565891472868216</v>
      </c>
      <c r="Z12" s="16">
        <f t="shared" si="30"/>
        <v>0.15648854961832062</v>
      </c>
      <c r="AA12" s="16">
        <f t="shared" si="30"/>
        <v>0.1701388888888889</v>
      </c>
      <c r="AB12" s="16">
        <f t="shared" si="30"/>
        <v>0.11295681063122924</v>
      </c>
      <c r="AC12" s="16">
        <f t="shared" si="30"/>
        <v>0.1453900709219858</v>
      </c>
      <c r="AD12" s="16">
        <f t="shared" si="30"/>
        <v>0.19354838709677419</v>
      </c>
      <c r="AE12" s="16">
        <f t="shared" si="30"/>
        <v>0.18681318681318682</v>
      </c>
      <c r="AF12" s="16">
        <f t="shared" si="30"/>
        <v>0.21912350597609562</v>
      </c>
      <c r="AG12" s="16">
        <f t="shared" si="30"/>
        <v>0.20967741935483872</v>
      </c>
      <c r="AH12" s="16">
        <f t="shared" si="30"/>
        <v>0.20502092050209206</v>
      </c>
      <c r="AI12" s="16">
        <f t="shared" si="30"/>
        <v>0.12295081967213115</v>
      </c>
      <c r="AJ12" s="16">
        <f t="shared" si="30"/>
        <v>0.15720524017467249</v>
      </c>
      <c r="AK12" s="16">
        <f t="shared" si="30"/>
        <v>0.13545816733067728</v>
      </c>
      <c r="AL12" s="16">
        <f t="shared" si="30"/>
        <v>0.12087912087912088</v>
      </c>
      <c r="AM12" s="16">
        <f t="shared" si="30"/>
        <v>0.13924050632911392</v>
      </c>
      <c r="AN12" s="16">
        <f t="shared" si="30"/>
        <v>0.13930348258706468</v>
      </c>
      <c r="AO12" s="16">
        <f t="shared" si="30"/>
        <v>0.21491228070175439</v>
      </c>
      <c r="AP12" s="16">
        <f t="shared" si="30"/>
        <v>0.16949152542372881</v>
      </c>
      <c r="AQ12" s="16">
        <f t="shared" si="30"/>
        <v>0.128099173553719</v>
      </c>
      <c r="AR12" s="16">
        <f t="shared" si="30"/>
        <v>0.21304347826086956</v>
      </c>
      <c r="AS12" s="16">
        <f t="shared" si="30"/>
        <v>0.167420814479638</v>
      </c>
      <c r="AT12" s="16">
        <f t="shared" si="30"/>
        <v>0.18536585365853658</v>
      </c>
      <c r="AU12" s="16">
        <f t="shared" si="30"/>
        <v>0.27027027027027029</v>
      </c>
      <c r="AV12" s="16">
        <f t="shared" si="30"/>
        <v>0.26063829787234044</v>
      </c>
      <c r="AW12" s="16">
        <f t="shared" si="30"/>
        <v>0.17346938775510204</v>
      </c>
      <c r="AX12" s="16">
        <f t="shared" si="30"/>
        <v>0.17452830188679244</v>
      </c>
      <c r="AY12" s="16">
        <f t="shared" si="30"/>
        <v>0.16055045871559634</v>
      </c>
      <c r="AZ12" s="16">
        <f t="shared" si="30"/>
        <v>0.16</v>
      </c>
      <c r="BA12" s="16">
        <f t="shared" si="30"/>
        <v>0.19306930693069307</v>
      </c>
      <c r="BB12" s="16">
        <f t="shared" si="30"/>
        <v>0.22916666666666666</v>
      </c>
      <c r="BC12" s="16">
        <f t="shared" si="30"/>
        <v>0.19270833333333334</v>
      </c>
      <c r="BD12" s="16">
        <f t="shared" si="30"/>
        <v>0.2247191011235955</v>
      </c>
      <c r="BE12" s="16">
        <f t="shared" si="30"/>
        <v>0.21153846153846154</v>
      </c>
      <c r="BF12" s="16">
        <f t="shared" si="30"/>
        <v>0.29655172413793102</v>
      </c>
      <c r="BG12" s="16">
        <f t="shared" si="30"/>
        <v>0.24060150375939848</v>
      </c>
      <c r="BH12" s="16">
        <f t="shared" si="30"/>
        <v>0.16901408450704225</v>
      </c>
      <c r="BI12" s="16">
        <f t="shared" si="30"/>
        <v>0.10204081632653061</v>
      </c>
      <c r="BJ12" s="16">
        <f t="shared" si="30"/>
        <v>6.2068965517241378E-2</v>
      </c>
      <c r="BK12" s="16">
        <f t="shared" si="30"/>
        <v>0.26984126984126983</v>
      </c>
      <c r="BL12" s="16">
        <f t="shared" si="30"/>
        <v>0.14285714285714285</v>
      </c>
      <c r="BM12" s="16">
        <f t="shared" si="30"/>
        <v>0.16911764705882354</v>
      </c>
      <c r="BN12" s="16">
        <f t="shared" si="30"/>
        <v>0.14814814814814814</v>
      </c>
      <c r="BO12" s="16">
        <f t="shared" si="30"/>
        <v>0.1951219512195122</v>
      </c>
      <c r="BP12" s="16">
        <f t="shared" si="30"/>
        <v>0.25</v>
      </c>
      <c r="BQ12" s="16">
        <f t="shared" si="30"/>
        <v>0.1487603305785124</v>
      </c>
      <c r="BR12" s="16">
        <f t="shared" si="30"/>
        <v>0.15322580645161291</v>
      </c>
      <c r="BS12" s="16">
        <f t="shared" si="30"/>
        <v>0.13432835820895522</v>
      </c>
      <c r="BT12" s="16">
        <f t="shared" si="30"/>
        <v>0.18320610687022901</v>
      </c>
      <c r="BU12" s="16">
        <f t="shared" si="30"/>
        <v>0.15126050420168066</v>
      </c>
      <c r="BV12" s="16">
        <f t="shared" si="30"/>
        <v>0.10256410256410256</v>
      </c>
      <c r="BW12" s="16">
        <f t="shared" si="30"/>
        <v>0.26530612244897961</v>
      </c>
      <c r="BX12" s="16">
        <f t="shared" si="30"/>
        <v>0.15178571428571427</v>
      </c>
      <c r="BY12" s="16">
        <f t="shared" si="30"/>
        <v>0.14545454545454545</v>
      </c>
      <c r="BZ12" s="16">
        <f t="shared" si="30"/>
        <v>0.18269230769230768</v>
      </c>
      <c r="CA12" s="16">
        <f t="shared" si="30"/>
        <v>0.10989010989010989</v>
      </c>
      <c r="CB12" s="16">
        <f t="shared" si="30"/>
        <v>0.23376623376623376</v>
      </c>
      <c r="CC12" s="16">
        <f t="shared" si="30"/>
        <v>0.25641025641025639</v>
      </c>
      <c r="CD12" s="16">
        <f t="shared" si="30"/>
        <v>0.3</v>
      </c>
      <c r="CE12" s="16">
        <f t="shared" si="30"/>
        <v>0.171875</v>
      </c>
      <c r="CF12" s="16">
        <f t="shared" si="30"/>
        <v>0.17391304347826086</v>
      </c>
      <c r="CG12" s="16">
        <f t="shared" si="30"/>
        <v>0.10294117647058823</v>
      </c>
      <c r="CH12" s="16">
        <f t="shared" si="30"/>
        <v>0.2413793103448276</v>
      </c>
      <c r="CI12" s="16">
        <f t="shared" si="30"/>
        <v>0.23636363636363636</v>
      </c>
      <c r="CJ12" s="16">
        <f t="shared" si="30"/>
        <v>0.17241379310344829</v>
      </c>
      <c r="CK12" s="16">
        <f t="shared" si="30"/>
        <v>0.15254237288135594</v>
      </c>
      <c r="CL12" s="16">
        <f t="shared" si="30"/>
        <v>0.16666666666666666</v>
      </c>
      <c r="CM12" s="16">
        <f t="shared" si="30"/>
        <v>0.17857142857142858</v>
      </c>
      <c r="CN12" s="16">
        <f t="shared" si="30"/>
        <v>0.18867924528301888</v>
      </c>
      <c r="CO12" s="16">
        <f t="shared" si="30"/>
        <v>0.18965517241379309</v>
      </c>
      <c r="CP12" s="16">
        <f t="shared" si="30"/>
        <v>0.17307692307692307</v>
      </c>
      <c r="CQ12" s="16">
        <f t="shared" si="30"/>
        <v>0.15789473684210525</v>
      </c>
      <c r="CR12" s="16">
        <f t="shared" si="30"/>
        <v>0.1111111111111111</v>
      </c>
      <c r="CS12" s="16">
        <f t="shared" si="30"/>
        <v>0.14545454545454545</v>
      </c>
      <c r="CT12" s="16">
        <f t="shared" si="30"/>
        <v>0.21818181818181817</v>
      </c>
      <c r="CU12" s="16">
        <f t="shared" si="30"/>
        <v>0.24444444444444444</v>
      </c>
      <c r="CV12" s="16">
        <f t="shared" si="30"/>
        <v>0.35897435897435898</v>
      </c>
      <c r="CW12" s="16">
        <f t="shared" si="30"/>
        <v>0.25</v>
      </c>
      <c r="CX12" s="16">
        <f t="shared" si="30"/>
        <v>0.3125</v>
      </c>
      <c r="CY12" s="16">
        <f t="shared" si="30"/>
        <v>0.23076923076923078</v>
      </c>
      <c r="CZ12" s="16">
        <f t="shared" si="30"/>
        <v>0.4375</v>
      </c>
      <c r="DA12" s="16">
        <f t="shared" si="30"/>
        <v>0.31428571428571428</v>
      </c>
      <c r="DB12" s="16">
        <f t="shared" si="30"/>
        <v>0.24</v>
      </c>
      <c r="DC12" s="16">
        <f t="shared" si="30"/>
        <v>0.21739130434782608</v>
      </c>
      <c r="DD12" s="16">
        <f t="shared" si="30"/>
        <v>0.42857142857142855</v>
      </c>
      <c r="DE12" s="16">
        <f t="shared" si="30"/>
        <v>0.59090909090909094</v>
      </c>
      <c r="DF12" s="16">
        <f t="shared" si="30"/>
        <v>0.16666666666666666</v>
      </c>
      <c r="DG12" s="16">
        <f t="shared" si="30"/>
        <v>0.2</v>
      </c>
      <c r="DH12" s="16">
        <f t="shared" si="30"/>
        <v>0.17391304347826086</v>
      </c>
      <c r="DI12" s="16">
        <f t="shared" si="30"/>
        <v>0.16</v>
      </c>
      <c r="DJ12" s="16">
        <f t="shared" si="30"/>
        <v>0.40625</v>
      </c>
      <c r="DK12" s="16">
        <f t="shared" si="30"/>
        <v>0.2</v>
      </c>
      <c r="DL12" s="16">
        <f t="shared" si="30"/>
        <v>0.27272727272727271</v>
      </c>
      <c r="DM12" s="16">
        <f t="shared" si="30"/>
        <v>0.33333333333333331</v>
      </c>
      <c r="DN12" s="16">
        <f t="shared" si="30"/>
        <v>0.12</v>
      </c>
      <c r="DO12" s="16">
        <f t="shared" si="30"/>
        <v>0.42307692307692307</v>
      </c>
      <c r="DP12" s="16">
        <f t="shared" si="30"/>
        <v>0.16</v>
      </c>
      <c r="DQ12" s="16">
        <f t="shared" si="30"/>
        <v>0.19047619047619047</v>
      </c>
      <c r="DR12" s="16">
        <f t="shared" si="30"/>
        <v>0.36842105263157893</v>
      </c>
      <c r="DS12" s="16">
        <f t="shared" si="30"/>
        <v>0.34782608695652173</v>
      </c>
      <c r="DT12" s="16">
        <f t="shared" si="30"/>
        <v>0.1</v>
      </c>
      <c r="DU12" s="16">
        <f t="shared" si="30"/>
        <v>9.0909090909090912E-2</v>
      </c>
      <c r="DV12" s="16">
        <f t="shared" si="30"/>
        <v>0.33333333333333331</v>
      </c>
      <c r="DW12" s="16">
        <f t="shared" si="30"/>
        <v>0.2857142857142857</v>
      </c>
      <c r="DX12" s="16">
        <f t="shared" si="30"/>
        <v>0.3888888888888889</v>
      </c>
      <c r="DY12" s="16">
        <f t="shared" si="30"/>
        <v>0.18181818181818182</v>
      </c>
      <c r="DZ12" s="16">
        <f t="shared" si="30"/>
        <v>0.375</v>
      </c>
      <c r="EA12" s="16">
        <f t="shared" si="30"/>
        <v>0.25</v>
      </c>
      <c r="EB12" s="16">
        <f t="shared" si="30"/>
        <v>0.77777777777777779</v>
      </c>
      <c r="EC12" s="16">
        <f t="shared" si="30"/>
        <v>0.25</v>
      </c>
      <c r="ED12" s="16">
        <f t="shared" si="30"/>
        <v>0.16666666666666666</v>
      </c>
      <c r="EE12" s="16">
        <f t="shared" si="30"/>
        <v>0.14285714285714285</v>
      </c>
      <c r="EF12" s="16">
        <f t="shared" si="30"/>
        <v>0.42857142857142855</v>
      </c>
      <c r="EG12" s="16">
        <f t="shared" si="30"/>
        <v>0.5</v>
      </c>
      <c r="EH12" s="16">
        <f t="shared" si="30"/>
        <v>0.47058823529411764</v>
      </c>
      <c r="EI12" s="16">
        <f t="shared" si="30"/>
        <v>0.17391304347826086</v>
      </c>
      <c r="EJ12" s="16">
        <f t="shared" si="30"/>
        <v>0.20833333333333334</v>
      </c>
      <c r="EK12" s="16">
        <f t="shared" si="30"/>
        <v>0.9</v>
      </c>
      <c r="EL12" s="16">
        <f t="shared" si="30"/>
        <v>0.23076923076923078</v>
      </c>
      <c r="EM12" s="16">
        <f t="shared" si="30"/>
        <v>0.5</v>
      </c>
      <c r="EN12" s="16">
        <f t="shared" si="30"/>
        <v>0.42857142857142855</v>
      </c>
      <c r="EO12" s="16">
        <f t="shared" si="30"/>
        <v>5</v>
      </c>
      <c r="EP12" s="16">
        <f t="shared" si="30"/>
        <v>0.2857142857142857</v>
      </c>
      <c r="EQ12" s="16">
        <f t="shared" ref="EQ12:FC12" si="31">EQ10/EQ11</f>
        <v>0.5</v>
      </c>
      <c r="ER12" s="16">
        <f t="shared" si="31"/>
        <v>0.8</v>
      </c>
      <c r="ES12" s="16">
        <f t="shared" si="31"/>
        <v>0.16666666666666666</v>
      </c>
      <c r="ET12" s="16">
        <f t="shared" si="31"/>
        <v>1.3333333333333333</v>
      </c>
      <c r="EU12" s="16">
        <f t="shared" si="31"/>
        <v>0.5</v>
      </c>
      <c r="EV12" s="16">
        <f t="shared" si="31"/>
        <v>0.25</v>
      </c>
      <c r="EW12" s="16">
        <f t="shared" si="31"/>
        <v>0.6</v>
      </c>
      <c r="EX12" s="16">
        <f t="shared" si="31"/>
        <v>0.5</v>
      </c>
      <c r="EY12" s="16">
        <f t="shared" si="31"/>
        <v>5</v>
      </c>
      <c r="EZ12" s="16">
        <f t="shared" si="31"/>
        <v>0</v>
      </c>
      <c r="FA12" s="16">
        <f t="shared" si="31"/>
        <v>0.25</v>
      </c>
      <c r="FB12" s="16" t="e">
        <f t="shared" si="31"/>
        <v>#DIV/0!</v>
      </c>
      <c r="FC12" s="16">
        <f t="shared" si="31"/>
        <v>0.16666666666666666</v>
      </c>
      <c r="FD12" s="16">
        <f t="shared" ref="FD12:FP12" si="32">FD10/FD11</f>
        <v>0.5</v>
      </c>
      <c r="FE12" s="16">
        <f t="shared" si="32"/>
        <v>0.33333333333333331</v>
      </c>
      <c r="FF12" s="16">
        <f t="shared" si="32"/>
        <v>3</v>
      </c>
      <c r="FG12" s="16" t="e">
        <f t="shared" si="32"/>
        <v>#DIV/0!</v>
      </c>
      <c r="FH12" s="16">
        <f t="shared" si="32"/>
        <v>0</v>
      </c>
      <c r="FI12" s="16">
        <f t="shared" si="32"/>
        <v>0</v>
      </c>
      <c r="FJ12" s="16" t="e">
        <f t="shared" si="32"/>
        <v>#DIV/0!</v>
      </c>
      <c r="FK12" s="16">
        <f t="shared" si="32"/>
        <v>0.5</v>
      </c>
      <c r="FL12" s="16" t="e">
        <f t="shared" si="32"/>
        <v>#DIV/0!</v>
      </c>
      <c r="FM12" s="16">
        <f t="shared" si="32"/>
        <v>0.5</v>
      </c>
      <c r="FN12" s="16">
        <f t="shared" si="32"/>
        <v>1</v>
      </c>
      <c r="FO12" s="16">
        <f t="shared" si="32"/>
        <v>0.5</v>
      </c>
      <c r="FP12" s="16" t="e">
        <f t="shared" si="32"/>
        <v>#DIV/0!</v>
      </c>
      <c r="FQ12" s="16" t="e">
        <f t="shared" ref="FQ12:GA12" si="33">FQ10/FQ11</f>
        <v>#DIV/0!</v>
      </c>
      <c r="FR12" s="16">
        <f t="shared" si="33"/>
        <v>0.5</v>
      </c>
      <c r="FS12" s="16">
        <f t="shared" si="33"/>
        <v>0.75</v>
      </c>
      <c r="FT12" s="16" t="e">
        <f t="shared" si="33"/>
        <v>#DIV/0!</v>
      </c>
      <c r="FU12" s="16">
        <f t="shared" si="33"/>
        <v>1</v>
      </c>
      <c r="FV12" s="16">
        <f t="shared" si="33"/>
        <v>0.33333333333333331</v>
      </c>
      <c r="FW12" s="16" t="e">
        <f t="shared" si="33"/>
        <v>#DIV/0!</v>
      </c>
      <c r="FX12" s="16" t="e">
        <f t="shared" si="33"/>
        <v>#DIV/0!</v>
      </c>
      <c r="FY12" s="16">
        <f t="shared" si="33"/>
        <v>0</v>
      </c>
      <c r="FZ12" s="16">
        <f t="shared" si="33"/>
        <v>0.5</v>
      </c>
      <c r="GA12" s="16">
        <f t="shared" si="33"/>
        <v>0.33333333333333331</v>
      </c>
      <c r="GB12" s="16">
        <f t="shared" ref="GB12:GM12" si="34">GB10/GB11</f>
        <v>1</v>
      </c>
      <c r="GC12" s="16">
        <f t="shared" si="34"/>
        <v>0</v>
      </c>
      <c r="GD12" s="16">
        <f t="shared" si="34"/>
        <v>0</v>
      </c>
      <c r="GE12" s="16" t="e">
        <f t="shared" si="34"/>
        <v>#DIV/0!</v>
      </c>
      <c r="GF12" s="16">
        <f t="shared" si="34"/>
        <v>1</v>
      </c>
      <c r="GG12" s="16">
        <f t="shared" si="34"/>
        <v>0</v>
      </c>
      <c r="GH12" s="16">
        <f t="shared" si="34"/>
        <v>0.66666666666666663</v>
      </c>
      <c r="GI12" s="16">
        <f t="shared" si="34"/>
        <v>0.66666666666666663</v>
      </c>
      <c r="GJ12" s="16" t="e">
        <f t="shared" si="34"/>
        <v>#DIV/0!</v>
      </c>
      <c r="GK12" s="16" t="e">
        <f t="shared" si="34"/>
        <v>#DIV/0!</v>
      </c>
      <c r="GL12" s="16">
        <f t="shared" si="34"/>
        <v>1</v>
      </c>
      <c r="GM12" s="16">
        <f t="shared" si="34"/>
        <v>0</v>
      </c>
      <c r="GN12" s="16">
        <f t="shared" ref="GN12:GY12" si="35">GN10/GN11</f>
        <v>0</v>
      </c>
      <c r="GO12" s="16">
        <f t="shared" si="35"/>
        <v>0.33333333333333331</v>
      </c>
      <c r="GP12" s="16">
        <f t="shared" si="35"/>
        <v>0</v>
      </c>
      <c r="GQ12" s="16" t="e">
        <f t="shared" si="35"/>
        <v>#DIV/0!</v>
      </c>
      <c r="GR12" s="16" t="e">
        <f t="shared" si="35"/>
        <v>#DIV/0!</v>
      </c>
      <c r="GS12" s="16" t="e">
        <f t="shared" si="35"/>
        <v>#DIV/0!</v>
      </c>
      <c r="GT12" s="16" t="e">
        <f t="shared" si="35"/>
        <v>#DIV/0!</v>
      </c>
      <c r="GU12" s="16" t="e">
        <f t="shared" si="35"/>
        <v>#DIV/0!</v>
      </c>
      <c r="GV12" s="16" t="e">
        <f t="shared" si="35"/>
        <v>#DIV/0!</v>
      </c>
      <c r="GW12" s="16" t="e">
        <f t="shared" si="35"/>
        <v>#DIV/0!</v>
      </c>
      <c r="GX12" s="16" t="e">
        <f t="shared" si="35"/>
        <v>#DIV/0!</v>
      </c>
      <c r="GY12" s="16" t="e">
        <f t="shared" si="35"/>
        <v>#DIV/0!</v>
      </c>
    </row>
    <row r="13" spans="1:207" ht="14.25" customHeight="1" x14ac:dyDescent="0.3">
      <c r="A13" s="18"/>
    </row>
    <row r="14" spans="1:207" ht="14.25" customHeight="1" x14ac:dyDescent="0.35">
      <c r="A14" s="14"/>
      <c r="AE14" s="3">
        <v>40634</v>
      </c>
      <c r="AF14" s="3">
        <v>40664</v>
      </c>
      <c r="AG14" s="3">
        <v>40695</v>
      </c>
      <c r="AH14" s="3">
        <v>40725</v>
      </c>
      <c r="AI14" s="3">
        <v>40756</v>
      </c>
      <c r="AJ14" s="3">
        <v>40787</v>
      </c>
      <c r="AK14" s="3">
        <v>40817</v>
      </c>
      <c r="AL14" s="3">
        <v>40848</v>
      </c>
      <c r="AM14" s="3">
        <v>40878</v>
      </c>
      <c r="AN14" s="3">
        <v>40909</v>
      </c>
      <c r="AO14" s="3">
        <v>40940</v>
      </c>
      <c r="AP14" s="3">
        <v>40969</v>
      </c>
      <c r="AQ14" s="3">
        <v>41000</v>
      </c>
      <c r="AR14" s="3">
        <v>41030</v>
      </c>
      <c r="AS14" s="3">
        <v>41061</v>
      </c>
      <c r="AT14" s="3">
        <v>41091</v>
      </c>
      <c r="AU14" s="3">
        <v>41122</v>
      </c>
      <c r="AV14" s="3">
        <v>41153</v>
      </c>
      <c r="AW14" s="3">
        <v>41183</v>
      </c>
      <c r="AX14" s="3">
        <v>41214</v>
      </c>
      <c r="AY14" s="3">
        <v>41244</v>
      </c>
      <c r="AZ14" s="3">
        <v>41275</v>
      </c>
      <c r="BA14" s="3">
        <v>41306</v>
      </c>
      <c r="BB14" s="3">
        <v>41334</v>
      </c>
      <c r="BC14" s="3">
        <v>41365</v>
      </c>
      <c r="BD14" s="3">
        <v>41395</v>
      </c>
      <c r="BE14" s="3">
        <v>41426</v>
      </c>
      <c r="BF14" s="3">
        <v>41456</v>
      </c>
      <c r="BG14" s="3">
        <v>41487</v>
      </c>
      <c r="BH14" s="3">
        <v>41518</v>
      </c>
      <c r="BI14" s="3">
        <v>41548</v>
      </c>
      <c r="BJ14" s="3">
        <v>41579</v>
      </c>
      <c r="BK14" s="3">
        <v>41609</v>
      </c>
      <c r="BL14" s="3">
        <v>41640</v>
      </c>
      <c r="BM14" s="3">
        <v>41671</v>
      </c>
      <c r="BN14" s="3">
        <v>41699</v>
      </c>
      <c r="BO14" s="3">
        <v>41730</v>
      </c>
      <c r="BP14" s="3">
        <v>41760</v>
      </c>
      <c r="BQ14" s="3">
        <v>41791</v>
      </c>
      <c r="BR14" s="3">
        <v>41821</v>
      </c>
      <c r="BS14" s="3">
        <v>41852</v>
      </c>
      <c r="BT14" s="3">
        <v>41883</v>
      </c>
      <c r="BU14" s="3">
        <v>41913</v>
      </c>
      <c r="BV14" s="3">
        <v>41944</v>
      </c>
      <c r="BW14" s="3">
        <v>41974</v>
      </c>
      <c r="BX14" s="3">
        <v>42005</v>
      </c>
      <c r="BY14" s="3">
        <v>42036</v>
      </c>
      <c r="BZ14" s="3">
        <v>42064</v>
      </c>
      <c r="CA14" s="3">
        <v>42095</v>
      </c>
      <c r="CB14" s="3">
        <v>42125</v>
      </c>
      <c r="CC14" s="3">
        <v>42156</v>
      </c>
      <c r="CD14" s="3">
        <v>42186</v>
      </c>
      <c r="CE14" s="3">
        <v>42217</v>
      </c>
      <c r="CF14" s="3">
        <v>42248</v>
      </c>
      <c r="CG14" s="3">
        <v>42278</v>
      </c>
      <c r="CH14" s="3">
        <v>42309</v>
      </c>
      <c r="CI14" s="3">
        <v>42339</v>
      </c>
      <c r="CJ14" s="3">
        <v>42370</v>
      </c>
      <c r="CK14" s="3">
        <v>42401</v>
      </c>
      <c r="CL14" s="3">
        <v>42430</v>
      </c>
      <c r="CM14" s="3">
        <v>42461</v>
      </c>
      <c r="CN14" s="3">
        <v>42491</v>
      </c>
      <c r="CO14" s="3">
        <v>42522</v>
      </c>
      <c r="CP14" s="3">
        <v>42552</v>
      </c>
      <c r="CQ14" s="3">
        <v>42583</v>
      </c>
      <c r="CR14" s="3">
        <v>42614</v>
      </c>
      <c r="CS14" s="3">
        <v>42644</v>
      </c>
      <c r="CT14" s="3">
        <v>42675</v>
      </c>
      <c r="CU14" s="3">
        <v>42705</v>
      </c>
      <c r="CV14" s="3">
        <v>42736</v>
      </c>
      <c r="CW14" s="3">
        <v>42767</v>
      </c>
      <c r="CX14" s="3">
        <v>42795</v>
      </c>
      <c r="CY14" s="3">
        <v>42826</v>
      </c>
      <c r="CZ14" s="3">
        <v>42856</v>
      </c>
      <c r="DA14" s="3">
        <v>42887</v>
      </c>
      <c r="DB14" s="3">
        <v>42917</v>
      </c>
      <c r="DC14" s="3">
        <v>42948</v>
      </c>
      <c r="DD14" s="3">
        <v>42979</v>
      </c>
      <c r="DE14" s="3">
        <v>43009</v>
      </c>
      <c r="DF14" s="3">
        <v>43040</v>
      </c>
      <c r="DG14" s="3">
        <v>43070</v>
      </c>
      <c r="DH14" s="3">
        <v>43101</v>
      </c>
      <c r="DI14" s="3">
        <v>43132</v>
      </c>
      <c r="DJ14" s="3">
        <v>43160</v>
      </c>
      <c r="DK14" s="3">
        <v>43191</v>
      </c>
      <c r="DL14" s="3">
        <v>43221</v>
      </c>
      <c r="DM14" s="3">
        <v>43252</v>
      </c>
      <c r="DN14" s="3">
        <v>43282</v>
      </c>
      <c r="DO14" s="3">
        <v>43313</v>
      </c>
      <c r="DP14" s="3">
        <v>43344</v>
      </c>
      <c r="DQ14" s="3">
        <v>43374</v>
      </c>
      <c r="DR14" s="3">
        <v>43405</v>
      </c>
      <c r="DS14" s="3">
        <v>43435</v>
      </c>
      <c r="DT14" s="3">
        <v>43466</v>
      </c>
      <c r="DU14" s="3">
        <v>43497</v>
      </c>
      <c r="DV14" s="3">
        <v>43525</v>
      </c>
      <c r="DW14" s="3">
        <v>43556</v>
      </c>
      <c r="DX14" s="3">
        <v>43586</v>
      </c>
      <c r="DY14" s="3">
        <v>43617</v>
      </c>
      <c r="DZ14" s="3">
        <v>43647</v>
      </c>
      <c r="EA14" s="3">
        <v>43678</v>
      </c>
      <c r="EB14" s="3">
        <v>43709</v>
      </c>
      <c r="EC14" s="3">
        <v>43739</v>
      </c>
      <c r="ED14" s="3">
        <v>43770</v>
      </c>
      <c r="EE14" s="3">
        <v>43800</v>
      </c>
      <c r="EF14" s="3">
        <v>43831</v>
      </c>
      <c r="EG14" s="3">
        <v>43862</v>
      </c>
      <c r="EH14" s="3">
        <v>43891</v>
      </c>
      <c r="EI14" s="3">
        <v>43922</v>
      </c>
      <c r="EJ14" s="3">
        <v>43952</v>
      </c>
      <c r="EK14" s="3">
        <v>43983</v>
      </c>
      <c r="EL14" s="3">
        <v>44013</v>
      </c>
      <c r="EM14" s="3">
        <v>44044</v>
      </c>
      <c r="EN14" s="3">
        <v>44075</v>
      </c>
      <c r="EO14" s="3">
        <v>44105</v>
      </c>
      <c r="EP14" s="3">
        <v>44136</v>
      </c>
      <c r="EQ14" s="3">
        <v>44166</v>
      </c>
      <c r="ER14" s="3">
        <v>44197</v>
      </c>
      <c r="ES14" s="3">
        <v>44228</v>
      </c>
      <c r="ET14" s="3">
        <v>44256</v>
      </c>
      <c r="EU14" s="3">
        <v>44287</v>
      </c>
      <c r="EV14" s="3">
        <v>44317</v>
      </c>
      <c r="EW14" s="3">
        <v>44348</v>
      </c>
      <c r="EX14" s="3">
        <v>44378</v>
      </c>
      <c r="EY14" s="3">
        <v>44409</v>
      </c>
      <c r="EZ14" s="3">
        <v>44440</v>
      </c>
      <c r="FA14" s="3">
        <v>44470</v>
      </c>
      <c r="FB14" s="3">
        <v>44501</v>
      </c>
      <c r="FC14" s="3">
        <v>44531</v>
      </c>
      <c r="FD14" s="3">
        <v>44562</v>
      </c>
      <c r="FE14" s="3">
        <v>44593</v>
      </c>
      <c r="FF14" s="3">
        <v>44621</v>
      </c>
      <c r="FG14" s="3">
        <v>44652</v>
      </c>
      <c r="FH14" s="3">
        <v>44682</v>
      </c>
      <c r="FI14" s="3">
        <v>44713</v>
      </c>
      <c r="FJ14" s="3">
        <v>44743</v>
      </c>
      <c r="FK14" s="3">
        <v>44774</v>
      </c>
      <c r="FL14" s="3">
        <v>44805</v>
      </c>
      <c r="FM14" s="3">
        <v>44835</v>
      </c>
      <c r="FN14" s="3">
        <v>44866</v>
      </c>
      <c r="FO14" s="3">
        <v>44896</v>
      </c>
      <c r="FP14" s="3">
        <v>44927</v>
      </c>
      <c r="FQ14" s="3">
        <v>44958</v>
      </c>
      <c r="FR14" s="3">
        <v>44986</v>
      </c>
      <c r="FS14" s="3">
        <v>45017</v>
      </c>
      <c r="FT14" s="3">
        <v>45047</v>
      </c>
      <c r="FU14" s="3">
        <v>45078</v>
      </c>
      <c r="FV14" s="3">
        <v>45108</v>
      </c>
      <c r="FW14" s="3">
        <v>45139</v>
      </c>
      <c r="FX14" s="3">
        <v>45170</v>
      </c>
      <c r="FY14" s="3">
        <v>45200</v>
      </c>
      <c r="FZ14" s="3">
        <v>45231</v>
      </c>
      <c r="GA14" s="3">
        <v>45261</v>
      </c>
      <c r="GB14" s="3">
        <v>45292</v>
      </c>
      <c r="GC14" s="3">
        <v>45323</v>
      </c>
      <c r="GD14" s="3">
        <v>45352</v>
      </c>
      <c r="GE14" s="3">
        <v>45383</v>
      </c>
      <c r="GF14" s="3">
        <v>45413</v>
      </c>
      <c r="GG14" s="3">
        <v>45444</v>
      </c>
      <c r="GH14" s="3">
        <v>45474</v>
      </c>
      <c r="GI14" s="3">
        <v>45505</v>
      </c>
      <c r="GJ14" s="3">
        <v>45536</v>
      </c>
      <c r="GK14" s="3">
        <v>45566</v>
      </c>
      <c r="GL14" s="3">
        <v>45597</v>
      </c>
      <c r="GM14" s="3">
        <v>45627</v>
      </c>
      <c r="GN14" s="3">
        <v>45658</v>
      </c>
      <c r="GO14" s="3">
        <v>45689</v>
      </c>
      <c r="GP14" s="3">
        <v>45717</v>
      </c>
      <c r="GQ14" s="3">
        <v>45748</v>
      </c>
      <c r="GR14" s="3">
        <v>45778</v>
      </c>
      <c r="GS14" s="3">
        <v>45809</v>
      </c>
      <c r="GT14" s="3">
        <v>45839</v>
      </c>
      <c r="GU14" s="3">
        <v>45870</v>
      </c>
      <c r="GV14" s="3">
        <v>45901</v>
      </c>
      <c r="GW14" s="3">
        <v>45931</v>
      </c>
      <c r="GX14" s="3">
        <v>45962</v>
      </c>
      <c r="GY14" s="3">
        <v>45992</v>
      </c>
    </row>
    <row r="15" spans="1:207" ht="14.25" customHeight="1" x14ac:dyDescent="0.35">
      <c r="A15" s="15" t="s">
        <v>37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5" t="s">
        <v>37</v>
      </c>
      <c r="AE15" s="13">
        <f>'Raw Data'!CR88</f>
        <v>190</v>
      </c>
      <c r="AF15" s="13">
        <f>'Raw Data'!CS88</f>
        <v>173</v>
      </c>
      <c r="AG15" s="13">
        <f>'Raw Data'!CT88</f>
        <v>177</v>
      </c>
      <c r="AH15" s="13">
        <f>'Raw Data'!CU88</f>
        <v>178</v>
      </c>
      <c r="AI15" s="13">
        <f>'Raw Data'!CV88</f>
        <v>175</v>
      </c>
      <c r="AJ15" s="13">
        <f>'Raw Data'!CW88</f>
        <v>169</v>
      </c>
      <c r="AK15" s="13">
        <f>'Raw Data'!CX88</f>
        <v>186</v>
      </c>
      <c r="AL15" s="13">
        <f>'Raw Data'!CY88</f>
        <v>120</v>
      </c>
      <c r="AM15" s="13">
        <f>'Raw Data'!CZ88</f>
        <v>152</v>
      </c>
      <c r="AN15" s="13">
        <f>'Raw Data'!DA88</f>
        <v>126</v>
      </c>
      <c r="AO15" s="13">
        <f>'Raw Data'!DB88</f>
        <v>150</v>
      </c>
      <c r="AP15" s="13">
        <f>'Raw Data'!DC88</f>
        <v>162</v>
      </c>
      <c r="AQ15" s="13">
        <f>'Raw Data'!DD88</f>
        <v>160</v>
      </c>
      <c r="AR15" s="13">
        <f>'Raw Data'!DE88</f>
        <v>161</v>
      </c>
      <c r="AS15" s="13">
        <f>'Raw Data'!DF88</f>
        <v>153</v>
      </c>
      <c r="AT15" s="13">
        <f>'Raw Data'!DG88</f>
        <v>145</v>
      </c>
      <c r="AU15" s="13">
        <f>'Raw Data'!DH88</f>
        <v>129</v>
      </c>
      <c r="AV15" s="13">
        <f>'Raw Data'!DI88</f>
        <v>127</v>
      </c>
      <c r="AW15" s="13">
        <f>'Raw Data'!DJ88</f>
        <v>132</v>
      </c>
      <c r="AX15" s="13">
        <f>'Raw Data'!DK88</f>
        <v>132</v>
      </c>
      <c r="AY15" s="13">
        <f>'Raw Data'!DL88</f>
        <v>134</v>
      </c>
      <c r="AZ15" s="13">
        <f>'Raw Data'!DM88</f>
        <v>133</v>
      </c>
      <c r="BA15" s="13">
        <f>'Raw Data'!DN88</f>
        <v>139</v>
      </c>
      <c r="BB15" s="13">
        <f>'Raw Data'!DO88</f>
        <v>136</v>
      </c>
      <c r="BC15" s="13">
        <f>'Raw Data'!DP88</f>
        <v>132</v>
      </c>
      <c r="BD15" s="13">
        <f>'Raw Data'!DQ88</f>
        <v>120</v>
      </c>
      <c r="BE15" s="13">
        <f>'Raw Data'!DR88</f>
        <v>105</v>
      </c>
      <c r="BF15" s="13">
        <f>'Raw Data'!DS88</f>
        <v>98</v>
      </c>
      <c r="BG15" s="13">
        <f>'Raw Data'!DT88</f>
        <v>93</v>
      </c>
      <c r="BH15" s="13">
        <f>'Raw Data'!DU88</f>
        <v>89</v>
      </c>
      <c r="BI15" s="13">
        <f>'Raw Data'!DV88</f>
        <v>91</v>
      </c>
      <c r="BJ15" s="13">
        <f>'Raw Data'!DW88</f>
        <v>87</v>
      </c>
      <c r="BK15" s="13">
        <f>'Raw Data'!DX88</f>
        <v>78</v>
      </c>
      <c r="BL15" s="13">
        <f>'Raw Data'!DY88</f>
        <v>91</v>
      </c>
      <c r="BM15" s="13">
        <f>'Raw Data'!DZ88</f>
        <v>96</v>
      </c>
      <c r="BN15" s="13">
        <f>'Raw Data'!EA88</f>
        <v>91</v>
      </c>
      <c r="BO15" s="13">
        <f>'Raw Data'!EB88</f>
        <v>86</v>
      </c>
      <c r="BP15" s="13">
        <f>'Raw Data'!EC88</f>
        <v>85</v>
      </c>
      <c r="BQ15" s="13">
        <f>'Raw Data'!ED88</f>
        <v>80</v>
      </c>
      <c r="BR15" s="13">
        <f>'Raw Data'!EE88</f>
        <v>84</v>
      </c>
      <c r="BS15" s="13">
        <f>'Raw Data'!EF88</f>
        <v>87</v>
      </c>
      <c r="BT15" s="13">
        <f>'Raw Data'!EG88</f>
        <v>85</v>
      </c>
      <c r="BU15" s="13">
        <f>'Raw Data'!EH88</f>
        <v>83</v>
      </c>
      <c r="BV15" s="13">
        <f>'Raw Data'!EI88</f>
        <v>87</v>
      </c>
      <c r="BW15" s="13">
        <f>'Raw Data'!EJ88</f>
        <v>66</v>
      </c>
      <c r="BX15" s="13">
        <f>'Raw Data'!EK88</f>
        <v>80</v>
      </c>
      <c r="BY15" s="13">
        <f>'Raw Data'!EL88</f>
        <v>82</v>
      </c>
      <c r="BZ15" s="13">
        <f>'Raw Data'!EM88</f>
        <v>82</v>
      </c>
      <c r="CA15" s="13">
        <f>'Raw Data'!EN88</f>
        <v>74</v>
      </c>
      <c r="CB15" s="13">
        <f>'Raw Data'!EO88</f>
        <v>57</v>
      </c>
      <c r="CC15" s="13">
        <f>'Raw Data'!EP88</f>
        <v>54</v>
      </c>
      <c r="CD15" s="13">
        <f>'Raw Data'!EQ88</f>
        <v>52</v>
      </c>
      <c r="CE15" s="13">
        <f>'Raw Data'!ER88</f>
        <v>46</v>
      </c>
      <c r="CF15" s="13">
        <f>'Raw Data'!ES88</f>
        <v>46</v>
      </c>
      <c r="CG15" s="13">
        <f>'Raw Data'!ET88</f>
        <v>46</v>
      </c>
      <c r="CH15" s="13">
        <f>'Raw Data'!EU88</f>
        <v>39</v>
      </c>
      <c r="CI15" s="13">
        <f>'Raw Data'!EV88</f>
        <v>35</v>
      </c>
      <c r="CJ15" s="13">
        <f>'Raw Data'!EW88</f>
        <v>36</v>
      </c>
      <c r="CK15" s="13">
        <f>'Raw Data'!EX88</f>
        <v>36</v>
      </c>
      <c r="CL15" s="13">
        <f>'Raw Data'!EY88</f>
        <v>32</v>
      </c>
      <c r="CM15" s="13">
        <f>'Raw Data'!EZ88</f>
        <v>31</v>
      </c>
      <c r="CN15" s="13">
        <f>'Raw Data'!FA88</f>
        <v>30</v>
      </c>
      <c r="CO15" s="13">
        <f>'Raw Data'!FB88</f>
        <v>32</v>
      </c>
      <c r="CP15" s="13">
        <f>'Raw Data'!FC88</f>
        <v>30</v>
      </c>
      <c r="CQ15" s="13">
        <f>'Raw Data'!FD88</f>
        <v>34</v>
      </c>
      <c r="CR15" s="13">
        <f>'Raw Data'!FE88</f>
        <v>17</v>
      </c>
      <c r="CS15" s="13">
        <f>'Raw Data'!FF88</f>
        <v>30</v>
      </c>
      <c r="CT15" s="13">
        <f>'Raw Data'!FG88</f>
        <v>31</v>
      </c>
      <c r="CU15" s="13">
        <f>'Raw Data'!FH88</f>
        <v>22</v>
      </c>
      <c r="CV15" s="13">
        <f>'Raw Data'!FI88</f>
        <v>18</v>
      </c>
      <c r="CW15" s="13">
        <f>'Raw Data'!FJ88</f>
        <v>22</v>
      </c>
      <c r="CX15" s="13">
        <f>'Raw Data'!FK88</f>
        <v>18</v>
      </c>
      <c r="CY15" s="13">
        <f>'Raw Data'!FL88</f>
        <v>15</v>
      </c>
      <c r="CZ15" s="13">
        <f>'Raw Data'!FM88</f>
        <v>18</v>
      </c>
      <c r="DA15" s="13">
        <f>'Raw Data'!FN88</f>
        <v>19</v>
      </c>
      <c r="DB15" s="13">
        <f>'Raw Data'!FO88</f>
        <v>15</v>
      </c>
      <c r="DC15" s="13">
        <f>'Raw Data'!FP88</f>
        <v>10</v>
      </c>
      <c r="DD15" s="13">
        <f>'Raw Data'!FQ88</f>
        <v>10</v>
      </c>
      <c r="DE15" s="13">
        <f>'Raw Data'!FR88</f>
        <v>7</v>
      </c>
      <c r="DF15" s="13">
        <f>'Raw Data'!FS88</f>
        <v>8</v>
      </c>
      <c r="DG15" s="13">
        <f>'Raw Data'!FT88</f>
        <v>10</v>
      </c>
      <c r="DH15" s="13">
        <f>'Raw Data'!FU88</f>
        <v>7</v>
      </c>
      <c r="DI15" s="13">
        <f>'Raw Data'!FV88</f>
        <v>9</v>
      </c>
      <c r="DJ15" s="13">
        <f>'Raw Data'!FW88</f>
        <v>13</v>
      </c>
      <c r="DK15" s="13">
        <f>'Raw Data'!FX88</f>
        <v>8</v>
      </c>
      <c r="DL15" s="13">
        <f>'Raw Data'!FY88</f>
        <v>7</v>
      </c>
      <c r="DM15" s="13">
        <f>'Raw Data'!FZ88</f>
        <v>4</v>
      </c>
      <c r="DN15" s="13">
        <f>'Raw Data'!GA88</f>
        <v>9</v>
      </c>
      <c r="DO15" s="13">
        <f>'Raw Data'!GB88</f>
        <v>12</v>
      </c>
      <c r="DP15" s="13">
        <f>'Raw Data'!GC88</f>
        <v>10</v>
      </c>
      <c r="DQ15" s="13">
        <f>'Raw Data'!GD88</f>
        <v>9</v>
      </c>
      <c r="DR15" s="13">
        <f>'Raw Data'!GE88</f>
        <v>6</v>
      </c>
      <c r="DS15" s="13">
        <f>'Raw Data'!GF88</f>
        <v>7</v>
      </c>
      <c r="DT15" s="13">
        <f>'Raw Data'!GG88</f>
        <v>4</v>
      </c>
      <c r="DU15" s="13">
        <f>'Raw Data'!GH88</f>
        <v>6</v>
      </c>
      <c r="DV15" s="13">
        <f>'Raw Data'!GI88</f>
        <v>6</v>
      </c>
      <c r="DW15" s="13">
        <f>'Raw Data'!GJ88</f>
        <v>8</v>
      </c>
      <c r="DX15" s="13">
        <f>'Raw Data'!GK88</f>
        <v>8</v>
      </c>
      <c r="DY15" s="13">
        <f>'Raw Data'!GL88</f>
        <v>4</v>
      </c>
      <c r="DZ15" s="13">
        <f>'Raw Data'!GM88</f>
        <v>5</v>
      </c>
      <c r="EA15" s="13">
        <f>'Raw Data'!GN88</f>
        <v>7</v>
      </c>
      <c r="EB15" s="13">
        <f>'Raw Data'!GO88</f>
        <v>4</v>
      </c>
      <c r="EC15" s="13">
        <f>'Raw Data'!GP88</f>
        <v>5</v>
      </c>
      <c r="ED15" s="13">
        <f>'Raw Data'!GQ88</f>
        <v>5</v>
      </c>
      <c r="EE15" s="13">
        <f>'Raw Data'!GR88</f>
        <v>5</v>
      </c>
      <c r="EF15" s="13">
        <f>'Raw Data'!GS88</f>
        <v>7</v>
      </c>
      <c r="EG15" s="13">
        <f>'Raw Data'!GT88</f>
        <v>6</v>
      </c>
      <c r="EH15" s="13">
        <f>'Raw Data'!GU88</f>
        <v>8</v>
      </c>
      <c r="EI15" s="13">
        <f>'Raw Data'!GV88</f>
        <v>11</v>
      </c>
      <c r="EJ15" s="13">
        <f>'Raw Data'!GW88</f>
        <v>10</v>
      </c>
      <c r="EK15" s="13">
        <f>'Raw Data'!GX88</f>
        <v>3</v>
      </c>
      <c r="EL15" s="13">
        <f>'Raw Data'!GY88</f>
        <v>6</v>
      </c>
      <c r="EM15" s="13">
        <f>'Raw Data'!GZ88</f>
        <v>6</v>
      </c>
      <c r="EN15" s="13">
        <f>'Raw Data'!HA88</f>
        <v>5</v>
      </c>
      <c r="EO15" s="13">
        <f>'Raw Data'!HB88</f>
        <v>1</v>
      </c>
      <c r="EP15" s="13">
        <f>'Raw Data'!HC88</f>
        <v>4</v>
      </c>
      <c r="EQ15" s="13">
        <f>'Raw Data'!HD88</f>
        <v>3</v>
      </c>
      <c r="ER15" s="13">
        <f>'Raw Data'!HE88</f>
        <v>4</v>
      </c>
      <c r="ES15" s="13">
        <f>'Raw Data'!HF88</f>
        <v>5</v>
      </c>
      <c r="ET15" s="13">
        <f>'Raw Data'!HG88</f>
        <v>3</v>
      </c>
      <c r="EU15" s="13">
        <f>'Raw Data'!HH88</f>
        <v>3</v>
      </c>
      <c r="EV15" s="13">
        <f>'Raw Data'!HI88</f>
        <v>2</v>
      </c>
      <c r="EW15" s="13">
        <f>'Raw Data'!HJ88</f>
        <v>2</v>
      </c>
      <c r="EX15" s="13">
        <f>'Raw Data'!HK88</f>
        <v>2</v>
      </c>
      <c r="EY15" s="13">
        <f>'Raw Data'!HL88</f>
        <v>1</v>
      </c>
      <c r="EZ15" s="13">
        <f>'Raw Data'!HM88</f>
        <v>2</v>
      </c>
      <c r="FA15" s="13">
        <f>'Raw Data'!HN88</f>
        <v>2</v>
      </c>
      <c r="FB15" s="13">
        <f>'Raw Data'!HO88</f>
        <v>0</v>
      </c>
      <c r="FC15" s="13">
        <f>'Raw Data'!HP88</f>
        <v>3</v>
      </c>
      <c r="FD15" s="13">
        <f>'Raw Data'!HQ88</f>
        <v>2</v>
      </c>
      <c r="FE15" s="13">
        <f>'Raw Data'!HR88</f>
        <v>0</v>
      </c>
      <c r="FF15" s="13">
        <f>'Raw Data'!HS88</f>
        <v>1</v>
      </c>
      <c r="FG15" s="13">
        <f>'Raw Data'!HT88</f>
        <v>0</v>
      </c>
      <c r="FH15" s="13">
        <f>'Raw Data'!HU88</f>
        <v>0</v>
      </c>
      <c r="FI15" s="13">
        <f>'Raw Data'!HV88</f>
        <v>0</v>
      </c>
      <c r="FJ15" s="13">
        <f>'Raw Data'!HW88</f>
        <v>0</v>
      </c>
      <c r="FK15" s="13">
        <f>'Raw Data'!HX88</f>
        <v>0</v>
      </c>
      <c r="FL15" s="13">
        <f>'Raw Data'!HY88</f>
        <v>0</v>
      </c>
      <c r="FM15" s="13">
        <f>'Raw Data'!HZ88</f>
        <v>0</v>
      </c>
      <c r="FN15" s="13">
        <f>'Raw Data'!IA88</f>
        <v>0</v>
      </c>
      <c r="FO15" s="13">
        <f>'Raw Data'!IB88</f>
        <v>0</v>
      </c>
      <c r="FP15" s="13">
        <f>'Raw Data'!IC88</f>
        <v>0</v>
      </c>
      <c r="FQ15" s="13">
        <f>'Raw Data'!ID88</f>
        <v>0</v>
      </c>
      <c r="FR15" s="13">
        <f>'Raw Data'!IE88</f>
        <v>0</v>
      </c>
      <c r="FS15" s="13">
        <f>'Raw Data'!IF88</f>
        <v>0</v>
      </c>
      <c r="FT15" s="13">
        <f>'Raw Data'!IG88</f>
        <v>0</v>
      </c>
      <c r="FU15" s="13">
        <f>'Raw Data'!IH88</f>
        <v>0</v>
      </c>
      <c r="FV15" s="13">
        <f>'Raw Data'!II88</f>
        <v>0</v>
      </c>
      <c r="FW15" s="13">
        <f>'Raw Data'!IJ88</f>
        <v>0</v>
      </c>
      <c r="FX15" s="13">
        <f>'Raw Data'!IK88</f>
        <v>0</v>
      </c>
      <c r="FY15" s="13">
        <f>'Raw Data'!IL88</f>
        <v>1</v>
      </c>
      <c r="FZ15" s="13">
        <f>'Raw Data'!IM88</f>
        <v>2</v>
      </c>
      <c r="GA15" s="13">
        <f>'Raw Data'!IN88</f>
        <v>2</v>
      </c>
      <c r="GB15" s="13">
        <f>'Raw Data'!IO88</f>
        <v>2</v>
      </c>
      <c r="GC15" s="13">
        <f>'Raw Data'!IP88</f>
        <v>2</v>
      </c>
      <c r="GD15" s="13">
        <f>'Raw Data'!IQ88</f>
        <v>1</v>
      </c>
      <c r="GE15" s="13">
        <f>'Raw Data'!IR88</f>
        <v>0</v>
      </c>
      <c r="GF15" s="13">
        <f>'Raw Data'!IS88</f>
        <v>2</v>
      </c>
      <c r="GG15" s="13">
        <f>'Raw Data'!IT88</f>
        <v>0</v>
      </c>
      <c r="GH15" s="13">
        <f>'Raw Data'!IU88</f>
        <v>1</v>
      </c>
      <c r="GI15" s="13">
        <f>'Raw Data'!IV88</f>
        <v>1</v>
      </c>
      <c r="GJ15" s="13">
        <f>'Raw Data'!IW88</f>
        <v>0</v>
      </c>
      <c r="GK15" s="13">
        <f>'Raw Data'!IX88</f>
        <v>0</v>
      </c>
      <c r="GL15" s="13">
        <f>'Raw Data'!IY88</f>
        <v>0</v>
      </c>
      <c r="GM15" s="13">
        <f>'Raw Data'!IZ88</f>
        <v>0</v>
      </c>
      <c r="GN15" s="13">
        <f>'Raw Data'!JA88</f>
        <v>0</v>
      </c>
      <c r="GO15" s="13">
        <f>'Raw Data'!JB88</f>
        <v>1</v>
      </c>
      <c r="GP15" s="13">
        <f>'Raw Data'!JC88</f>
        <v>2</v>
      </c>
      <c r="GQ15" s="13">
        <f>'Raw Data'!JD88</f>
        <v>0</v>
      </c>
      <c r="GR15" s="13">
        <f>'Raw Data'!JE88</f>
        <v>0</v>
      </c>
      <c r="GS15" s="13">
        <f>'Raw Data'!JF88</f>
        <v>0</v>
      </c>
      <c r="GT15" s="13">
        <f>'Raw Data'!JG88</f>
        <v>0</v>
      </c>
      <c r="GU15" s="13">
        <f>'Raw Data'!JH88</f>
        <v>0</v>
      </c>
      <c r="GV15" s="13">
        <f>'Raw Data'!JI88</f>
        <v>0</v>
      </c>
      <c r="GW15" s="13">
        <f>'Raw Data'!JJ88</f>
        <v>0</v>
      </c>
      <c r="GX15" s="13">
        <f>'Raw Data'!JK88</f>
        <v>0</v>
      </c>
      <c r="GY15" s="13">
        <f>'Raw Data'!JL88</f>
        <v>0</v>
      </c>
    </row>
    <row r="16" spans="1:207" ht="28.5" customHeight="1" x14ac:dyDescent="0.35">
      <c r="A16" s="15" t="s">
        <v>38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5" t="s">
        <v>38</v>
      </c>
      <c r="AE16" s="13">
        <f>'Raw Data'!CR89</f>
        <v>83</v>
      </c>
      <c r="AF16" s="13">
        <f>'Raw Data'!CS89</f>
        <v>78</v>
      </c>
      <c r="AG16" s="13">
        <f>'Raw Data'!CT89</f>
        <v>71</v>
      </c>
      <c r="AH16" s="13">
        <f>'Raw Data'!CU89</f>
        <v>61</v>
      </c>
      <c r="AI16" s="13">
        <f>'Raw Data'!CV89</f>
        <v>69</v>
      </c>
      <c r="AJ16" s="13">
        <f>'Raw Data'!CW89</f>
        <v>60</v>
      </c>
      <c r="AK16" s="13">
        <f>'Raw Data'!CX89</f>
        <v>65</v>
      </c>
      <c r="AL16" s="13">
        <f>'Raw Data'!CY89</f>
        <v>62</v>
      </c>
      <c r="AM16" s="13">
        <f>'Raw Data'!CZ89</f>
        <v>85</v>
      </c>
      <c r="AN16" s="13">
        <f>'Raw Data'!DA89</f>
        <v>75</v>
      </c>
      <c r="AO16" s="13">
        <f>'Raw Data'!DB89</f>
        <v>78</v>
      </c>
      <c r="AP16" s="13">
        <f>'Raw Data'!DC89</f>
        <v>74</v>
      </c>
      <c r="AQ16" s="13">
        <f>'Raw Data'!DD89</f>
        <v>82</v>
      </c>
      <c r="AR16" s="13">
        <f>'Raw Data'!DE89</f>
        <v>69</v>
      </c>
      <c r="AS16" s="13">
        <f>'Raw Data'!DF89</f>
        <v>68</v>
      </c>
      <c r="AT16" s="13">
        <f>'Raw Data'!DG89</f>
        <v>60</v>
      </c>
      <c r="AU16" s="13">
        <f>'Raw Data'!DH89</f>
        <v>56</v>
      </c>
      <c r="AV16" s="13">
        <f>'Raw Data'!DI89</f>
        <v>61</v>
      </c>
      <c r="AW16" s="13">
        <f>'Raw Data'!DJ89</f>
        <v>64</v>
      </c>
      <c r="AX16" s="13">
        <f>'Raw Data'!DK89</f>
        <v>80</v>
      </c>
      <c r="AY16" s="13">
        <f>'Raw Data'!DL89</f>
        <v>84</v>
      </c>
      <c r="AZ16" s="13">
        <f>'Raw Data'!DM89</f>
        <v>67</v>
      </c>
      <c r="BA16" s="13">
        <f>'Raw Data'!DN89</f>
        <v>63</v>
      </c>
      <c r="BB16" s="13">
        <f>'Raw Data'!DO89</f>
        <v>56</v>
      </c>
      <c r="BC16" s="13">
        <f>'Raw Data'!DP89</f>
        <v>60</v>
      </c>
      <c r="BD16" s="13">
        <f>'Raw Data'!DQ89</f>
        <v>58</v>
      </c>
      <c r="BE16" s="13">
        <f>'Raw Data'!DR89</f>
        <v>51</v>
      </c>
      <c r="BF16" s="13">
        <f>'Raw Data'!DS89</f>
        <v>47</v>
      </c>
      <c r="BG16" s="13">
        <f>'Raw Data'!DT89</f>
        <v>40</v>
      </c>
      <c r="BH16" s="13">
        <f>'Raw Data'!DU89</f>
        <v>53</v>
      </c>
      <c r="BI16" s="13">
        <f>'Raw Data'!DV89</f>
        <v>56</v>
      </c>
      <c r="BJ16" s="13">
        <f>'Raw Data'!DW89</f>
        <v>58</v>
      </c>
      <c r="BK16" s="13">
        <f>'Raw Data'!DX89</f>
        <v>48</v>
      </c>
      <c r="BL16" s="13">
        <f>'Raw Data'!DY89</f>
        <v>42</v>
      </c>
      <c r="BM16" s="13">
        <f>'Raw Data'!DZ89</f>
        <v>40</v>
      </c>
      <c r="BN16" s="13">
        <f>'Raw Data'!EA89</f>
        <v>44</v>
      </c>
      <c r="BO16" s="13">
        <f>'Raw Data'!EB89</f>
        <v>37</v>
      </c>
      <c r="BP16" s="13">
        <f>'Raw Data'!EC89</f>
        <v>39</v>
      </c>
      <c r="BQ16" s="13">
        <f>'Raw Data'!ED89</f>
        <v>41</v>
      </c>
      <c r="BR16" s="13">
        <f>'Raw Data'!EE89</f>
        <v>40</v>
      </c>
      <c r="BS16" s="13">
        <f>'Raw Data'!EF89</f>
        <v>47</v>
      </c>
      <c r="BT16" s="13">
        <f>'Raw Data'!EG89</f>
        <v>46</v>
      </c>
      <c r="BU16" s="13">
        <f>'Raw Data'!EH89</f>
        <v>36</v>
      </c>
      <c r="BV16" s="13">
        <f>'Raw Data'!EI89</f>
        <v>30</v>
      </c>
      <c r="BW16" s="13">
        <f>'Raw Data'!EJ89</f>
        <v>32</v>
      </c>
      <c r="BX16" s="13">
        <f>'Raw Data'!EK89</f>
        <v>32</v>
      </c>
      <c r="BY16" s="13">
        <f>'Raw Data'!EL89</f>
        <v>28</v>
      </c>
      <c r="BZ16" s="13">
        <f>'Raw Data'!EM89</f>
        <v>22</v>
      </c>
      <c r="CA16" s="13">
        <f>'Raw Data'!EN89</f>
        <v>17</v>
      </c>
      <c r="CB16" s="13">
        <f>'Raw Data'!EO89</f>
        <v>20</v>
      </c>
      <c r="CC16" s="13">
        <f>'Raw Data'!EP89</f>
        <v>24</v>
      </c>
      <c r="CD16" s="13">
        <f>'Raw Data'!EQ89</f>
        <v>18</v>
      </c>
      <c r="CE16" s="13">
        <f>'Raw Data'!ER89</f>
        <v>18</v>
      </c>
      <c r="CF16" s="13">
        <f>'Raw Data'!ES89</f>
        <v>23</v>
      </c>
      <c r="CG16" s="13">
        <f>'Raw Data'!ET89</f>
        <v>22</v>
      </c>
      <c r="CH16" s="13">
        <f>'Raw Data'!EU89</f>
        <v>19</v>
      </c>
      <c r="CI16" s="13">
        <f>'Raw Data'!EV89</f>
        <v>20</v>
      </c>
      <c r="CJ16" s="13">
        <f>'Raw Data'!EW89</f>
        <v>22</v>
      </c>
      <c r="CK16" s="13">
        <f>'Raw Data'!EX89</f>
        <v>23</v>
      </c>
      <c r="CL16" s="13">
        <f>'Raw Data'!EY89</f>
        <v>22</v>
      </c>
      <c r="CM16" s="13">
        <f>'Raw Data'!EZ89</f>
        <v>25</v>
      </c>
      <c r="CN16" s="13">
        <f>'Raw Data'!FA89</f>
        <v>23</v>
      </c>
      <c r="CO16" s="13">
        <f>'Raw Data'!FB89</f>
        <v>26</v>
      </c>
      <c r="CP16" s="13">
        <f>'Raw Data'!FC89</f>
        <v>22</v>
      </c>
      <c r="CQ16" s="13">
        <f>'Raw Data'!FD89</f>
        <v>23</v>
      </c>
      <c r="CR16" s="13">
        <f>'Raw Data'!FE89</f>
        <v>19</v>
      </c>
      <c r="CS16" s="13">
        <f>'Raw Data'!FF89</f>
        <v>25</v>
      </c>
      <c r="CT16" s="13">
        <f>'Raw Data'!FG89</f>
        <v>24</v>
      </c>
      <c r="CU16" s="13">
        <f>'Raw Data'!FH89</f>
        <v>23</v>
      </c>
      <c r="CV16" s="13">
        <f>'Raw Data'!FI89</f>
        <v>21</v>
      </c>
      <c r="CW16" s="13">
        <f>'Raw Data'!FJ89</f>
        <v>18</v>
      </c>
      <c r="CX16" s="13">
        <f>'Raw Data'!FK89</f>
        <v>14</v>
      </c>
      <c r="CY16" s="13">
        <f>'Raw Data'!FL89</f>
        <v>11</v>
      </c>
      <c r="CZ16" s="13">
        <f>'Raw Data'!FM89</f>
        <v>14</v>
      </c>
      <c r="DA16" s="13">
        <f>'Raw Data'!FN89</f>
        <v>16</v>
      </c>
      <c r="DB16" s="13">
        <f>'Raw Data'!FO89</f>
        <v>10</v>
      </c>
      <c r="DC16" s="13">
        <f>'Raw Data'!FP89</f>
        <v>13</v>
      </c>
      <c r="DD16" s="13">
        <f>'Raw Data'!FQ89</f>
        <v>11</v>
      </c>
      <c r="DE16" s="13">
        <f>'Raw Data'!FR89</f>
        <v>15</v>
      </c>
      <c r="DF16" s="13">
        <f>'Raw Data'!FS89</f>
        <v>16</v>
      </c>
      <c r="DG16" s="13">
        <f>'Raw Data'!FT89</f>
        <v>20</v>
      </c>
      <c r="DH16" s="13">
        <f>'Raw Data'!FU89</f>
        <v>16</v>
      </c>
      <c r="DI16" s="13">
        <f>'Raw Data'!FV89</f>
        <v>16</v>
      </c>
      <c r="DJ16" s="13">
        <f>'Raw Data'!FW89</f>
        <v>19</v>
      </c>
      <c r="DK16" s="13">
        <f>'Raw Data'!FX89</f>
        <v>17</v>
      </c>
      <c r="DL16" s="13">
        <f>'Raw Data'!FY89</f>
        <v>15</v>
      </c>
      <c r="DM16" s="13">
        <f>'Raw Data'!FZ89</f>
        <v>14</v>
      </c>
      <c r="DN16" s="13">
        <f>'Raw Data'!GA89</f>
        <v>16</v>
      </c>
      <c r="DO16" s="13">
        <f>'Raw Data'!GB89</f>
        <v>14</v>
      </c>
      <c r="DP16" s="13">
        <f>'Raw Data'!GC89</f>
        <v>15</v>
      </c>
      <c r="DQ16" s="13">
        <f>'Raw Data'!GD89</f>
        <v>12</v>
      </c>
      <c r="DR16" s="13">
        <f>'Raw Data'!GE89</f>
        <v>13</v>
      </c>
      <c r="DS16" s="13">
        <f>'Raw Data'!GF89</f>
        <v>16</v>
      </c>
      <c r="DT16" s="13">
        <f>'Raw Data'!GG89</f>
        <v>16</v>
      </c>
      <c r="DU16" s="13">
        <f>'Raw Data'!GH89</f>
        <v>16</v>
      </c>
      <c r="DV16" s="13">
        <f>'Raw Data'!GI89</f>
        <v>12</v>
      </c>
      <c r="DW16" s="13">
        <f>'Raw Data'!GJ89</f>
        <v>13</v>
      </c>
      <c r="DX16" s="13">
        <f>'Raw Data'!GK89</f>
        <v>10</v>
      </c>
      <c r="DY16" s="13">
        <f>'Raw Data'!GL89</f>
        <v>7</v>
      </c>
      <c r="DZ16" s="13">
        <f>'Raw Data'!GM89</f>
        <v>11</v>
      </c>
      <c r="EA16" s="13">
        <f>'Raw Data'!GN89</f>
        <v>13</v>
      </c>
      <c r="EB16" s="13">
        <f>'Raw Data'!GO89</f>
        <v>5</v>
      </c>
      <c r="EC16" s="13">
        <f>'Raw Data'!GP89</f>
        <v>15</v>
      </c>
      <c r="ED16" s="13">
        <f>'Raw Data'!GQ89</f>
        <v>19</v>
      </c>
      <c r="EE16" s="13">
        <f>'Raw Data'!GR89</f>
        <v>16</v>
      </c>
      <c r="EF16" s="13">
        <f>'Raw Data'!GS89</f>
        <v>14</v>
      </c>
      <c r="EG16" s="13">
        <f>'Raw Data'!GT89</f>
        <v>10</v>
      </c>
      <c r="EH16" s="13">
        <f>'Raw Data'!GU89</f>
        <v>9</v>
      </c>
      <c r="EI16" s="13">
        <f>'Raw Data'!GV89</f>
        <v>12</v>
      </c>
      <c r="EJ16" s="13">
        <f>'Raw Data'!GW89</f>
        <v>14</v>
      </c>
      <c r="EK16" s="13">
        <f>'Raw Data'!GX89</f>
        <v>7</v>
      </c>
      <c r="EL16" s="13">
        <f>'Raw Data'!GY89</f>
        <v>7</v>
      </c>
      <c r="EM16" s="13">
        <f>'Raw Data'!GZ89</f>
        <v>4</v>
      </c>
      <c r="EN16" s="13">
        <f>'Raw Data'!HA89</f>
        <v>2</v>
      </c>
      <c r="EO16" s="13">
        <f>'Raw Data'!HB89</f>
        <v>0</v>
      </c>
      <c r="EP16" s="13">
        <f>'Raw Data'!HC89</f>
        <v>3</v>
      </c>
      <c r="EQ16" s="13">
        <f>'Raw Data'!HD89</f>
        <v>3</v>
      </c>
      <c r="ER16" s="13">
        <f>'Raw Data'!HE89</f>
        <v>1</v>
      </c>
      <c r="ES16" s="13">
        <f>'Raw Data'!HF89</f>
        <v>1</v>
      </c>
      <c r="ET16" s="13">
        <f>'Raw Data'!HG89</f>
        <v>0</v>
      </c>
      <c r="EU16" s="13">
        <f>'Raw Data'!HH89</f>
        <v>1</v>
      </c>
      <c r="EV16" s="13">
        <f>'Raw Data'!HI89</f>
        <v>2</v>
      </c>
      <c r="EW16" s="13">
        <f>'Raw Data'!HJ89</f>
        <v>3</v>
      </c>
      <c r="EX16" s="13">
        <f>'Raw Data'!HK89</f>
        <v>2</v>
      </c>
      <c r="EY16" s="13">
        <f>'Raw Data'!HL89</f>
        <v>0</v>
      </c>
      <c r="EZ16" s="13">
        <f>'Raw Data'!HM89</f>
        <v>2</v>
      </c>
      <c r="FA16" s="13">
        <f>'Raw Data'!HN89</f>
        <v>2</v>
      </c>
      <c r="FB16" s="13">
        <f>'Raw Data'!HO89</f>
        <v>0</v>
      </c>
      <c r="FC16" s="13">
        <f>'Raw Data'!HP89</f>
        <v>3</v>
      </c>
      <c r="FD16" s="13">
        <f>'Raw Data'!HQ89</f>
        <v>4</v>
      </c>
      <c r="FE16" s="13">
        <f>'Raw Data'!HR89</f>
        <v>3</v>
      </c>
      <c r="FF16" s="13">
        <f>'Raw Data'!HS89</f>
        <v>0</v>
      </c>
      <c r="FG16" s="13">
        <f>'Raw Data'!HT89</f>
        <v>0</v>
      </c>
      <c r="FH16" s="13">
        <f>'Raw Data'!HU89</f>
        <v>2</v>
      </c>
      <c r="FI16" s="13">
        <f>'Raw Data'!HV89</f>
        <v>1</v>
      </c>
      <c r="FJ16" s="13">
        <f>'Raw Data'!HW89</f>
        <v>0</v>
      </c>
      <c r="FK16" s="13">
        <f>'Raw Data'!HX89</f>
        <v>2</v>
      </c>
      <c r="FL16" s="13">
        <f>'Raw Data'!HY89</f>
        <v>0</v>
      </c>
      <c r="FM16" s="13">
        <f>'Raw Data'!HZ89</f>
        <v>2</v>
      </c>
      <c r="FN16" s="13">
        <f>'Raw Data'!IA89</f>
        <v>1</v>
      </c>
      <c r="FO16" s="13">
        <f>'Raw Data'!IB89</f>
        <v>2</v>
      </c>
      <c r="FP16" s="13">
        <f>'Raw Data'!IC89</f>
        <v>0</v>
      </c>
      <c r="FQ16" s="13">
        <f>'Raw Data'!ID89</f>
        <v>0</v>
      </c>
      <c r="FR16" s="13">
        <f>'Raw Data'!IE89</f>
        <v>2</v>
      </c>
      <c r="FS16" s="13">
        <f>'Raw Data'!IF89</f>
        <v>4</v>
      </c>
      <c r="FT16" s="13">
        <f>'Raw Data'!IG89</f>
        <v>0</v>
      </c>
      <c r="FU16" s="13">
        <f>'Raw Data'!IH89</f>
        <v>3</v>
      </c>
      <c r="FV16" s="13">
        <f>'Raw Data'!II89</f>
        <v>3</v>
      </c>
      <c r="FW16" s="13">
        <f>'Raw Data'!IJ89</f>
        <v>0</v>
      </c>
      <c r="FX16" s="13">
        <f>'Raw Data'!IK89</f>
        <v>0</v>
      </c>
      <c r="FY16" s="13">
        <f>'Raw Data'!IL89</f>
        <v>1</v>
      </c>
      <c r="FZ16" s="13">
        <f>'Raw Data'!IM89</f>
        <v>0</v>
      </c>
      <c r="GA16" s="13">
        <f>'Raw Data'!IN89</f>
        <v>1</v>
      </c>
      <c r="GB16" s="13">
        <f>'Raw Data'!IO89</f>
        <v>0</v>
      </c>
      <c r="GC16" s="13">
        <f>'Raw Data'!IP89</f>
        <v>0</v>
      </c>
      <c r="GD16" s="13">
        <f>'Raw Data'!IQ89</f>
        <v>2</v>
      </c>
      <c r="GE16" s="13">
        <f>'Raw Data'!IR89</f>
        <v>0</v>
      </c>
      <c r="GF16" s="13">
        <f>'Raw Data'!IS89</f>
        <v>0</v>
      </c>
      <c r="GG16" s="13">
        <f>'Raw Data'!IT89</f>
        <v>3</v>
      </c>
      <c r="GH16" s="13">
        <f>'Raw Data'!IU89</f>
        <v>2</v>
      </c>
      <c r="GI16" s="13">
        <f>'Raw Data'!IV89</f>
        <v>2</v>
      </c>
      <c r="GJ16" s="13">
        <f>'Raw Data'!IW89</f>
        <v>0</v>
      </c>
      <c r="GK16" s="13">
        <f>'Raw Data'!IX89</f>
        <v>0</v>
      </c>
      <c r="GL16" s="13">
        <f>'Raw Data'!IY89</f>
        <v>1</v>
      </c>
      <c r="GM16" s="13">
        <f>'Raw Data'!IZ89</f>
        <v>2</v>
      </c>
      <c r="GN16" s="13">
        <f>'Raw Data'!JA89</f>
        <v>1</v>
      </c>
      <c r="GO16" s="13">
        <f>'Raw Data'!JB89</f>
        <v>2</v>
      </c>
      <c r="GP16" s="13">
        <f>'Raw Data'!JC89</f>
        <v>2</v>
      </c>
      <c r="GQ16" s="13">
        <f>'Raw Data'!JD89</f>
        <v>0</v>
      </c>
      <c r="GR16" s="13">
        <f>'Raw Data'!JE89</f>
        <v>0</v>
      </c>
      <c r="GS16" s="13">
        <f>'Raw Data'!JF89</f>
        <v>0</v>
      </c>
      <c r="GT16" s="13">
        <f>'Raw Data'!JG89</f>
        <v>0</v>
      </c>
      <c r="GU16" s="13">
        <f>'Raw Data'!JH89</f>
        <v>0</v>
      </c>
      <c r="GV16" s="13">
        <f>'Raw Data'!JI89</f>
        <v>0</v>
      </c>
      <c r="GW16" s="13">
        <f>'Raw Data'!JJ89</f>
        <v>0</v>
      </c>
      <c r="GX16" s="13">
        <f>'Raw Data'!JK89</f>
        <v>0</v>
      </c>
      <c r="GY16" s="13">
        <f>'Raw Data'!JL89</f>
        <v>0</v>
      </c>
    </row>
    <row r="17" spans="1:207" ht="14.25" customHeight="1" x14ac:dyDescent="0.35">
      <c r="A17" s="15" t="s">
        <v>39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5" t="s">
        <v>39</v>
      </c>
      <c r="AE17" s="19">
        <f>SUM(AE15:AE16)/'Raw Data'!CR21</f>
        <v>0.14007183170856849</v>
      </c>
      <c r="AF17" s="19">
        <f>SUM(AF15:AF16)/'Raw Data'!CS21</f>
        <v>0.12786551197147222</v>
      </c>
      <c r="AG17" s="19">
        <f>SUM(AG15:AG16)/'Raw Data'!CT21</f>
        <v>0.12796697626418987</v>
      </c>
      <c r="AH17" s="19">
        <f>SUM(AH15:AH16)/'Raw Data'!CU21</f>
        <v>0.12712765957446809</v>
      </c>
      <c r="AI17" s="19">
        <f>SUM(AI15:AI16)/'Raw Data'!CV21</f>
        <v>0.13196322336398053</v>
      </c>
      <c r="AJ17" s="19">
        <f>SUM(AJ15:AJ16)/'Raw Data'!CW21</f>
        <v>0.12836322869955158</v>
      </c>
      <c r="AK17" s="19">
        <f>SUM(AK15:AK16)/'Raw Data'!CX21</f>
        <v>0.13408119658119658</v>
      </c>
      <c r="AL17" s="19">
        <f>SUM(AL15:AL16)/'Raw Data'!CY21</f>
        <v>0.10282485875706214</v>
      </c>
      <c r="AM17" s="19">
        <f>SUM(AM15:AM16)/'Raw Data'!CZ21</f>
        <v>0.13892145369284878</v>
      </c>
      <c r="AN17" s="19">
        <f>SUM(AN15:AN16)/'Raw Data'!DA21</f>
        <v>0.11645422943221322</v>
      </c>
      <c r="AO17" s="19">
        <f>SUM(AO15:AO16)/'Raw Data'!DB21</f>
        <v>0.12780269058295965</v>
      </c>
      <c r="AP17" s="19">
        <f>SUM(AP15:AP16)/'Raw Data'!DC21</f>
        <v>0.12854030501089325</v>
      </c>
      <c r="AQ17" s="19">
        <f>SUM(AQ15:AQ16)/'Raw Data'!DD21</f>
        <v>0.13010752688172042</v>
      </c>
      <c r="AR17" s="19">
        <f>SUM(AR15:AR16)/'Raw Data'!DE21</f>
        <v>0.12279765082754938</v>
      </c>
      <c r="AS17" s="19">
        <f>SUM(AS15:AS16)/'Raw Data'!DF21</f>
        <v>0.12243767313019391</v>
      </c>
      <c r="AT17" s="19">
        <f>SUM(AT15:AT16)/'Raw Data'!DG21</f>
        <v>0.11294765840220386</v>
      </c>
      <c r="AU17" s="19">
        <f>SUM(AU15:AU16)/'Raw Data'!DH21</f>
        <v>0.10289210233592881</v>
      </c>
      <c r="AV17" s="19">
        <f>SUM(AV15:AV16)/'Raw Data'!DI21</f>
        <v>0.10549943883277217</v>
      </c>
      <c r="AW17" s="19">
        <f>SUM(AW15:AW16)/'Raw Data'!DJ21</f>
        <v>0.10852713178294573</v>
      </c>
      <c r="AX17" s="19">
        <f>SUM(AX15:AX16)/'Raw Data'!DK21</f>
        <v>0.11963882618510158</v>
      </c>
      <c r="AY17" s="19">
        <f>SUM(AY15:AY16)/'Raw Data'!DL21</f>
        <v>0.13292682926829269</v>
      </c>
      <c r="AZ17" s="19">
        <f>SUM(AZ15:AZ16)/'Raw Data'!DM21</f>
        <v>0.11668611435239207</v>
      </c>
      <c r="BA17" s="19">
        <f>SUM(BA15:BA16)/'Raw Data'!DN21</f>
        <v>0.11329220415030847</v>
      </c>
      <c r="BB17" s="19">
        <f>SUM(BB15:BB16)/'Raw Data'!DO21</f>
        <v>0.10491803278688525</v>
      </c>
      <c r="BC17" s="19">
        <f>SUM(BC15:BC16)/'Raw Data'!DP21</f>
        <v>0.10110584518167456</v>
      </c>
      <c r="BD17" s="19">
        <f>SUM(BD15:BD16)/'Raw Data'!DQ21</f>
        <v>9.3931398416886538E-2</v>
      </c>
      <c r="BE17" s="19">
        <f>SUM(BE15:BE16)/'Raw Data'!DR21</f>
        <v>8.4278768233387355E-2</v>
      </c>
      <c r="BF17" s="19">
        <f>SUM(BF15:BF16)/'Raw Data'!DS21</f>
        <v>7.9408543263964945E-2</v>
      </c>
      <c r="BG17" s="19">
        <f>SUM(BG15:BG16)/'Raw Data'!DT21</f>
        <v>7.3036792970895117E-2</v>
      </c>
      <c r="BH17" s="19">
        <f>SUM(BH15:BH16)/'Raw Data'!DU21</f>
        <v>7.8107810781078105E-2</v>
      </c>
      <c r="BI17" s="19">
        <f>SUM(BI15:BI16)/'Raw Data'!DV21</f>
        <v>7.7044025157232701E-2</v>
      </c>
      <c r="BJ17" s="19">
        <f>SUM(BJ15:BJ16)/'Raw Data'!DW21</f>
        <v>7.7831454643048845E-2</v>
      </c>
      <c r="BK17" s="19">
        <f>SUM(BK15:BK16)/'Raw Data'!DX21</f>
        <v>7.4117647058823524E-2</v>
      </c>
      <c r="BL17" s="19">
        <f>SUM(BL15:BL16)/'Raw Data'!DY21</f>
        <v>7.421875E-2</v>
      </c>
      <c r="BM17" s="19">
        <f>SUM(BM15:BM16)/'Raw Data'!DZ21</f>
        <v>7.1881606765327691E-2</v>
      </c>
      <c r="BN17" s="19">
        <f>SUM(BN15:BN16)/'Raw Data'!EA21</f>
        <v>6.5312046444121918E-2</v>
      </c>
      <c r="BO17" s="19">
        <f>SUM(BO15:BO16)/'Raw Data'!EB21</f>
        <v>5.9912323429128105E-2</v>
      </c>
      <c r="BP17" s="19">
        <f>SUM(BP15:BP16)/'Raw Data'!EC21</f>
        <v>5.8935361216730035E-2</v>
      </c>
      <c r="BQ17" s="19">
        <f>SUM(BQ15:BQ16)/'Raw Data'!ED21</f>
        <v>5.7756563245823386E-2</v>
      </c>
      <c r="BR17" s="19">
        <f>SUM(BR15:BR16)/'Raw Data'!EE21</f>
        <v>6.1507936507936505E-2</v>
      </c>
      <c r="BS17" s="19">
        <f>SUM(BS15:BS16)/'Raw Data'!EF21</f>
        <v>6.3237376120811706E-2</v>
      </c>
      <c r="BT17" s="19">
        <f>SUM(BT15:BT16)/'Raw Data'!EG21</f>
        <v>6.3162970106075217E-2</v>
      </c>
      <c r="BU17" s="19">
        <f>SUM(BU15:BU16)/'Raw Data'!EH21</f>
        <v>5.7935735150925025E-2</v>
      </c>
      <c r="BV17" s="19">
        <f>SUM(BV15:BV16)/'Raw Data'!EI21</f>
        <v>5.724070450097847E-2</v>
      </c>
      <c r="BW17" s="19">
        <f>SUM(BW15:BW16)/'Raw Data'!EJ21</f>
        <v>5.5461233729485006E-2</v>
      </c>
      <c r="BX17" s="19">
        <f>SUM(BX15:BX16)/'Raw Data'!EK21</f>
        <v>5.9893048128342244E-2</v>
      </c>
      <c r="BY17" s="19">
        <f>SUM(BY15:BY16)/'Raw Data'!EL21</f>
        <v>5.6294779938587509E-2</v>
      </c>
      <c r="BZ17" s="19">
        <f>SUM(BZ15:BZ16)/'Raw Data'!EM21</f>
        <v>5.4336468129571575E-2</v>
      </c>
      <c r="CA17" s="19">
        <f>SUM(CA15:CA16)/'Raw Data'!EN21</f>
        <v>4.6907216494845361E-2</v>
      </c>
      <c r="CB17" s="19">
        <f>SUM(CB15:CB16)/'Raw Data'!EO21</f>
        <v>3.9896373056994817E-2</v>
      </c>
      <c r="CC17" s="19">
        <f>SUM(CC15:CC16)/'Raw Data'!EP21</f>
        <v>4.1009463722397478E-2</v>
      </c>
      <c r="CD17" s="19">
        <f>SUM(CD15:CD16)/'Raw Data'!EQ21</f>
        <v>3.7654653039268425E-2</v>
      </c>
      <c r="CE17" s="19">
        <f>SUM(CE15:CE16)/'Raw Data'!ER21</f>
        <v>3.4538586076632488E-2</v>
      </c>
      <c r="CF17" s="19">
        <f>SUM(CF15:CF16)/'Raw Data'!ES21</f>
        <v>3.7932930181418363E-2</v>
      </c>
      <c r="CG17" s="19">
        <f>SUM(CG15:CG16)/'Raw Data'!ET21</f>
        <v>3.8202247191011236E-2</v>
      </c>
      <c r="CH17" s="19">
        <f>SUM(CH15:CH16)/'Raw Data'!EU21</f>
        <v>3.3779848573092602E-2</v>
      </c>
      <c r="CI17" s="19">
        <f>SUM(CI15:CI16)/'Raw Data'!EV21</f>
        <v>3.5054174633524539E-2</v>
      </c>
      <c r="CJ17" s="19">
        <f>SUM(CJ15:CJ16)/'Raw Data'!EW21</f>
        <v>3.629536921151439E-2</v>
      </c>
      <c r="CK17" s="19">
        <f>SUM(CK15:CK16)/'Raw Data'!EX21</f>
        <v>3.5392921415716858E-2</v>
      </c>
      <c r="CL17" s="19">
        <f>SUM(CL15:CL16)/'Raw Data'!EY21</f>
        <v>3.0594900849858359E-2</v>
      </c>
      <c r="CM17" s="19">
        <f>SUM(CM15:CM16)/'Raw Data'!EZ21</f>
        <v>3.0752333882482153E-2</v>
      </c>
      <c r="CN17" s="19">
        <f>SUM(CN15:CN16)/'Raw Data'!FA21</f>
        <v>3.0424799081515498E-2</v>
      </c>
      <c r="CO17" s="19">
        <f>SUM(CO15:CO16)/'Raw Data'!FB21</f>
        <v>3.3256880733944956E-2</v>
      </c>
      <c r="CP17" s="19">
        <f>SUM(CP15:CP16)/'Raw Data'!FC21</f>
        <v>3.086053412462908E-2</v>
      </c>
      <c r="CQ17" s="19">
        <f>SUM(CQ15:CQ16)/'Raw Data'!FD21</f>
        <v>3.4671532846715328E-2</v>
      </c>
      <c r="CR17" s="19">
        <f>SUM(CR15:CR16)/'Raw Data'!FE21</f>
        <v>2.192448233861145E-2</v>
      </c>
      <c r="CS17" s="19">
        <f>SUM(CS15:CS16)/'Raw Data'!FF21</f>
        <v>3.3929673041332507E-2</v>
      </c>
      <c r="CT17" s="19">
        <f>SUM(CT15:CT16)/'Raw Data'!FG21</f>
        <v>3.5924232527759635E-2</v>
      </c>
      <c r="CU17" s="19">
        <f>SUM(CU15:CU16)/'Raw Data'!FH21</f>
        <v>3.1734837799717912E-2</v>
      </c>
      <c r="CV17" s="19">
        <f>SUM(CV15:CV16)/'Raw Data'!FI21</f>
        <v>2.6822558459422285E-2</v>
      </c>
      <c r="CW17" s="19">
        <f>SUM(CW15:CW16)/'Raw Data'!FJ21</f>
        <v>2.6560424966799469E-2</v>
      </c>
      <c r="CX17" s="19">
        <f>SUM(CX15:CX16)/'Raw Data'!FK21</f>
        <v>2.1150033046926635E-2</v>
      </c>
      <c r="CY17" s="19">
        <f>SUM(CY15:CY16)/'Raw Data'!FL21</f>
        <v>1.6828478964401296E-2</v>
      </c>
      <c r="CZ17" s="19">
        <f>SUM(CZ15:CZ16)/'Raw Data'!FM21</f>
        <v>2.0578778135048232E-2</v>
      </c>
      <c r="DA17" s="19">
        <f>SUM(DA15:DA16)/'Raw Data'!FN21</f>
        <v>2.2935779816513763E-2</v>
      </c>
      <c r="DB17" s="19">
        <f>SUM(DB15:DB16)/'Raw Data'!FO21</f>
        <v>1.6523463317911435E-2</v>
      </c>
      <c r="DC17" s="19">
        <f>SUM(DC15:DC16)/'Raw Data'!FP21</f>
        <v>1.520158625247852E-2</v>
      </c>
      <c r="DD17" s="19">
        <f>SUM(DD15:DD16)/'Raw Data'!FQ21</f>
        <v>1.4150943396226415E-2</v>
      </c>
      <c r="DE17" s="19">
        <f>SUM(DE15:DE16)/'Raw Data'!FR21</f>
        <v>1.4696058784235137E-2</v>
      </c>
      <c r="DF17" s="19">
        <f>SUM(DF15:DF16)/'Raw Data'!FS21</f>
        <v>1.6528925619834711E-2</v>
      </c>
      <c r="DG17" s="19">
        <f>SUM(DG15:DG16)/'Raw Data'!FT21</f>
        <v>2.2156573116691284E-2</v>
      </c>
      <c r="DH17" s="19">
        <f>SUM(DH15:DH16)/'Raw Data'!FU21</f>
        <v>1.6800584368151936E-2</v>
      </c>
      <c r="DI17" s="19">
        <f>SUM(DI15:DI16)/'Raw Data'!FV21</f>
        <v>1.7433751743375175E-2</v>
      </c>
      <c r="DJ17" s="19">
        <f>SUM(DJ15:DJ16)/'Raw Data'!FW21</f>
        <v>2.1220159151193633E-2</v>
      </c>
      <c r="DK17" s="19">
        <f>SUM(DK15:DK16)/'Raw Data'!FX21</f>
        <v>1.6711229946524065E-2</v>
      </c>
      <c r="DL17" s="19">
        <f>SUM(DL15:DL16)/'Raw Data'!FY21</f>
        <v>1.4531043593130779E-2</v>
      </c>
      <c r="DM17" s="19">
        <f>SUM(DM15:DM16)/'Raw Data'!FZ21</f>
        <v>1.2253233492171545E-2</v>
      </c>
      <c r="DN17" s="19">
        <f>SUM(DN15:DN16)/'Raw Data'!GA21</f>
        <v>1.7088174982911826E-2</v>
      </c>
      <c r="DO17" s="19">
        <f>SUM(DO15:DO16)/'Raw Data'!GB21</f>
        <v>1.7015706806282723E-2</v>
      </c>
      <c r="DP17" s="19">
        <f>SUM(DP15:DP16)/'Raw Data'!GC21</f>
        <v>1.6600265604249667E-2</v>
      </c>
      <c r="DQ17" s="19">
        <f>SUM(DQ15:DQ16)/'Raw Data'!GD21</f>
        <v>1.3716525146962769E-2</v>
      </c>
      <c r="DR17" s="19">
        <f>SUM(DR15:DR16)/'Raw Data'!GE21</f>
        <v>1.2508229098090849E-2</v>
      </c>
      <c r="DS17" s="19">
        <f>SUM(DS15:DS16)/'Raw Data'!GF21</f>
        <v>1.5961138098542677E-2</v>
      </c>
      <c r="DT17" s="19">
        <f>SUM(DT15:DT16)/'Raw Data'!GG21</f>
        <v>1.3368983957219251E-2</v>
      </c>
      <c r="DU17" s="19">
        <f>SUM(DU15:DU16)/'Raw Data'!GH21</f>
        <v>1.4120667522464698E-2</v>
      </c>
      <c r="DV17" s="19">
        <f>SUM(DV15:DV16)/'Raw Data'!GI21</f>
        <v>1.0902483343428226E-2</v>
      </c>
      <c r="DW17" s="19">
        <f>SUM(DW15:DW16)/'Raw Data'!GJ21</f>
        <v>1.2552301255230125E-2</v>
      </c>
      <c r="DX17" s="19">
        <f>SUM(DX15:DX16)/'Raw Data'!GK21</f>
        <v>1.1063306699446834E-2</v>
      </c>
      <c r="DY17" s="19">
        <f>SUM(DY15:DY16)/'Raw Data'!GL21</f>
        <v>6.9664344521849272E-3</v>
      </c>
      <c r="DZ17" s="19">
        <f>SUM(DZ15:DZ16)/'Raw Data'!GM21</f>
        <v>1.0624169986719787E-2</v>
      </c>
      <c r="EA17" s="19">
        <f>SUM(EA15:EA16)/'Raw Data'!GN21</f>
        <v>1.33422281521014E-2</v>
      </c>
      <c r="EB17" s="19">
        <f>SUM(EB15:EB16)/'Raw Data'!GO21</f>
        <v>6.114130434782609E-3</v>
      </c>
      <c r="EC17" s="19">
        <f>SUM(EC15:EC16)/'Raw Data'!GP21</f>
        <v>1.3422818791946308E-2</v>
      </c>
      <c r="ED17" s="19">
        <f>SUM(ED15:ED16)/'Raw Data'!GQ21</f>
        <v>1.6E-2</v>
      </c>
      <c r="EE17" s="19">
        <f>SUM(EE15:EE16)/'Raw Data'!GR21</f>
        <v>1.5659955257270694E-2</v>
      </c>
      <c r="EF17" s="19">
        <f>SUM(EF15:EF16)/'Raw Data'!GS21</f>
        <v>1.5718562874251496E-2</v>
      </c>
      <c r="EG17" s="19">
        <f>SUM(EG15:EG16)/'Raw Data'!GT21</f>
        <v>1.2030075187969926E-2</v>
      </c>
      <c r="EH17" s="19">
        <f>SUM(EH15:EH16)/'Raw Data'!GU21</f>
        <v>1.2500000000000001E-2</v>
      </c>
      <c r="EI17" s="19">
        <f>SUM(EI15:EI16)/'Raw Data'!GV21</f>
        <v>1.7371601208459216E-2</v>
      </c>
      <c r="EJ17" s="19">
        <f>SUM(EJ15:EJ16)/'Raw Data'!GW21</f>
        <v>1.9246190858059342E-2</v>
      </c>
      <c r="EK17" s="19">
        <f>SUM(EK15:EK16)/'Raw Data'!GX21</f>
        <v>1.0256410256410256E-2</v>
      </c>
      <c r="EL17" s="19">
        <f>SUM(EL15:EL16)/'Raw Data'!GY21</f>
        <v>1.4755959137343927E-2</v>
      </c>
      <c r="EM17" s="19">
        <f>SUM(EM15:EM16)/'Raw Data'!GZ21</f>
        <v>1.3831258644536652E-2</v>
      </c>
      <c r="EN17" s="19">
        <f>SUM(EN15:EN16)/'Raw Data'!HA21</f>
        <v>1.0159651669085631E-2</v>
      </c>
      <c r="EO17" s="19">
        <f>SUM(EO15:EO16)/'Raw Data'!HB21</f>
        <v>1.5243902439024391E-3</v>
      </c>
      <c r="EP17" s="19">
        <f>SUM(EP15:EP16)/'Raw Data'!HC21</f>
        <v>1.1235955056179775E-2</v>
      </c>
      <c r="EQ17" s="19">
        <f>SUM(EQ15:EQ16)/'Raw Data'!HD21</f>
        <v>1.0714285714285714E-2</v>
      </c>
      <c r="ER17" s="19">
        <f>SUM(ER15:ER16)/'Raw Data'!HE21</f>
        <v>1.1185682326621925E-2</v>
      </c>
      <c r="ES17" s="19">
        <f>SUM(ES15:ES16)/'Raw Data'!HF21</f>
        <v>1.4354066985645933E-2</v>
      </c>
      <c r="ET17" s="19">
        <f>SUM(ET15:ET16)/'Raw Data'!HG21</f>
        <v>7.8947368421052634E-3</v>
      </c>
      <c r="EU17" s="19">
        <f>SUM(EU15:EU16)/'Raw Data'!HH21</f>
        <v>1.020408163265306E-2</v>
      </c>
      <c r="EV17" s="19">
        <f>SUM(EV15:EV16)/'Raw Data'!HI21</f>
        <v>9.9502487562189053E-3</v>
      </c>
      <c r="EW17" s="19">
        <f>SUM(EW15:EW16)/'Raw Data'!HJ21</f>
        <v>1.179245283018868E-2</v>
      </c>
      <c r="EX17" s="19">
        <f>SUM(EX15:EX16)/'Raw Data'!HK21</f>
        <v>8.385744234800839E-3</v>
      </c>
      <c r="EY17" s="19">
        <f>SUM(EY15:EY16)/'Raw Data'!HL21</f>
        <v>1.996007984031936E-3</v>
      </c>
      <c r="EZ17" s="19">
        <f>SUM(EZ15:EZ16)/'Raw Data'!HM21</f>
        <v>8.2644628099173556E-3</v>
      </c>
      <c r="FA17" s="19">
        <f>SUM(FA15:FA16)/'Raw Data'!HN21</f>
        <v>9.3457943925233638E-3</v>
      </c>
      <c r="FB17" s="19">
        <f>SUM(FB15:FB16)/'Raw Data'!HO21</f>
        <v>0</v>
      </c>
      <c r="FC17" s="19">
        <f>SUM(FC15:FC16)/'Raw Data'!HP21</f>
        <v>1.9292604501607719E-2</v>
      </c>
      <c r="FD17" s="19">
        <f>SUM(FD15:FD16)/'Raw Data'!HQ21</f>
        <v>2.1126760563380281E-2</v>
      </c>
      <c r="FE17" s="19">
        <f>SUM(FE15:FE16)/'Raw Data'!HR21</f>
        <v>1.1235955056179775E-2</v>
      </c>
      <c r="FF17" s="19">
        <f>SUM(FF15:FF16)/'Raw Data'!HS21</f>
        <v>3.7593984962406013E-3</v>
      </c>
      <c r="FG17" s="19">
        <f>SUM(FG15:FG16)/'Raw Data'!HT21</f>
        <v>0</v>
      </c>
      <c r="FH17" s="19">
        <f>SUM(FH15:FH16)/'Raw Data'!HU21</f>
        <v>4.8426150121065378E-3</v>
      </c>
      <c r="FI17" s="19">
        <f>SUM(FI15:FI16)/'Raw Data'!HV21</f>
        <v>1.890359168241966E-3</v>
      </c>
      <c r="FJ17" s="19">
        <f>SUM(FJ15:FJ16)/'Raw Data'!HW21</f>
        <v>0</v>
      </c>
      <c r="FK17" s="19">
        <f>SUM(FK15:FK16)/'Raw Data'!HX21</f>
        <v>3.6496350364963502E-3</v>
      </c>
      <c r="FL17" s="19">
        <f>SUM(FL15:FL16)/'Raw Data'!HY21</f>
        <v>0</v>
      </c>
      <c r="FM17" s="19">
        <f>SUM(FM15:FM16)/'Raw Data'!HZ21</f>
        <v>3.929273084479371E-3</v>
      </c>
      <c r="FN17" s="19">
        <f>SUM(FN15:FN16)/'Raw Data'!IA21</f>
        <v>1.890359168241966E-3</v>
      </c>
      <c r="FO17" s="19">
        <f>SUM(FO15:FO16)/'Raw Data'!IB21</f>
        <v>4.3956043956043956E-3</v>
      </c>
      <c r="FP17" s="19">
        <f>SUM(FP15:FP16)/'Raw Data'!IC21</f>
        <v>0</v>
      </c>
      <c r="FQ17" s="19">
        <f>SUM(FQ15:FQ16)/'Raw Data'!ID21</f>
        <v>0</v>
      </c>
      <c r="FR17" s="19" t="e">
        <f>SUM(FR15:FR16)/'Raw Data'!#REF!</f>
        <v>#REF!</v>
      </c>
      <c r="FS17" s="19">
        <f>SUM(FS15:FS16)/'Raw Data'!IF21</f>
        <v>1.078167115902965E-2</v>
      </c>
      <c r="FT17" s="19">
        <f>SUM(FT15:FT16)/'Raw Data'!IG21</f>
        <v>0</v>
      </c>
      <c r="FU17" s="19">
        <f>SUM(FU15:FU16)/'Raw Data'!IH21</f>
        <v>7.2815533980582527E-3</v>
      </c>
      <c r="FV17" s="19">
        <f>SUM(FV15:FV16)/'Raw Data'!II21</f>
        <v>6.5789473684210523E-3</v>
      </c>
      <c r="FW17" s="19">
        <f>SUM(FW15:FW16)/'Raw Data'!IJ21</f>
        <v>0</v>
      </c>
      <c r="FX17" s="19">
        <f>SUM(FX15:FX16)/'Raw Data'!IK21</f>
        <v>0</v>
      </c>
      <c r="FY17" s="19">
        <f>SUM(FY15:FY16)/'Raw Data'!IL21</f>
        <v>3.8986354775828458E-3</v>
      </c>
      <c r="FZ17" s="19">
        <f>SUM(FZ15:FZ16)/'Raw Data'!IM21</f>
        <v>3.6832412523020259E-3</v>
      </c>
      <c r="GA17" s="19">
        <f>SUM(GA15:GA16)/'Raw Data'!IN21</f>
        <v>6.0975609756097563E-3</v>
      </c>
      <c r="GB17" s="19">
        <f>SUM(GB15:GB16)/'Raw Data'!IO21</f>
        <v>3.937007874015748E-3</v>
      </c>
      <c r="GC17" s="19">
        <f>SUM(GC15:GC16)/'Raw Data'!IP21</f>
        <v>4.0322580645161289E-3</v>
      </c>
      <c r="GD17" s="19">
        <f>SUM(GD15:GD16)/'Raw Data'!IQ21</f>
        <v>5.3285968028419185E-3</v>
      </c>
      <c r="GE17" s="19">
        <f>SUM(GE15:GE16)/'Raw Data'!IR21</f>
        <v>0</v>
      </c>
      <c r="GF17" s="19">
        <f>SUM(GF15:GF16)/'Raw Data'!IS21</f>
        <v>3.1298904538341159E-3</v>
      </c>
      <c r="GG17" s="19">
        <f>SUM(GG15:GG16)/'Raw Data'!IT21</f>
        <v>4.4843049327354259E-3</v>
      </c>
      <c r="GH17" s="19">
        <f>SUM(GH15:GH16)/'Raw Data'!IU21</f>
        <v>4.3415340086830683E-3</v>
      </c>
      <c r="GI17" s="19">
        <f>SUM(GI15:GI16)/'Raw Data'!IV21</f>
        <v>4.178272980501393E-3</v>
      </c>
      <c r="GJ17" s="19">
        <f>SUM(GJ15:GJ16)/'Raw Data'!IW21</f>
        <v>0</v>
      </c>
      <c r="GK17" s="19">
        <f>SUM(GK15:GK16)/'Raw Data'!IX21</f>
        <v>0</v>
      </c>
      <c r="GL17" s="19">
        <f>SUM(GL15:GL16)/'Raw Data'!IY21</f>
        <v>1.3157894736842105E-3</v>
      </c>
      <c r="GM17" s="19">
        <f>SUM(GM15:GM16)/'Raw Data'!IZ21</f>
        <v>2.8248587570621469E-3</v>
      </c>
      <c r="GN17" s="19">
        <f>SUM(GN15:GN16)/'Raw Data'!JA21</f>
        <v>1.3297872340425532E-3</v>
      </c>
      <c r="GO17" s="19">
        <f>SUM(GO15:GO16)/'Raw Data'!JB21</f>
        <v>3.8709677419354839E-3</v>
      </c>
      <c r="GP17" s="19">
        <f>SUM(GP15:GP16)/'Raw Data'!JC21</f>
        <v>4.9079754601226997E-3</v>
      </c>
      <c r="GQ17" s="19" t="e">
        <f>SUM(GQ15:GQ16)/'Raw Data'!JD21</f>
        <v>#DIV/0!</v>
      </c>
      <c r="GR17" s="19" t="e">
        <f>SUM(GR15:GR16)/'Raw Data'!JE21</f>
        <v>#DIV/0!</v>
      </c>
      <c r="GS17" s="19" t="e">
        <f>SUM(GS15:GS16)/'Raw Data'!JF21</f>
        <v>#DIV/0!</v>
      </c>
      <c r="GT17" s="19" t="e">
        <f>SUM(GT15:GT16)/'Raw Data'!JG21</f>
        <v>#DIV/0!</v>
      </c>
      <c r="GU17" s="19" t="e">
        <f>SUM(GU15:GU16)/'Raw Data'!JH21</f>
        <v>#DIV/0!</v>
      </c>
      <c r="GV17" s="19" t="e">
        <f>SUM(GV15:GV16)/'Raw Data'!JI21</f>
        <v>#DIV/0!</v>
      </c>
      <c r="GW17" s="19" t="e">
        <f>SUM(GW15:GW16)/'Raw Data'!JJ21</f>
        <v>#DIV/0!</v>
      </c>
      <c r="GX17" s="19" t="e">
        <f>SUM(GX15:GX16)/'Raw Data'!JK21</f>
        <v>#DIV/0!</v>
      </c>
      <c r="GY17" s="19" t="e">
        <f>SUM(GY15:GY16)/'Raw Data'!JL21</f>
        <v>#DIV/0!</v>
      </c>
    </row>
    <row r="18" spans="1:207" ht="14.25" customHeight="1" x14ac:dyDescent="0.3">
      <c r="A18" s="18"/>
      <c r="AD18" s="18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</row>
    <row r="19" spans="1:207" ht="14.25" customHeight="1" x14ac:dyDescent="0.35">
      <c r="A19" s="14"/>
      <c r="B19" s="5">
        <v>39753</v>
      </c>
      <c r="C19" s="5">
        <v>39783</v>
      </c>
      <c r="D19" s="5">
        <v>39814</v>
      </c>
      <c r="E19" s="5">
        <v>39845</v>
      </c>
      <c r="F19" s="5">
        <v>39873</v>
      </c>
      <c r="G19" s="5">
        <v>39904</v>
      </c>
      <c r="H19" s="5">
        <v>39934</v>
      </c>
      <c r="I19" s="5">
        <v>39965</v>
      </c>
      <c r="J19" s="5">
        <v>39995</v>
      </c>
      <c r="K19" s="5">
        <v>40026</v>
      </c>
      <c r="L19" s="5">
        <v>40057</v>
      </c>
      <c r="M19" s="5">
        <v>40087</v>
      </c>
      <c r="N19" s="5">
        <v>40118</v>
      </c>
      <c r="O19" s="5">
        <v>40148</v>
      </c>
      <c r="P19" s="5">
        <v>40179</v>
      </c>
      <c r="Q19" s="5">
        <v>40210</v>
      </c>
      <c r="R19" s="5">
        <v>40238</v>
      </c>
      <c r="S19" s="5">
        <v>40269</v>
      </c>
      <c r="T19" s="5">
        <v>40299</v>
      </c>
      <c r="U19" s="5">
        <v>40330</v>
      </c>
      <c r="V19" s="5">
        <v>40360</v>
      </c>
      <c r="W19" s="5">
        <v>40391</v>
      </c>
      <c r="X19" s="5">
        <v>40422</v>
      </c>
      <c r="Y19" s="5">
        <v>40452</v>
      </c>
      <c r="Z19" s="5">
        <v>40483</v>
      </c>
      <c r="AA19" s="5">
        <v>40513</v>
      </c>
      <c r="AB19" s="5">
        <v>40544</v>
      </c>
      <c r="AC19" s="5">
        <v>40575</v>
      </c>
      <c r="AD19" s="5">
        <v>40603</v>
      </c>
      <c r="AE19" s="5">
        <v>40634</v>
      </c>
      <c r="AF19" s="5">
        <v>40664</v>
      </c>
      <c r="AG19" s="5">
        <v>40695</v>
      </c>
      <c r="AH19" s="5">
        <v>40725</v>
      </c>
      <c r="AI19" s="5">
        <v>40756</v>
      </c>
      <c r="AJ19" s="5">
        <v>40787</v>
      </c>
      <c r="AK19" s="5">
        <v>40817</v>
      </c>
      <c r="AL19" s="5">
        <v>40848</v>
      </c>
      <c r="AM19" s="5">
        <v>40878</v>
      </c>
      <c r="AN19" s="5">
        <v>40909</v>
      </c>
      <c r="AO19" s="5">
        <v>40940</v>
      </c>
      <c r="AP19" s="5">
        <v>40969</v>
      </c>
      <c r="AQ19" s="5">
        <v>41000</v>
      </c>
      <c r="AR19" s="5">
        <v>41030</v>
      </c>
      <c r="AS19" s="5">
        <v>41061</v>
      </c>
      <c r="AT19" s="5">
        <v>41091</v>
      </c>
      <c r="AU19" s="5">
        <v>41122</v>
      </c>
      <c r="AV19" s="5">
        <v>41153</v>
      </c>
      <c r="AW19" s="5">
        <v>41183</v>
      </c>
      <c r="AX19" s="5">
        <v>41214</v>
      </c>
      <c r="AY19" s="5">
        <v>41244</v>
      </c>
      <c r="AZ19" s="5">
        <v>41275</v>
      </c>
      <c r="BA19" s="5">
        <v>41306</v>
      </c>
      <c r="BB19" s="5">
        <v>41334</v>
      </c>
      <c r="BC19" s="5">
        <v>41365</v>
      </c>
      <c r="BD19" s="5">
        <v>41395</v>
      </c>
      <c r="BE19" s="5">
        <v>41426</v>
      </c>
      <c r="BF19" s="5">
        <v>41456</v>
      </c>
      <c r="BG19" s="5">
        <v>41487</v>
      </c>
      <c r="BH19" s="5">
        <v>41518</v>
      </c>
      <c r="BI19" s="5">
        <v>41548</v>
      </c>
      <c r="BJ19" s="5">
        <v>41579</v>
      </c>
      <c r="BK19" s="5">
        <v>41609</v>
      </c>
      <c r="BL19" s="5">
        <v>41640</v>
      </c>
      <c r="BM19" s="5">
        <v>41671</v>
      </c>
      <c r="BN19" s="5">
        <v>41699</v>
      </c>
      <c r="BO19" s="5">
        <v>41730</v>
      </c>
      <c r="BP19" s="5">
        <v>41760</v>
      </c>
      <c r="BQ19" s="5">
        <v>41791</v>
      </c>
      <c r="BR19" s="5">
        <v>41821</v>
      </c>
      <c r="BS19" s="5">
        <v>41852</v>
      </c>
      <c r="BT19" s="5">
        <v>41883</v>
      </c>
      <c r="BU19" s="5">
        <v>41913</v>
      </c>
      <c r="BV19" s="5">
        <v>41944</v>
      </c>
      <c r="BW19" s="5">
        <v>41974</v>
      </c>
      <c r="BX19" s="5">
        <v>42005</v>
      </c>
      <c r="BY19" s="5">
        <v>42036</v>
      </c>
      <c r="BZ19" s="5">
        <v>42064</v>
      </c>
      <c r="CA19" s="5">
        <v>42095</v>
      </c>
      <c r="CB19" s="5">
        <v>42125</v>
      </c>
      <c r="CC19" s="5">
        <v>42156</v>
      </c>
      <c r="CD19" s="5">
        <v>42186</v>
      </c>
      <c r="CE19" s="5">
        <v>42217</v>
      </c>
      <c r="CF19" s="5">
        <v>42248</v>
      </c>
      <c r="CG19" s="5">
        <v>42278</v>
      </c>
      <c r="CH19" s="5">
        <v>42309</v>
      </c>
      <c r="CI19" s="5">
        <v>42339</v>
      </c>
      <c r="CJ19" s="5">
        <v>42370</v>
      </c>
      <c r="CK19" s="5">
        <v>42401</v>
      </c>
      <c r="CL19" s="5">
        <v>42430</v>
      </c>
      <c r="CM19" s="5">
        <v>42461</v>
      </c>
      <c r="CN19" s="5">
        <v>42491</v>
      </c>
      <c r="CO19" s="5">
        <v>42522</v>
      </c>
      <c r="CP19" s="5">
        <v>42552</v>
      </c>
      <c r="CQ19" s="5">
        <v>42583</v>
      </c>
      <c r="CR19" s="5">
        <v>42614</v>
      </c>
      <c r="CS19" s="5">
        <v>42644</v>
      </c>
      <c r="CT19" s="5">
        <v>42675</v>
      </c>
      <c r="CU19" s="5">
        <v>42705</v>
      </c>
      <c r="CV19" s="5">
        <v>42736</v>
      </c>
      <c r="CW19" s="5">
        <v>42767</v>
      </c>
      <c r="CX19" s="5">
        <v>42795</v>
      </c>
      <c r="CY19" s="5">
        <v>42826</v>
      </c>
      <c r="CZ19" s="5">
        <v>42856</v>
      </c>
      <c r="DA19" s="5">
        <v>42887</v>
      </c>
      <c r="DB19" s="5">
        <v>42917</v>
      </c>
      <c r="DC19" s="5">
        <v>42948</v>
      </c>
      <c r="DD19" s="5">
        <v>42979</v>
      </c>
      <c r="DE19" s="5">
        <v>43009</v>
      </c>
      <c r="DF19" s="5">
        <v>43040</v>
      </c>
      <c r="DG19" s="5">
        <v>43070</v>
      </c>
      <c r="DH19" s="5">
        <v>43101</v>
      </c>
      <c r="DI19" s="5">
        <v>43132</v>
      </c>
      <c r="DJ19" s="5">
        <v>43160</v>
      </c>
      <c r="DK19" s="5">
        <v>43191</v>
      </c>
      <c r="DL19" s="5">
        <v>43221</v>
      </c>
      <c r="DM19" s="5">
        <v>43252</v>
      </c>
      <c r="DN19" s="5">
        <v>43282</v>
      </c>
      <c r="DO19" s="5">
        <v>43313</v>
      </c>
      <c r="DP19" s="5">
        <v>43344</v>
      </c>
      <c r="DQ19" s="5">
        <v>43374</v>
      </c>
      <c r="DR19" s="5">
        <v>43405</v>
      </c>
      <c r="DS19" s="5">
        <v>43435</v>
      </c>
      <c r="DT19" s="5">
        <v>43466</v>
      </c>
      <c r="DU19" s="5">
        <v>43497</v>
      </c>
      <c r="DV19" s="5">
        <v>43525</v>
      </c>
      <c r="DW19" s="5">
        <v>43556</v>
      </c>
      <c r="DX19" s="5">
        <v>43586</v>
      </c>
      <c r="DY19" s="5">
        <v>43617</v>
      </c>
      <c r="DZ19" s="5">
        <v>43647</v>
      </c>
      <c r="EA19" s="5">
        <v>43678</v>
      </c>
      <c r="EB19" s="5">
        <v>43709</v>
      </c>
      <c r="EC19" s="5">
        <v>43739</v>
      </c>
      <c r="ED19" s="5">
        <v>43770</v>
      </c>
      <c r="EE19" s="5">
        <v>43800</v>
      </c>
      <c r="EF19" s="5">
        <v>43831</v>
      </c>
      <c r="EG19" s="5">
        <v>43862</v>
      </c>
      <c r="EH19" s="5">
        <v>43891</v>
      </c>
      <c r="EI19" s="5">
        <v>43922</v>
      </c>
      <c r="EJ19" s="5">
        <v>43952</v>
      </c>
      <c r="EK19" s="5">
        <v>43983</v>
      </c>
      <c r="EL19" s="5">
        <v>44013</v>
      </c>
      <c r="EM19" s="5">
        <v>44044</v>
      </c>
      <c r="EN19" s="5">
        <v>44075</v>
      </c>
      <c r="EO19" s="5">
        <v>44105</v>
      </c>
      <c r="EP19" s="5">
        <v>44136</v>
      </c>
      <c r="EQ19" s="5">
        <v>44166</v>
      </c>
      <c r="ER19" s="5">
        <v>44197</v>
      </c>
      <c r="ES19" s="5">
        <v>44228</v>
      </c>
      <c r="ET19" s="5">
        <v>44256</v>
      </c>
      <c r="EU19" s="5">
        <v>44287</v>
      </c>
      <c r="EV19" s="5">
        <v>44317</v>
      </c>
      <c r="EW19" s="5">
        <v>44348</v>
      </c>
      <c r="EX19" s="5">
        <v>44378</v>
      </c>
      <c r="EY19" s="5">
        <v>44409</v>
      </c>
      <c r="EZ19" s="5">
        <v>44440</v>
      </c>
      <c r="FA19" s="5">
        <v>44470</v>
      </c>
      <c r="FB19" s="5">
        <v>44501</v>
      </c>
      <c r="FC19" s="5">
        <v>44531</v>
      </c>
      <c r="FD19" s="5">
        <v>44562</v>
      </c>
      <c r="FE19" s="5">
        <v>44593</v>
      </c>
      <c r="FF19" s="5">
        <v>44621</v>
      </c>
      <c r="FG19" s="5">
        <v>44652</v>
      </c>
      <c r="FH19" s="5">
        <v>44682</v>
      </c>
      <c r="FI19" s="5">
        <v>44713</v>
      </c>
      <c r="FJ19" s="5">
        <v>44743</v>
      </c>
      <c r="FK19" s="5">
        <v>44774</v>
      </c>
      <c r="FL19" s="5">
        <v>44805</v>
      </c>
      <c r="FM19" s="5">
        <v>44835</v>
      </c>
      <c r="FN19" s="5">
        <v>44866</v>
      </c>
      <c r="FO19" s="5">
        <v>44896</v>
      </c>
      <c r="FP19" s="5">
        <v>44927</v>
      </c>
      <c r="FQ19" s="5">
        <v>44958</v>
      </c>
      <c r="FR19" s="5">
        <v>44986</v>
      </c>
      <c r="FS19" s="5">
        <v>45017</v>
      </c>
      <c r="FT19" s="5">
        <v>45047</v>
      </c>
      <c r="FU19" s="5">
        <v>45078</v>
      </c>
      <c r="FV19" s="5">
        <v>45108</v>
      </c>
      <c r="FW19" s="5">
        <v>45139</v>
      </c>
      <c r="FX19" s="5">
        <v>45170</v>
      </c>
      <c r="FY19" s="5">
        <v>45200</v>
      </c>
      <c r="FZ19" s="5">
        <v>45231</v>
      </c>
      <c r="GA19" s="5">
        <v>45261</v>
      </c>
      <c r="GB19" s="5">
        <v>45292</v>
      </c>
      <c r="GC19" s="5">
        <v>45323</v>
      </c>
      <c r="GD19" s="5">
        <v>45352</v>
      </c>
      <c r="GE19" s="5">
        <v>45383</v>
      </c>
      <c r="GF19" s="5">
        <v>45413</v>
      </c>
      <c r="GG19" s="5">
        <v>45444</v>
      </c>
      <c r="GH19" s="5">
        <v>45474</v>
      </c>
      <c r="GI19" s="5">
        <v>45505</v>
      </c>
      <c r="GJ19" s="5">
        <v>45536</v>
      </c>
      <c r="GK19" s="5">
        <v>45566</v>
      </c>
      <c r="GL19" s="5">
        <v>45597</v>
      </c>
      <c r="GM19" s="5">
        <v>45627</v>
      </c>
      <c r="GN19" s="5">
        <v>45658</v>
      </c>
      <c r="GO19" s="5">
        <v>45689</v>
      </c>
      <c r="GP19" s="5">
        <v>45717</v>
      </c>
      <c r="GQ19" s="5">
        <v>45748</v>
      </c>
      <c r="GR19" s="5">
        <v>45778</v>
      </c>
      <c r="GS19" s="5">
        <v>45809</v>
      </c>
      <c r="GT19" s="5">
        <v>45839</v>
      </c>
      <c r="GU19" s="5">
        <v>45870</v>
      </c>
      <c r="GV19" s="5">
        <v>45901</v>
      </c>
      <c r="GW19" s="5">
        <v>45931</v>
      </c>
      <c r="GX19" s="5">
        <v>45962</v>
      </c>
      <c r="GY19" s="5">
        <v>45992</v>
      </c>
    </row>
    <row r="20" spans="1:207" ht="14.25" customHeight="1" x14ac:dyDescent="0.3"/>
    <row r="21" spans="1:207" ht="14.25" customHeight="1" x14ac:dyDescent="0.3">
      <c r="A21" s="15" t="s">
        <v>37</v>
      </c>
      <c r="B21" s="17">
        <f t="shared" ref="B21:EP21" si="36">B15</f>
        <v>0</v>
      </c>
      <c r="C21" s="17">
        <f t="shared" si="36"/>
        <v>0</v>
      </c>
      <c r="D21" s="17">
        <f t="shared" si="36"/>
        <v>0</v>
      </c>
      <c r="E21" s="17">
        <f t="shared" si="36"/>
        <v>0</v>
      </c>
      <c r="F21" s="17">
        <f t="shared" si="36"/>
        <v>0</v>
      </c>
      <c r="G21" s="17">
        <f t="shared" si="36"/>
        <v>0</v>
      </c>
      <c r="H21" s="17">
        <f t="shared" si="36"/>
        <v>0</v>
      </c>
      <c r="I21" s="17">
        <f t="shared" si="36"/>
        <v>0</v>
      </c>
      <c r="J21" s="17">
        <f t="shared" si="36"/>
        <v>0</v>
      </c>
      <c r="K21" s="17">
        <f t="shared" si="36"/>
        <v>0</v>
      </c>
      <c r="L21" s="17">
        <f t="shared" si="36"/>
        <v>0</v>
      </c>
      <c r="M21" s="17">
        <f t="shared" si="36"/>
        <v>0</v>
      </c>
      <c r="N21" s="17">
        <f t="shared" si="36"/>
        <v>0</v>
      </c>
      <c r="O21" s="17">
        <f t="shared" si="36"/>
        <v>0</v>
      </c>
      <c r="P21" s="17">
        <f t="shared" si="36"/>
        <v>0</v>
      </c>
      <c r="Q21" s="17">
        <f t="shared" si="36"/>
        <v>0</v>
      </c>
      <c r="R21" s="17">
        <f t="shared" si="36"/>
        <v>0</v>
      </c>
      <c r="S21" s="17">
        <f t="shared" si="36"/>
        <v>0</v>
      </c>
      <c r="T21" s="17">
        <f t="shared" si="36"/>
        <v>0</v>
      </c>
      <c r="U21" s="17">
        <f t="shared" si="36"/>
        <v>0</v>
      </c>
      <c r="V21" s="17">
        <f t="shared" si="36"/>
        <v>0</v>
      </c>
      <c r="W21" s="17">
        <f t="shared" si="36"/>
        <v>0</v>
      </c>
      <c r="X21" s="17">
        <f t="shared" si="36"/>
        <v>0</v>
      </c>
      <c r="Y21" s="17">
        <f t="shared" si="36"/>
        <v>0</v>
      </c>
      <c r="Z21" s="17">
        <f t="shared" si="36"/>
        <v>0</v>
      </c>
      <c r="AA21" s="17">
        <f t="shared" si="36"/>
        <v>0</v>
      </c>
      <c r="AB21" s="17">
        <f t="shared" si="36"/>
        <v>0</v>
      </c>
      <c r="AC21" s="17">
        <f t="shared" si="36"/>
        <v>0</v>
      </c>
      <c r="AD21" s="17" t="str">
        <f t="shared" si="36"/>
        <v>Short Sale Inventory</v>
      </c>
      <c r="AE21" s="17">
        <f t="shared" si="36"/>
        <v>190</v>
      </c>
      <c r="AF21" s="17">
        <f t="shared" si="36"/>
        <v>173</v>
      </c>
      <c r="AG21" s="17">
        <f t="shared" si="36"/>
        <v>177</v>
      </c>
      <c r="AH21" s="17">
        <f t="shared" si="36"/>
        <v>178</v>
      </c>
      <c r="AI21" s="17">
        <f t="shared" si="36"/>
        <v>175</v>
      </c>
      <c r="AJ21" s="17">
        <f t="shared" si="36"/>
        <v>169</v>
      </c>
      <c r="AK21" s="17">
        <f t="shared" si="36"/>
        <v>186</v>
      </c>
      <c r="AL21" s="17">
        <f t="shared" si="36"/>
        <v>120</v>
      </c>
      <c r="AM21" s="17">
        <f t="shared" si="36"/>
        <v>152</v>
      </c>
      <c r="AN21" s="17">
        <f t="shared" si="36"/>
        <v>126</v>
      </c>
      <c r="AO21" s="17">
        <f t="shared" si="36"/>
        <v>150</v>
      </c>
      <c r="AP21" s="17">
        <f t="shared" si="36"/>
        <v>162</v>
      </c>
      <c r="AQ21" s="17">
        <f t="shared" si="36"/>
        <v>160</v>
      </c>
      <c r="AR21" s="17">
        <f t="shared" si="36"/>
        <v>161</v>
      </c>
      <c r="AS21" s="17">
        <f t="shared" si="36"/>
        <v>153</v>
      </c>
      <c r="AT21" s="17">
        <f t="shared" si="36"/>
        <v>145</v>
      </c>
      <c r="AU21" s="17">
        <f t="shared" si="36"/>
        <v>129</v>
      </c>
      <c r="AV21" s="17">
        <f t="shared" si="36"/>
        <v>127</v>
      </c>
      <c r="AW21" s="17">
        <f t="shared" si="36"/>
        <v>132</v>
      </c>
      <c r="AX21" s="17">
        <f t="shared" si="36"/>
        <v>132</v>
      </c>
      <c r="AY21" s="17">
        <f t="shared" si="36"/>
        <v>134</v>
      </c>
      <c r="AZ21" s="17">
        <f t="shared" si="36"/>
        <v>133</v>
      </c>
      <c r="BA21" s="17">
        <f t="shared" si="36"/>
        <v>139</v>
      </c>
      <c r="BB21" s="17">
        <f t="shared" si="36"/>
        <v>136</v>
      </c>
      <c r="BC21" s="17">
        <f t="shared" si="36"/>
        <v>132</v>
      </c>
      <c r="BD21" s="17">
        <f t="shared" si="36"/>
        <v>120</v>
      </c>
      <c r="BE21" s="17">
        <f t="shared" si="36"/>
        <v>105</v>
      </c>
      <c r="BF21" s="17">
        <f t="shared" si="36"/>
        <v>98</v>
      </c>
      <c r="BG21" s="17">
        <f t="shared" si="36"/>
        <v>93</v>
      </c>
      <c r="BH21" s="17">
        <f t="shared" si="36"/>
        <v>89</v>
      </c>
      <c r="BI21" s="17">
        <f t="shared" si="36"/>
        <v>91</v>
      </c>
      <c r="BJ21" s="17">
        <f t="shared" si="36"/>
        <v>87</v>
      </c>
      <c r="BK21" s="17">
        <f t="shared" si="36"/>
        <v>78</v>
      </c>
      <c r="BL21" s="17">
        <f t="shared" si="36"/>
        <v>91</v>
      </c>
      <c r="BM21" s="17">
        <f t="shared" si="36"/>
        <v>96</v>
      </c>
      <c r="BN21" s="17">
        <f t="shared" si="36"/>
        <v>91</v>
      </c>
      <c r="BO21" s="17">
        <f t="shared" si="36"/>
        <v>86</v>
      </c>
      <c r="BP21" s="17">
        <f t="shared" si="36"/>
        <v>85</v>
      </c>
      <c r="BQ21" s="17">
        <f t="shared" si="36"/>
        <v>80</v>
      </c>
      <c r="BR21" s="17">
        <f t="shared" si="36"/>
        <v>84</v>
      </c>
      <c r="BS21" s="17">
        <f t="shared" si="36"/>
        <v>87</v>
      </c>
      <c r="BT21" s="17">
        <f t="shared" si="36"/>
        <v>85</v>
      </c>
      <c r="BU21" s="17">
        <f t="shared" si="36"/>
        <v>83</v>
      </c>
      <c r="BV21" s="17">
        <f t="shared" si="36"/>
        <v>87</v>
      </c>
      <c r="BW21" s="17">
        <f t="shared" si="36"/>
        <v>66</v>
      </c>
      <c r="BX21" s="17">
        <f t="shared" si="36"/>
        <v>80</v>
      </c>
      <c r="BY21" s="17">
        <f t="shared" si="36"/>
        <v>82</v>
      </c>
      <c r="BZ21" s="17">
        <f t="shared" si="36"/>
        <v>82</v>
      </c>
      <c r="CA21" s="17">
        <f t="shared" si="36"/>
        <v>74</v>
      </c>
      <c r="CB21" s="17">
        <f t="shared" si="36"/>
        <v>57</v>
      </c>
      <c r="CC21" s="17">
        <f t="shared" si="36"/>
        <v>54</v>
      </c>
      <c r="CD21" s="17">
        <f t="shared" si="36"/>
        <v>52</v>
      </c>
      <c r="CE21" s="17">
        <f t="shared" si="36"/>
        <v>46</v>
      </c>
      <c r="CF21" s="17">
        <f t="shared" si="36"/>
        <v>46</v>
      </c>
      <c r="CG21" s="17">
        <f t="shared" si="36"/>
        <v>46</v>
      </c>
      <c r="CH21" s="17">
        <f t="shared" si="36"/>
        <v>39</v>
      </c>
      <c r="CI21" s="17">
        <f t="shared" si="36"/>
        <v>35</v>
      </c>
      <c r="CJ21" s="17">
        <f t="shared" si="36"/>
        <v>36</v>
      </c>
      <c r="CK21" s="17">
        <f t="shared" si="36"/>
        <v>36</v>
      </c>
      <c r="CL21" s="17">
        <f t="shared" si="36"/>
        <v>32</v>
      </c>
      <c r="CM21" s="17">
        <f t="shared" si="36"/>
        <v>31</v>
      </c>
      <c r="CN21" s="17">
        <f t="shared" si="36"/>
        <v>30</v>
      </c>
      <c r="CO21" s="17">
        <f t="shared" si="36"/>
        <v>32</v>
      </c>
      <c r="CP21" s="17">
        <f t="shared" si="36"/>
        <v>30</v>
      </c>
      <c r="CQ21" s="17">
        <f t="shared" si="36"/>
        <v>34</v>
      </c>
      <c r="CR21" s="17">
        <f t="shared" si="36"/>
        <v>17</v>
      </c>
      <c r="CS21" s="17">
        <f t="shared" si="36"/>
        <v>30</v>
      </c>
      <c r="CT21" s="17">
        <f t="shared" si="36"/>
        <v>31</v>
      </c>
      <c r="CU21" s="17">
        <f t="shared" si="36"/>
        <v>22</v>
      </c>
      <c r="CV21" s="17">
        <f t="shared" si="36"/>
        <v>18</v>
      </c>
      <c r="CW21" s="17">
        <f t="shared" si="36"/>
        <v>22</v>
      </c>
      <c r="CX21" s="17">
        <f t="shared" si="36"/>
        <v>18</v>
      </c>
      <c r="CY21" s="17">
        <f t="shared" si="36"/>
        <v>15</v>
      </c>
      <c r="CZ21" s="17">
        <f t="shared" si="36"/>
        <v>18</v>
      </c>
      <c r="DA21" s="17">
        <f t="shared" si="36"/>
        <v>19</v>
      </c>
      <c r="DB21" s="17">
        <f t="shared" si="36"/>
        <v>15</v>
      </c>
      <c r="DC21" s="17">
        <f t="shared" si="36"/>
        <v>10</v>
      </c>
      <c r="DD21" s="17">
        <f t="shared" si="36"/>
        <v>10</v>
      </c>
      <c r="DE21" s="17">
        <f t="shared" si="36"/>
        <v>7</v>
      </c>
      <c r="DF21" s="17">
        <f t="shared" si="36"/>
        <v>8</v>
      </c>
      <c r="DG21" s="17">
        <f t="shared" si="36"/>
        <v>10</v>
      </c>
      <c r="DH21" s="17">
        <f t="shared" si="36"/>
        <v>7</v>
      </c>
      <c r="DI21" s="17">
        <f t="shared" si="36"/>
        <v>9</v>
      </c>
      <c r="DJ21" s="17">
        <f t="shared" si="36"/>
        <v>13</v>
      </c>
      <c r="DK21" s="17">
        <f t="shared" si="36"/>
        <v>8</v>
      </c>
      <c r="DL21" s="17">
        <f t="shared" si="36"/>
        <v>7</v>
      </c>
      <c r="DM21" s="17">
        <f t="shared" si="36"/>
        <v>4</v>
      </c>
      <c r="DN21" s="17">
        <f t="shared" si="36"/>
        <v>9</v>
      </c>
      <c r="DO21" s="17">
        <f t="shared" si="36"/>
        <v>12</v>
      </c>
      <c r="DP21" s="17">
        <f t="shared" si="36"/>
        <v>10</v>
      </c>
      <c r="DQ21" s="17">
        <f t="shared" si="36"/>
        <v>9</v>
      </c>
      <c r="DR21" s="17">
        <f t="shared" si="36"/>
        <v>6</v>
      </c>
      <c r="DS21" s="17">
        <f t="shared" si="36"/>
        <v>7</v>
      </c>
      <c r="DT21" s="17">
        <f t="shared" si="36"/>
        <v>4</v>
      </c>
      <c r="DU21" s="17">
        <f t="shared" si="36"/>
        <v>6</v>
      </c>
      <c r="DV21" s="17">
        <f t="shared" si="36"/>
        <v>6</v>
      </c>
      <c r="DW21" s="17">
        <f t="shared" si="36"/>
        <v>8</v>
      </c>
      <c r="DX21" s="17">
        <f t="shared" si="36"/>
        <v>8</v>
      </c>
      <c r="DY21" s="17">
        <f t="shared" si="36"/>
        <v>4</v>
      </c>
      <c r="DZ21" s="17">
        <f t="shared" si="36"/>
        <v>5</v>
      </c>
      <c r="EA21" s="17">
        <f t="shared" si="36"/>
        <v>7</v>
      </c>
      <c r="EB21" s="17">
        <f t="shared" si="36"/>
        <v>4</v>
      </c>
      <c r="EC21" s="17">
        <f t="shared" si="36"/>
        <v>5</v>
      </c>
      <c r="ED21" s="17">
        <f t="shared" si="36"/>
        <v>5</v>
      </c>
      <c r="EE21" s="17">
        <f t="shared" si="36"/>
        <v>5</v>
      </c>
      <c r="EF21" s="17">
        <f t="shared" si="36"/>
        <v>7</v>
      </c>
      <c r="EG21" s="17">
        <f t="shared" si="36"/>
        <v>6</v>
      </c>
      <c r="EH21" s="17">
        <f t="shared" si="36"/>
        <v>8</v>
      </c>
      <c r="EI21" s="17">
        <f t="shared" si="36"/>
        <v>11</v>
      </c>
      <c r="EJ21" s="17">
        <f t="shared" si="36"/>
        <v>10</v>
      </c>
      <c r="EK21" s="17">
        <f t="shared" si="36"/>
        <v>3</v>
      </c>
      <c r="EL21" s="17">
        <f t="shared" si="36"/>
        <v>6</v>
      </c>
      <c r="EM21" s="17">
        <f t="shared" si="36"/>
        <v>6</v>
      </c>
      <c r="EN21" s="17">
        <f t="shared" si="36"/>
        <v>5</v>
      </c>
      <c r="EO21" s="17">
        <f t="shared" si="36"/>
        <v>1</v>
      </c>
      <c r="EP21" s="17">
        <f t="shared" si="36"/>
        <v>4</v>
      </c>
      <c r="EQ21" s="17">
        <f t="shared" ref="EQ21:FC21" si="37">EQ15</f>
        <v>3</v>
      </c>
      <c r="ER21" s="17">
        <f t="shared" si="37"/>
        <v>4</v>
      </c>
      <c r="ES21" s="17">
        <f t="shared" si="37"/>
        <v>5</v>
      </c>
      <c r="ET21" s="17">
        <f t="shared" si="37"/>
        <v>3</v>
      </c>
      <c r="EU21" s="17">
        <f t="shared" si="37"/>
        <v>3</v>
      </c>
      <c r="EV21" s="17">
        <f t="shared" si="37"/>
        <v>2</v>
      </c>
      <c r="EW21" s="17">
        <f t="shared" si="37"/>
        <v>2</v>
      </c>
      <c r="EX21" s="17">
        <f t="shared" si="37"/>
        <v>2</v>
      </c>
      <c r="EY21" s="17">
        <f t="shared" si="37"/>
        <v>1</v>
      </c>
      <c r="EZ21" s="17">
        <f t="shared" si="37"/>
        <v>2</v>
      </c>
      <c r="FA21" s="17">
        <f t="shared" si="37"/>
        <v>2</v>
      </c>
      <c r="FB21" s="17">
        <f t="shared" si="37"/>
        <v>0</v>
      </c>
      <c r="FC21" s="17">
        <f t="shared" si="37"/>
        <v>3</v>
      </c>
      <c r="FD21" s="17">
        <f t="shared" ref="FD21:FP21" si="38">FD15</f>
        <v>2</v>
      </c>
      <c r="FE21" s="17">
        <f t="shared" si="38"/>
        <v>0</v>
      </c>
      <c r="FF21" s="17">
        <f t="shared" si="38"/>
        <v>1</v>
      </c>
      <c r="FG21" s="17">
        <f t="shared" si="38"/>
        <v>0</v>
      </c>
      <c r="FH21" s="17">
        <f t="shared" si="38"/>
        <v>0</v>
      </c>
      <c r="FI21" s="17">
        <f t="shared" si="38"/>
        <v>0</v>
      </c>
      <c r="FJ21" s="17">
        <f t="shared" si="38"/>
        <v>0</v>
      </c>
      <c r="FK21" s="17">
        <f t="shared" si="38"/>
        <v>0</v>
      </c>
      <c r="FL21" s="17">
        <f t="shared" si="38"/>
        <v>0</v>
      </c>
      <c r="FM21" s="17">
        <f t="shared" si="38"/>
        <v>0</v>
      </c>
      <c r="FN21" s="17">
        <f t="shared" si="38"/>
        <v>0</v>
      </c>
      <c r="FO21" s="17">
        <f t="shared" si="38"/>
        <v>0</v>
      </c>
      <c r="FP21" s="17">
        <f t="shared" si="38"/>
        <v>0</v>
      </c>
      <c r="FQ21" s="17">
        <f t="shared" ref="FQ21:GA21" si="39">FQ15</f>
        <v>0</v>
      </c>
      <c r="FR21" s="17">
        <f t="shared" si="39"/>
        <v>0</v>
      </c>
      <c r="FS21" s="17">
        <f t="shared" si="39"/>
        <v>0</v>
      </c>
      <c r="FT21" s="17">
        <f t="shared" si="39"/>
        <v>0</v>
      </c>
      <c r="FU21" s="17">
        <f t="shared" si="39"/>
        <v>0</v>
      </c>
      <c r="FV21" s="17">
        <f t="shared" si="39"/>
        <v>0</v>
      </c>
      <c r="FW21" s="17">
        <f t="shared" si="39"/>
        <v>0</v>
      </c>
      <c r="FX21" s="17">
        <f t="shared" si="39"/>
        <v>0</v>
      </c>
      <c r="FY21" s="17">
        <f t="shared" si="39"/>
        <v>1</v>
      </c>
      <c r="FZ21" s="17">
        <f t="shared" si="39"/>
        <v>2</v>
      </c>
      <c r="GA21" s="17">
        <f t="shared" si="39"/>
        <v>2</v>
      </c>
      <c r="GB21" s="17">
        <f t="shared" ref="GB21:GM21" si="40">GB15</f>
        <v>2</v>
      </c>
      <c r="GC21" s="17">
        <f t="shared" si="40"/>
        <v>2</v>
      </c>
      <c r="GD21" s="17">
        <f t="shared" si="40"/>
        <v>1</v>
      </c>
      <c r="GE21" s="17">
        <f t="shared" si="40"/>
        <v>0</v>
      </c>
      <c r="GF21" s="17">
        <f t="shared" si="40"/>
        <v>2</v>
      </c>
      <c r="GG21" s="17">
        <f t="shared" si="40"/>
        <v>0</v>
      </c>
      <c r="GH21" s="17">
        <f t="shared" si="40"/>
        <v>1</v>
      </c>
      <c r="GI21" s="17">
        <f t="shared" si="40"/>
        <v>1</v>
      </c>
      <c r="GJ21" s="17">
        <f t="shared" si="40"/>
        <v>0</v>
      </c>
      <c r="GK21" s="17">
        <f t="shared" si="40"/>
        <v>0</v>
      </c>
      <c r="GL21" s="17">
        <f t="shared" si="40"/>
        <v>0</v>
      </c>
      <c r="GM21" s="17">
        <f t="shared" si="40"/>
        <v>0</v>
      </c>
      <c r="GN21" s="17">
        <f t="shared" ref="GN21:GY21" si="41">GN15</f>
        <v>0</v>
      </c>
      <c r="GO21" s="17">
        <f t="shared" si="41"/>
        <v>1</v>
      </c>
      <c r="GP21" s="17">
        <f t="shared" si="41"/>
        <v>2</v>
      </c>
      <c r="GQ21" s="17">
        <f t="shared" si="41"/>
        <v>0</v>
      </c>
      <c r="GR21" s="17">
        <f t="shared" si="41"/>
        <v>0</v>
      </c>
      <c r="GS21" s="17">
        <f t="shared" si="41"/>
        <v>0</v>
      </c>
      <c r="GT21" s="17">
        <f t="shared" si="41"/>
        <v>0</v>
      </c>
      <c r="GU21" s="17">
        <f t="shared" si="41"/>
        <v>0</v>
      </c>
      <c r="GV21" s="17">
        <f t="shared" si="41"/>
        <v>0</v>
      </c>
      <c r="GW21" s="17">
        <f t="shared" si="41"/>
        <v>0</v>
      </c>
      <c r="GX21" s="17">
        <f t="shared" si="41"/>
        <v>0</v>
      </c>
      <c r="GY21" s="17">
        <f t="shared" si="41"/>
        <v>0</v>
      </c>
    </row>
    <row r="22" spans="1:207" ht="14.25" customHeight="1" x14ac:dyDescent="0.3">
      <c r="A22" s="15" t="s">
        <v>38</v>
      </c>
      <c r="B22" s="17">
        <f t="shared" ref="B22:EP22" si="42">B16</f>
        <v>0</v>
      </c>
      <c r="C22" s="17">
        <f t="shared" si="42"/>
        <v>0</v>
      </c>
      <c r="D22" s="17">
        <f t="shared" si="42"/>
        <v>0</v>
      </c>
      <c r="E22" s="17">
        <f t="shared" si="42"/>
        <v>0</v>
      </c>
      <c r="F22" s="17">
        <f t="shared" si="42"/>
        <v>0</v>
      </c>
      <c r="G22" s="17">
        <f t="shared" si="42"/>
        <v>0</v>
      </c>
      <c r="H22" s="17">
        <f t="shared" si="42"/>
        <v>0</v>
      </c>
      <c r="I22" s="17">
        <f t="shared" si="42"/>
        <v>0</v>
      </c>
      <c r="J22" s="17">
        <f t="shared" si="42"/>
        <v>0</v>
      </c>
      <c r="K22" s="17">
        <f t="shared" si="42"/>
        <v>0</v>
      </c>
      <c r="L22" s="17">
        <f t="shared" si="42"/>
        <v>0</v>
      </c>
      <c r="M22" s="17">
        <f t="shared" si="42"/>
        <v>0</v>
      </c>
      <c r="N22" s="17">
        <f t="shared" si="42"/>
        <v>0</v>
      </c>
      <c r="O22" s="17">
        <f t="shared" si="42"/>
        <v>0</v>
      </c>
      <c r="P22" s="17">
        <f t="shared" si="42"/>
        <v>0</v>
      </c>
      <c r="Q22" s="17">
        <f t="shared" si="42"/>
        <v>0</v>
      </c>
      <c r="R22" s="17">
        <f t="shared" si="42"/>
        <v>0</v>
      </c>
      <c r="S22" s="17">
        <f t="shared" si="42"/>
        <v>0</v>
      </c>
      <c r="T22" s="17">
        <f t="shared" si="42"/>
        <v>0</v>
      </c>
      <c r="U22" s="17">
        <f t="shared" si="42"/>
        <v>0</v>
      </c>
      <c r="V22" s="17">
        <f t="shared" si="42"/>
        <v>0</v>
      </c>
      <c r="W22" s="17">
        <f t="shared" si="42"/>
        <v>0</v>
      </c>
      <c r="X22" s="17">
        <f t="shared" si="42"/>
        <v>0</v>
      </c>
      <c r="Y22" s="17">
        <f t="shared" si="42"/>
        <v>0</v>
      </c>
      <c r="Z22" s="17">
        <f t="shared" si="42"/>
        <v>0</v>
      </c>
      <c r="AA22" s="17">
        <f t="shared" si="42"/>
        <v>0</v>
      </c>
      <c r="AB22" s="17">
        <f t="shared" si="42"/>
        <v>0</v>
      </c>
      <c r="AC22" s="17">
        <f t="shared" si="42"/>
        <v>0</v>
      </c>
      <c r="AD22" s="17" t="str">
        <f t="shared" si="42"/>
        <v>Bank Owned Inventory</v>
      </c>
      <c r="AE22" s="17">
        <f t="shared" si="42"/>
        <v>83</v>
      </c>
      <c r="AF22" s="17">
        <f t="shared" si="42"/>
        <v>78</v>
      </c>
      <c r="AG22" s="17">
        <f t="shared" si="42"/>
        <v>71</v>
      </c>
      <c r="AH22" s="17">
        <f t="shared" si="42"/>
        <v>61</v>
      </c>
      <c r="AI22" s="17">
        <f t="shared" si="42"/>
        <v>69</v>
      </c>
      <c r="AJ22" s="17">
        <f t="shared" si="42"/>
        <v>60</v>
      </c>
      <c r="AK22" s="17">
        <f t="shared" si="42"/>
        <v>65</v>
      </c>
      <c r="AL22" s="17">
        <f t="shared" si="42"/>
        <v>62</v>
      </c>
      <c r="AM22" s="17">
        <f t="shared" si="42"/>
        <v>85</v>
      </c>
      <c r="AN22" s="17">
        <f t="shared" si="42"/>
        <v>75</v>
      </c>
      <c r="AO22" s="17">
        <f t="shared" si="42"/>
        <v>78</v>
      </c>
      <c r="AP22" s="17">
        <f t="shared" si="42"/>
        <v>74</v>
      </c>
      <c r="AQ22" s="17">
        <f t="shared" si="42"/>
        <v>82</v>
      </c>
      <c r="AR22" s="17">
        <f t="shared" si="42"/>
        <v>69</v>
      </c>
      <c r="AS22" s="17">
        <f t="shared" si="42"/>
        <v>68</v>
      </c>
      <c r="AT22" s="17">
        <f t="shared" si="42"/>
        <v>60</v>
      </c>
      <c r="AU22" s="17">
        <f t="shared" si="42"/>
        <v>56</v>
      </c>
      <c r="AV22" s="17">
        <f t="shared" si="42"/>
        <v>61</v>
      </c>
      <c r="AW22" s="17">
        <f t="shared" si="42"/>
        <v>64</v>
      </c>
      <c r="AX22" s="17">
        <f t="shared" si="42"/>
        <v>80</v>
      </c>
      <c r="AY22" s="17">
        <f t="shared" si="42"/>
        <v>84</v>
      </c>
      <c r="AZ22" s="17">
        <f t="shared" si="42"/>
        <v>67</v>
      </c>
      <c r="BA22" s="17">
        <f t="shared" si="42"/>
        <v>63</v>
      </c>
      <c r="BB22" s="17">
        <f t="shared" si="42"/>
        <v>56</v>
      </c>
      <c r="BC22" s="17">
        <f t="shared" si="42"/>
        <v>60</v>
      </c>
      <c r="BD22" s="17">
        <f t="shared" si="42"/>
        <v>58</v>
      </c>
      <c r="BE22" s="17">
        <f t="shared" si="42"/>
        <v>51</v>
      </c>
      <c r="BF22" s="17">
        <f t="shared" si="42"/>
        <v>47</v>
      </c>
      <c r="BG22" s="17">
        <f t="shared" si="42"/>
        <v>40</v>
      </c>
      <c r="BH22" s="17">
        <f t="shared" si="42"/>
        <v>53</v>
      </c>
      <c r="BI22" s="17">
        <f t="shared" si="42"/>
        <v>56</v>
      </c>
      <c r="BJ22" s="17">
        <f t="shared" si="42"/>
        <v>58</v>
      </c>
      <c r="BK22" s="17">
        <f t="shared" si="42"/>
        <v>48</v>
      </c>
      <c r="BL22" s="17">
        <f t="shared" si="42"/>
        <v>42</v>
      </c>
      <c r="BM22" s="17">
        <f t="shared" si="42"/>
        <v>40</v>
      </c>
      <c r="BN22" s="17">
        <f t="shared" si="42"/>
        <v>44</v>
      </c>
      <c r="BO22" s="17">
        <f t="shared" si="42"/>
        <v>37</v>
      </c>
      <c r="BP22" s="17">
        <f t="shared" si="42"/>
        <v>39</v>
      </c>
      <c r="BQ22" s="17">
        <f t="shared" si="42"/>
        <v>41</v>
      </c>
      <c r="BR22" s="17">
        <f t="shared" si="42"/>
        <v>40</v>
      </c>
      <c r="BS22" s="17">
        <f t="shared" si="42"/>
        <v>47</v>
      </c>
      <c r="BT22" s="17">
        <f t="shared" si="42"/>
        <v>46</v>
      </c>
      <c r="BU22" s="17">
        <f t="shared" si="42"/>
        <v>36</v>
      </c>
      <c r="BV22" s="17">
        <f t="shared" si="42"/>
        <v>30</v>
      </c>
      <c r="BW22" s="17">
        <f t="shared" si="42"/>
        <v>32</v>
      </c>
      <c r="BX22" s="17">
        <f t="shared" si="42"/>
        <v>32</v>
      </c>
      <c r="BY22" s="17">
        <f t="shared" si="42"/>
        <v>28</v>
      </c>
      <c r="BZ22" s="17">
        <f t="shared" si="42"/>
        <v>22</v>
      </c>
      <c r="CA22" s="17">
        <f t="shared" si="42"/>
        <v>17</v>
      </c>
      <c r="CB22" s="17">
        <f t="shared" si="42"/>
        <v>20</v>
      </c>
      <c r="CC22" s="17">
        <f t="shared" si="42"/>
        <v>24</v>
      </c>
      <c r="CD22" s="17">
        <f t="shared" si="42"/>
        <v>18</v>
      </c>
      <c r="CE22" s="17">
        <f t="shared" si="42"/>
        <v>18</v>
      </c>
      <c r="CF22" s="17">
        <f t="shared" si="42"/>
        <v>23</v>
      </c>
      <c r="CG22" s="17">
        <f t="shared" si="42"/>
        <v>22</v>
      </c>
      <c r="CH22" s="17">
        <f t="shared" si="42"/>
        <v>19</v>
      </c>
      <c r="CI22" s="17">
        <f t="shared" si="42"/>
        <v>20</v>
      </c>
      <c r="CJ22" s="17">
        <f t="shared" si="42"/>
        <v>22</v>
      </c>
      <c r="CK22" s="17">
        <f t="shared" si="42"/>
        <v>23</v>
      </c>
      <c r="CL22" s="17">
        <f t="shared" si="42"/>
        <v>22</v>
      </c>
      <c r="CM22" s="17">
        <f t="shared" si="42"/>
        <v>25</v>
      </c>
      <c r="CN22" s="17">
        <f t="shared" si="42"/>
        <v>23</v>
      </c>
      <c r="CO22" s="17">
        <f t="shared" si="42"/>
        <v>26</v>
      </c>
      <c r="CP22" s="17">
        <f t="shared" si="42"/>
        <v>22</v>
      </c>
      <c r="CQ22" s="17">
        <f t="shared" si="42"/>
        <v>23</v>
      </c>
      <c r="CR22" s="17">
        <f t="shared" si="42"/>
        <v>19</v>
      </c>
      <c r="CS22" s="17">
        <f t="shared" si="42"/>
        <v>25</v>
      </c>
      <c r="CT22" s="17">
        <f t="shared" si="42"/>
        <v>24</v>
      </c>
      <c r="CU22" s="17">
        <f t="shared" si="42"/>
        <v>23</v>
      </c>
      <c r="CV22" s="17">
        <f t="shared" si="42"/>
        <v>21</v>
      </c>
      <c r="CW22" s="17">
        <f t="shared" si="42"/>
        <v>18</v>
      </c>
      <c r="CX22" s="17">
        <f t="shared" si="42"/>
        <v>14</v>
      </c>
      <c r="CY22" s="17">
        <f t="shared" si="42"/>
        <v>11</v>
      </c>
      <c r="CZ22" s="17">
        <f t="shared" si="42"/>
        <v>14</v>
      </c>
      <c r="DA22" s="17">
        <f t="shared" si="42"/>
        <v>16</v>
      </c>
      <c r="DB22" s="17">
        <f t="shared" si="42"/>
        <v>10</v>
      </c>
      <c r="DC22" s="17">
        <f t="shared" si="42"/>
        <v>13</v>
      </c>
      <c r="DD22" s="17">
        <f t="shared" si="42"/>
        <v>11</v>
      </c>
      <c r="DE22" s="17">
        <f t="shared" si="42"/>
        <v>15</v>
      </c>
      <c r="DF22" s="17">
        <f t="shared" si="42"/>
        <v>16</v>
      </c>
      <c r="DG22" s="17">
        <f t="shared" si="42"/>
        <v>20</v>
      </c>
      <c r="DH22" s="17">
        <f t="shared" si="42"/>
        <v>16</v>
      </c>
      <c r="DI22" s="17">
        <f t="shared" si="42"/>
        <v>16</v>
      </c>
      <c r="DJ22" s="17">
        <f t="shared" si="42"/>
        <v>19</v>
      </c>
      <c r="DK22" s="17">
        <f t="shared" si="42"/>
        <v>17</v>
      </c>
      <c r="DL22" s="17">
        <f t="shared" si="42"/>
        <v>15</v>
      </c>
      <c r="DM22" s="17">
        <f t="shared" si="42"/>
        <v>14</v>
      </c>
      <c r="DN22" s="17">
        <f t="shared" si="42"/>
        <v>16</v>
      </c>
      <c r="DO22" s="17">
        <f t="shared" si="42"/>
        <v>14</v>
      </c>
      <c r="DP22" s="17">
        <f t="shared" si="42"/>
        <v>15</v>
      </c>
      <c r="DQ22" s="17">
        <f t="shared" si="42"/>
        <v>12</v>
      </c>
      <c r="DR22" s="17">
        <f t="shared" si="42"/>
        <v>13</v>
      </c>
      <c r="DS22" s="17">
        <f t="shared" si="42"/>
        <v>16</v>
      </c>
      <c r="DT22" s="17">
        <f t="shared" si="42"/>
        <v>16</v>
      </c>
      <c r="DU22" s="17">
        <f t="shared" si="42"/>
        <v>16</v>
      </c>
      <c r="DV22" s="17">
        <f t="shared" si="42"/>
        <v>12</v>
      </c>
      <c r="DW22" s="17">
        <f t="shared" si="42"/>
        <v>13</v>
      </c>
      <c r="DX22" s="17">
        <f t="shared" si="42"/>
        <v>10</v>
      </c>
      <c r="DY22" s="17">
        <f t="shared" si="42"/>
        <v>7</v>
      </c>
      <c r="DZ22" s="17">
        <f t="shared" si="42"/>
        <v>11</v>
      </c>
      <c r="EA22" s="17">
        <f t="shared" si="42"/>
        <v>13</v>
      </c>
      <c r="EB22" s="17">
        <f t="shared" si="42"/>
        <v>5</v>
      </c>
      <c r="EC22" s="17">
        <f t="shared" si="42"/>
        <v>15</v>
      </c>
      <c r="ED22" s="17">
        <f t="shared" si="42"/>
        <v>19</v>
      </c>
      <c r="EE22" s="17">
        <f t="shared" si="42"/>
        <v>16</v>
      </c>
      <c r="EF22" s="17">
        <f t="shared" si="42"/>
        <v>14</v>
      </c>
      <c r="EG22" s="17">
        <f t="shared" si="42"/>
        <v>10</v>
      </c>
      <c r="EH22" s="17">
        <f t="shared" si="42"/>
        <v>9</v>
      </c>
      <c r="EI22" s="17">
        <f t="shared" si="42"/>
        <v>12</v>
      </c>
      <c r="EJ22" s="17">
        <f t="shared" si="42"/>
        <v>14</v>
      </c>
      <c r="EK22" s="17">
        <f t="shared" si="42"/>
        <v>7</v>
      </c>
      <c r="EL22" s="17">
        <f t="shared" si="42"/>
        <v>7</v>
      </c>
      <c r="EM22" s="17">
        <f t="shared" si="42"/>
        <v>4</v>
      </c>
      <c r="EN22" s="17">
        <f t="shared" si="42"/>
        <v>2</v>
      </c>
      <c r="EO22" s="17">
        <f t="shared" si="42"/>
        <v>0</v>
      </c>
      <c r="EP22" s="17">
        <f t="shared" si="42"/>
        <v>3</v>
      </c>
      <c r="EQ22" s="17">
        <f t="shared" ref="EQ22:FC22" si="43">EQ16</f>
        <v>3</v>
      </c>
      <c r="ER22" s="17">
        <f t="shared" si="43"/>
        <v>1</v>
      </c>
      <c r="ES22" s="17">
        <f t="shared" si="43"/>
        <v>1</v>
      </c>
      <c r="ET22" s="17">
        <f t="shared" si="43"/>
        <v>0</v>
      </c>
      <c r="EU22" s="17">
        <f t="shared" si="43"/>
        <v>1</v>
      </c>
      <c r="EV22" s="17">
        <f t="shared" si="43"/>
        <v>2</v>
      </c>
      <c r="EW22" s="17">
        <f t="shared" si="43"/>
        <v>3</v>
      </c>
      <c r="EX22" s="17">
        <f t="shared" si="43"/>
        <v>2</v>
      </c>
      <c r="EY22" s="17">
        <f t="shared" si="43"/>
        <v>0</v>
      </c>
      <c r="EZ22" s="17">
        <f t="shared" si="43"/>
        <v>2</v>
      </c>
      <c r="FA22" s="17">
        <f t="shared" si="43"/>
        <v>2</v>
      </c>
      <c r="FB22" s="17">
        <f t="shared" si="43"/>
        <v>0</v>
      </c>
      <c r="FC22" s="17">
        <f t="shared" si="43"/>
        <v>3</v>
      </c>
      <c r="FD22" s="17">
        <f t="shared" ref="FD22:FP22" si="44">FD16</f>
        <v>4</v>
      </c>
      <c r="FE22" s="17">
        <f t="shared" si="44"/>
        <v>3</v>
      </c>
      <c r="FF22" s="17">
        <f t="shared" si="44"/>
        <v>0</v>
      </c>
      <c r="FG22" s="17">
        <f t="shared" si="44"/>
        <v>0</v>
      </c>
      <c r="FH22" s="17">
        <f t="shared" si="44"/>
        <v>2</v>
      </c>
      <c r="FI22" s="17">
        <f t="shared" si="44"/>
        <v>1</v>
      </c>
      <c r="FJ22" s="17">
        <f t="shared" si="44"/>
        <v>0</v>
      </c>
      <c r="FK22" s="17">
        <f t="shared" si="44"/>
        <v>2</v>
      </c>
      <c r="FL22" s="17">
        <f t="shared" si="44"/>
        <v>0</v>
      </c>
      <c r="FM22" s="17">
        <f t="shared" si="44"/>
        <v>2</v>
      </c>
      <c r="FN22" s="17">
        <f t="shared" si="44"/>
        <v>1</v>
      </c>
      <c r="FO22" s="17">
        <f t="shared" si="44"/>
        <v>2</v>
      </c>
      <c r="FP22" s="17">
        <f t="shared" si="44"/>
        <v>0</v>
      </c>
      <c r="FQ22" s="17">
        <f t="shared" ref="FQ22:GA22" si="45">FQ16</f>
        <v>0</v>
      </c>
      <c r="FR22" s="17">
        <f t="shared" si="45"/>
        <v>2</v>
      </c>
      <c r="FS22" s="17">
        <f t="shared" si="45"/>
        <v>4</v>
      </c>
      <c r="FT22" s="17">
        <f t="shared" si="45"/>
        <v>0</v>
      </c>
      <c r="FU22" s="17">
        <f t="shared" si="45"/>
        <v>3</v>
      </c>
      <c r="FV22" s="17">
        <f t="shared" si="45"/>
        <v>3</v>
      </c>
      <c r="FW22" s="17">
        <f t="shared" si="45"/>
        <v>0</v>
      </c>
      <c r="FX22" s="17">
        <f t="shared" si="45"/>
        <v>0</v>
      </c>
      <c r="FY22" s="17">
        <f t="shared" si="45"/>
        <v>1</v>
      </c>
      <c r="FZ22" s="17">
        <f t="shared" si="45"/>
        <v>0</v>
      </c>
      <c r="GA22" s="17">
        <f t="shared" si="45"/>
        <v>1</v>
      </c>
      <c r="GB22" s="17">
        <f t="shared" ref="GB22:GM22" si="46">GB16</f>
        <v>0</v>
      </c>
      <c r="GC22" s="17">
        <f t="shared" si="46"/>
        <v>0</v>
      </c>
      <c r="GD22" s="17">
        <f t="shared" si="46"/>
        <v>2</v>
      </c>
      <c r="GE22" s="17">
        <f t="shared" si="46"/>
        <v>0</v>
      </c>
      <c r="GF22" s="17">
        <f t="shared" si="46"/>
        <v>0</v>
      </c>
      <c r="GG22" s="17">
        <f t="shared" si="46"/>
        <v>3</v>
      </c>
      <c r="GH22" s="17">
        <f t="shared" si="46"/>
        <v>2</v>
      </c>
      <c r="GI22" s="17">
        <f t="shared" si="46"/>
        <v>2</v>
      </c>
      <c r="GJ22" s="17">
        <f t="shared" si="46"/>
        <v>0</v>
      </c>
      <c r="GK22" s="17">
        <f t="shared" si="46"/>
        <v>0</v>
      </c>
      <c r="GL22" s="17">
        <f t="shared" si="46"/>
        <v>1</v>
      </c>
      <c r="GM22" s="17">
        <f t="shared" si="46"/>
        <v>2</v>
      </c>
      <c r="GN22" s="17">
        <f t="shared" ref="GN22:GY22" si="47">GN16</f>
        <v>1</v>
      </c>
      <c r="GO22" s="17">
        <f t="shared" si="47"/>
        <v>2</v>
      </c>
      <c r="GP22" s="17">
        <f t="shared" si="47"/>
        <v>2</v>
      </c>
      <c r="GQ22" s="17">
        <f t="shared" si="47"/>
        <v>0</v>
      </c>
      <c r="GR22" s="17">
        <f t="shared" si="47"/>
        <v>0</v>
      </c>
      <c r="GS22" s="17">
        <f t="shared" si="47"/>
        <v>0</v>
      </c>
      <c r="GT22" s="17">
        <f t="shared" si="47"/>
        <v>0</v>
      </c>
      <c r="GU22" s="17">
        <f t="shared" si="47"/>
        <v>0</v>
      </c>
      <c r="GV22" s="17">
        <f t="shared" si="47"/>
        <v>0</v>
      </c>
      <c r="GW22" s="17">
        <f t="shared" si="47"/>
        <v>0</v>
      </c>
      <c r="GX22" s="17">
        <f t="shared" si="47"/>
        <v>0</v>
      </c>
      <c r="GY22" s="17">
        <f t="shared" si="47"/>
        <v>0</v>
      </c>
    </row>
    <row r="23" spans="1:207" ht="14.25" customHeight="1" x14ac:dyDescent="0.35">
      <c r="A23" s="14"/>
      <c r="B23" s="5">
        <v>39753</v>
      </c>
      <c r="C23" s="5">
        <v>39783</v>
      </c>
      <c r="D23" s="5">
        <v>39814</v>
      </c>
      <c r="E23" s="5">
        <v>39845</v>
      </c>
      <c r="F23" s="5">
        <v>39873</v>
      </c>
      <c r="G23" s="5">
        <v>39904</v>
      </c>
      <c r="H23" s="5">
        <v>39934</v>
      </c>
      <c r="I23" s="5">
        <v>39965</v>
      </c>
      <c r="J23" s="5">
        <v>39995</v>
      </c>
      <c r="K23" s="5">
        <v>40026</v>
      </c>
      <c r="L23" s="5">
        <v>40057</v>
      </c>
      <c r="M23" s="5">
        <v>40087</v>
      </c>
      <c r="N23" s="5">
        <v>40118</v>
      </c>
      <c r="O23" s="5">
        <v>40148</v>
      </c>
      <c r="P23" s="5">
        <v>40179</v>
      </c>
      <c r="Q23" s="5">
        <v>40210</v>
      </c>
      <c r="R23" s="5">
        <v>40238</v>
      </c>
      <c r="S23" s="5">
        <v>40269</v>
      </c>
      <c r="T23" s="5">
        <v>40299</v>
      </c>
      <c r="U23" s="5">
        <v>40330</v>
      </c>
      <c r="V23" s="5">
        <v>40360</v>
      </c>
      <c r="W23" s="5">
        <v>40391</v>
      </c>
      <c r="X23" s="5">
        <v>40422</v>
      </c>
      <c r="Y23" s="5">
        <v>40452</v>
      </c>
      <c r="Z23" s="5">
        <v>40483</v>
      </c>
      <c r="AA23" s="5">
        <v>40513</v>
      </c>
      <c r="AB23" s="5">
        <v>40544</v>
      </c>
      <c r="AC23" s="5">
        <v>40575</v>
      </c>
      <c r="AD23" s="5">
        <v>40603</v>
      </c>
      <c r="AE23" s="5">
        <v>40634</v>
      </c>
      <c r="AF23" s="5">
        <v>40664</v>
      </c>
      <c r="AG23" s="5">
        <v>40695</v>
      </c>
      <c r="AH23" s="5">
        <v>40725</v>
      </c>
      <c r="AI23" s="5">
        <v>40756</v>
      </c>
      <c r="AJ23" s="5">
        <v>40787</v>
      </c>
      <c r="AK23" s="5">
        <v>40817</v>
      </c>
      <c r="AL23" s="5">
        <v>40848</v>
      </c>
      <c r="AM23" s="5">
        <v>40878</v>
      </c>
      <c r="AN23" s="5">
        <v>40909</v>
      </c>
      <c r="AO23" s="5">
        <v>40940</v>
      </c>
      <c r="AP23" s="5">
        <v>40969</v>
      </c>
      <c r="AQ23" s="5">
        <v>41000</v>
      </c>
      <c r="AR23" s="5">
        <v>41030</v>
      </c>
      <c r="AS23" s="5">
        <v>41061</v>
      </c>
      <c r="AT23" s="5">
        <v>41091</v>
      </c>
      <c r="AU23" s="5">
        <v>41122</v>
      </c>
      <c r="AV23" s="5">
        <v>41153</v>
      </c>
      <c r="AW23" s="5">
        <v>41183</v>
      </c>
      <c r="AX23" s="5">
        <v>41214</v>
      </c>
      <c r="AY23" s="5">
        <v>41244</v>
      </c>
      <c r="AZ23" s="5">
        <v>41275</v>
      </c>
      <c r="BA23" s="5">
        <v>41306</v>
      </c>
      <c r="BB23" s="5">
        <v>41334</v>
      </c>
      <c r="BC23" s="5">
        <v>41365</v>
      </c>
      <c r="BD23" s="5">
        <v>41395</v>
      </c>
      <c r="BE23" s="5">
        <v>41426</v>
      </c>
      <c r="BF23" s="5">
        <v>41456</v>
      </c>
      <c r="BG23" s="5">
        <v>41487</v>
      </c>
      <c r="BH23" s="5">
        <v>41518</v>
      </c>
      <c r="BI23" s="5">
        <v>41548</v>
      </c>
      <c r="BJ23" s="5">
        <v>41579</v>
      </c>
      <c r="BK23" s="5">
        <v>41609</v>
      </c>
      <c r="BL23" s="5">
        <v>41640</v>
      </c>
      <c r="BM23" s="5">
        <v>41671</v>
      </c>
      <c r="BN23" s="5">
        <v>41699</v>
      </c>
      <c r="BO23" s="5">
        <v>41730</v>
      </c>
      <c r="BP23" s="5">
        <v>41760</v>
      </c>
      <c r="BQ23" s="5">
        <v>41791</v>
      </c>
      <c r="BR23" s="5">
        <v>41821</v>
      </c>
      <c r="BS23" s="5">
        <v>41852</v>
      </c>
      <c r="BT23" s="5">
        <v>41883</v>
      </c>
      <c r="BU23" s="5">
        <v>41913</v>
      </c>
      <c r="BV23" s="5">
        <v>41944</v>
      </c>
      <c r="BW23" s="5">
        <v>41974</v>
      </c>
      <c r="BX23" s="5">
        <v>42005</v>
      </c>
      <c r="BY23" s="5">
        <v>42036</v>
      </c>
      <c r="BZ23" s="5">
        <v>42064</v>
      </c>
      <c r="CA23" s="5">
        <v>42095</v>
      </c>
      <c r="CB23" s="5">
        <v>42125</v>
      </c>
      <c r="CC23" s="5">
        <v>42156</v>
      </c>
      <c r="CD23" s="5">
        <v>42186</v>
      </c>
      <c r="CE23" s="5">
        <v>42217</v>
      </c>
      <c r="CF23" s="5">
        <v>42248</v>
      </c>
      <c r="CG23" s="5">
        <v>42278</v>
      </c>
      <c r="CH23" s="5">
        <v>42309</v>
      </c>
      <c r="CI23" s="5">
        <v>42339</v>
      </c>
      <c r="CJ23" s="5">
        <v>42370</v>
      </c>
      <c r="CK23" s="5">
        <v>42401</v>
      </c>
      <c r="CL23" s="5">
        <v>42430</v>
      </c>
      <c r="CM23" s="5">
        <v>42461</v>
      </c>
      <c r="CN23" s="5">
        <v>42491</v>
      </c>
      <c r="CO23" s="5">
        <v>42522</v>
      </c>
      <c r="CP23" s="5">
        <v>42552</v>
      </c>
      <c r="CQ23" s="5">
        <v>42583</v>
      </c>
      <c r="CR23" s="5">
        <v>42614</v>
      </c>
      <c r="CS23" s="5">
        <v>42644</v>
      </c>
      <c r="CT23" s="5">
        <v>42675</v>
      </c>
      <c r="CU23" s="5">
        <v>42705</v>
      </c>
      <c r="CV23" s="5">
        <v>42736</v>
      </c>
      <c r="CW23" s="5">
        <v>42767</v>
      </c>
      <c r="CX23" s="5">
        <v>42795</v>
      </c>
      <c r="CY23" s="5">
        <v>42826</v>
      </c>
      <c r="CZ23" s="5">
        <v>42856</v>
      </c>
      <c r="DA23" s="5">
        <v>42887</v>
      </c>
      <c r="DB23" s="5">
        <v>42917</v>
      </c>
      <c r="DC23" s="5">
        <v>42948</v>
      </c>
      <c r="DD23" s="5">
        <v>42979</v>
      </c>
      <c r="DE23" s="5">
        <v>43009</v>
      </c>
      <c r="DF23" s="5">
        <v>43040</v>
      </c>
      <c r="DG23" s="5">
        <v>43070</v>
      </c>
      <c r="DH23" s="5">
        <v>43101</v>
      </c>
      <c r="DI23" s="5">
        <v>43132</v>
      </c>
      <c r="DJ23" s="5">
        <v>43160</v>
      </c>
      <c r="DK23" s="5">
        <v>43191</v>
      </c>
      <c r="DL23" s="5">
        <v>43221</v>
      </c>
      <c r="DM23" s="5">
        <v>43252</v>
      </c>
      <c r="DN23" s="5">
        <v>43282</v>
      </c>
      <c r="DO23" s="5">
        <v>43313</v>
      </c>
      <c r="DP23" s="5">
        <v>43344</v>
      </c>
      <c r="DQ23" s="5">
        <v>43374</v>
      </c>
      <c r="DR23" s="5">
        <v>43405</v>
      </c>
      <c r="DS23" s="5">
        <v>43435</v>
      </c>
      <c r="DT23" s="5">
        <v>43466</v>
      </c>
      <c r="DU23" s="5">
        <v>43497</v>
      </c>
      <c r="DV23" s="5">
        <v>43525</v>
      </c>
      <c r="DW23" s="5">
        <v>43556</v>
      </c>
      <c r="DX23" s="5">
        <v>43586</v>
      </c>
      <c r="DY23" s="5">
        <v>43617</v>
      </c>
      <c r="DZ23" s="5">
        <v>43647</v>
      </c>
      <c r="EA23" s="5">
        <v>43678</v>
      </c>
      <c r="EB23" s="5">
        <v>43709</v>
      </c>
      <c r="EC23" s="5">
        <v>43739</v>
      </c>
      <c r="ED23" s="5">
        <v>43770</v>
      </c>
      <c r="EE23" s="5">
        <v>43800</v>
      </c>
      <c r="EF23" s="5">
        <v>43831</v>
      </c>
      <c r="EG23" s="5">
        <v>43862</v>
      </c>
      <c r="EH23" s="5">
        <v>43891</v>
      </c>
      <c r="EI23" s="5">
        <v>43922</v>
      </c>
      <c r="EJ23" s="5">
        <v>43952</v>
      </c>
      <c r="EK23" s="5">
        <v>43983</v>
      </c>
      <c r="EL23" s="5">
        <v>44013</v>
      </c>
      <c r="EM23" s="5">
        <v>44044</v>
      </c>
      <c r="EN23" s="5">
        <v>44075</v>
      </c>
      <c r="EO23" s="5">
        <v>44105</v>
      </c>
      <c r="EP23" s="5">
        <v>44136</v>
      </c>
      <c r="EQ23" s="5">
        <v>44166</v>
      </c>
      <c r="ER23" s="5">
        <v>44197</v>
      </c>
      <c r="ES23" s="5">
        <v>44228</v>
      </c>
      <c r="ET23" s="5">
        <v>44256</v>
      </c>
      <c r="EU23" s="5">
        <v>44287</v>
      </c>
      <c r="EV23" s="5">
        <v>44317</v>
      </c>
      <c r="EW23" s="5">
        <v>44348</v>
      </c>
      <c r="EX23" s="5">
        <v>44378</v>
      </c>
      <c r="EY23" s="5">
        <v>44409</v>
      </c>
      <c r="EZ23" s="5">
        <v>44440</v>
      </c>
      <c r="FA23" s="5">
        <v>44470</v>
      </c>
      <c r="FB23" s="5">
        <v>44501</v>
      </c>
      <c r="FC23" s="5">
        <v>44531</v>
      </c>
      <c r="FD23" s="5">
        <v>44562</v>
      </c>
      <c r="FE23" s="5">
        <v>44593</v>
      </c>
      <c r="FF23" s="5">
        <v>44621</v>
      </c>
      <c r="FG23" s="5">
        <v>44652</v>
      </c>
      <c r="FH23" s="5">
        <v>44682</v>
      </c>
      <c r="FI23" s="5">
        <v>44713</v>
      </c>
      <c r="FJ23" s="5">
        <v>44743</v>
      </c>
      <c r="FK23" s="5">
        <v>44774</v>
      </c>
      <c r="FL23" s="5">
        <v>44805</v>
      </c>
      <c r="FM23" s="5">
        <v>44835</v>
      </c>
      <c r="FN23" s="5">
        <v>44866</v>
      </c>
      <c r="FO23" s="5">
        <v>44896</v>
      </c>
      <c r="FP23" s="5">
        <v>44927</v>
      </c>
    </row>
    <row r="24" spans="1:207" ht="14.25" customHeight="1" x14ac:dyDescent="0.3">
      <c r="A24" s="15" t="s">
        <v>40</v>
      </c>
      <c r="B24" s="17">
        <f t="shared" ref="B24:EP24" si="48">B11</f>
        <v>0</v>
      </c>
      <c r="C24" s="17">
        <f t="shared" si="48"/>
        <v>0</v>
      </c>
      <c r="D24" s="17">
        <f t="shared" si="48"/>
        <v>0</v>
      </c>
      <c r="E24" s="17">
        <f t="shared" si="48"/>
        <v>0</v>
      </c>
      <c r="F24" s="17">
        <f t="shared" si="48"/>
        <v>0</v>
      </c>
      <c r="G24" s="17">
        <f t="shared" si="48"/>
        <v>0</v>
      </c>
      <c r="H24" s="17">
        <f t="shared" si="48"/>
        <v>0</v>
      </c>
      <c r="I24" s="17">
        <f t="shared" si="48"/>
        <v>0</v>
      </c>
      <c r="J24" s="17">
        <f t="shared" si="48"/>
        <v>0</v>
      </c>
      <c r="K24" s="17">
        <f t="shared" si="48"/>
        <v>0</v>
      </c>
      <c r="L24" s="17">
        <f t="shared" si="48"/>
        <v>0</v>
      </c>
      <c r="M24" s="17">
        <f t="shared" si="48"/>
        <v>0</v>
      </c>
      <c r="N24" s="17">
        <f t="shared" si="48"/>
        <v>0</v>
      </c>
      <c r="O24" s="17">
        <f t="shared" si="48"/>
        <v>0</v>
      </c>
      <c r="P24" s="17">
        <f t="shared" si="48"/>
        <v>0</v>
      </c>
      <c r="Q24" s="17">
        <f t="shared" si="48"/>
        <v>0</v>
      </c>
      <c r="R24" s="17">
        <f t="shared" si="48"/>
        <v>0</v>
      </c>
      <c r="S24" s="17">
        <f t="shared" si="48"/>
        <v>0</v>
      </c>
      <c r="T24" s="17">
        <f t="shared" si="48"/>
        <v>299</v>
      </c>
      <c r="U24" s="17">
        <f t="shared" si="48"/>
        <v>294</v>
      </c>
      <c r="V24" s="17">
        <f t="shared" si="48"/>
        <v>306</v>
      </c>
      <c r="W24" s="17">
        <f t="shared" si="48"/>
        <v>274</v>
      </c>
      <c r="X24" s="17">
        <f t="shared" si="48"/>
        <v>295</v>
      </c>
      <c r="Y24" s="17">
        <f t="shared" si="48"/>
        <v>258</v>
      </c>
      <c r="Z24" s="17">
        <f t="shared" si="48"/>
        <v>262</v>
      </c>
      <c r="AA24" s="17">
        <f t="shared" si="48"/>
        <v>288</v>
      </c>
      <c r="AB24" s="17">
        <f t="shared" si="48"/>
        <v>301</v>
      </c>
      <c r="AC24" s="17">
        <f t="shared" si="48"/>
        <v>282</v>
      </c>
      <c r="AD24" s="17">
        <f t="shared" si="48"/>
        <v>279</v>
      </c>
      <c r="AE24" s="17">
        <f t="shared" si="48"/>
        <v>273</v>
      </c>
      <c r="AF24" s="17">
        <f t="shared" si="48"/>
        <v>251</v>
      </c>
      <c r="AG24" s="17">
        <f t="shared" si="48"/>
        <v>248</v>
      </c>
      <c r="AH24" s="17">
        <f t="shared" si="48"/>
        <v>239</v>
      </c>
      <c r="AI24" s="17">
        <f t="shared" si="48"/>
        <v>244</v>
      </c>
      <c r="AJ24" s="17">
        <f t="shared" si="48"/>
        <v>229</v>
      </c>
      <c r="AK24" s="17">
        <f t="shared" si="48"/>
        <v>251</v>
      </c>
      <c r="AL24" s="17">
        <f t="shared" si="48"/>
        <v>182</v>
      </c>
      <c r="AM24" s="17">
        <f t="shared" si="48"/>
        <v>237</v>
      </c>
      <c r="AN24" s="17">
        <f t="shared" si="48"/>
        <v>201</v>
      </c>
      <c r="AO24" s="17">
        <f t="shared" si="48"/>
        <v>228</v>
      </c>
      <c r="AP24" s="17">
        <f t="shared" si="48"/>
        <v>236</v>
      </c>
      <c r="AQ24" s="17">
        <f t="shared" si="48"/>
        <v>242</v>
      </c>
      <c r="AR24" s="17">
        <f t="shared" si="48"/>
        <v>230</v>
      </c>
      <c r="AS24" s="17">
        <f t="shared" si="48"/>
        <v>221</v>
      </c>
      <c r="AT24" s="17">
        <f t="shared" si="48"/>
        <v>205</v>
      </c>
      <c r="AU24" s="17">
        <f t="shared" si="48"/>
        <v>185</v>
      </c>
      <c r="AV24" s="17">
        <f t="shared" si="48"/>
        <v>188</v>
      </c>
      <c r="AW24" s="17">
        <f t="shared" si="48"/>
        <v>196</v>
      </c>
      <c r="AX24" s="17">
        <f t="shared" si="48"/>
        <v>212</v>
      </c>
      <c r="AY24" s="17">
        <f t="shared" si="48"/>
        <v>218</v>
      </c>
      <c r="AZ24" s="17">
        <f t="shared" si="48"/>
        <v>200</v>
      </c>
      <c r="BA24" s="17">
        <f t="shared" si="48"/>
        <v>202</v>
      </c>
      <c r="BB24" s="17">
        <f t="shared" si="48"/>
        <v>192</v>
      </c>
      <c r="BC24" s="17">
        <f t="shared" si="48"/>
        <v>192</v>
      </c>
      <c r="BD24" s="17">
        <f t="shared" si="48"/>
        <v>178</v>
      </c>
      <c r="BE24" s="17">
        <f t="shared" si="48"/>
        <v>156</v>
      </c>
      <c r="BF24" s="17">
        <f t="shared" si="48"/>
        <v>145</v>
      </c>
      <c r="BG24" s="17">
        <f t="shared" si="48"/>
        <v>133</v>
      </c>
      <c r="BH24" s="17">
        <f t="shared" si="48"/>
        <v>142</v>
      </c>
      <c r="BI24" s="17">
        <f t="shared" si="48"/>
        <v>147</v>
      </c>
      <c r="BJ24" s="17">
        <f t="shared" si="48"/>
        <v>145</v>
      </c>
      <c r="BK24" s="17">
        <f t="shared" si="48"/>
        <v>126</v>
      </c>
      <c r="BL24" s="17">
        <f t="shared" si="48"/>
        <v>133</v>
      </c>
      <c r="BM24" s="17">
        <f t="shared" si="48"/>
        <v>136</v>
      </c>
      <c r="BN24" s="17">
        <f t="shared" si="48"/>
        <v>135</v>
      </c>
      <c r="BO24" s="17">
        <f t="shared" si="48"/>
        <v>123</v>
      </c>
      <c r="BP24" s="17">
        <f t="shared" si="48"/>
        <v>124</v>
      </c>
      <c r="BQ24" s="17">
        <f t="shared" si="48"/>
        <v>121</v>
      </c>
      <c r="BR24" s="17">
        <f t="shared" si="48"/>
        <v>124</v>
      </c>
      <c r="BS24" s="17">
        <f t="shared" si="48"/>
        <v>134</v>
      </c>
      <c r="BT24" s="17">
        <f t="shared" si="48"/>
        <v>131</v>
      </c>
      <c r="BU24" s="17">
        <f t="shared" si="48"/>
        <v>119</v>
      </c>
      <c r="BV24" s="17">
        <f t="shared" si="48"/>
        <v>117</v>
      </c>
      <c r="BW24" s="17">
        <f t="shared" si="48"/>
        <v>98</v>
      </c>
      <c r="BX24" s="17">
        <f t="shared" si="48"/>
        <v>112</v>
      </c>
      <c r="BY24" s="17">
        <f t="shared" si="48"/>
        <v>110</v>
      </c>
      <c r="BZ24" s="17">
        <f t="shared" si="48"/>
        <v>104</v>
      </c>
      <c r="CA24" s="17">
        <f t="shared" si="48"/>
        <v>91</v>
      </c>
      <c r="CB24" s="17">
        <f t="shared" si="48"/>
        <v>77</v>
      </c>
      <c r="CC24" s="17">
        <f t="shared" si="48"/>
        <v>78</v>
      </c>
      <c r="CD24" s="17">
        <f t="shared" si="48"/>
        <v>70</v>
      </c>
      <c r="CE24" s="17">
        <f t="shared" si="48"/>
        <v>64</v>
      </c>
      <c r="CF24" s="17">
        <f t="shared" si="48"/>
        <v>69</v>
      </c>
      <c r="CG24" s="17">
        <f t="shared" si="48"/>
        <v>68</v>
      </c>
      <c r="CH24" s="17">
        <f t="shared" si="48"/>
        <v>58</v>
      </c>
      <c r="CI24" s="17">
        <f t="shared" si="48"/>
        <v>55</v>
      </c>
      <c r="CJ24" s="17">
        <f t="shared" si="48"/>
        <v>58</v>
      </c>
      <c r="CK24" s="17">
        <f t="shared" si="48"/>
        <v>59</v>
      </c>
      <c r="CL24" s="17">
        <f t="shared" si="48"/>
        <v>54</v>
      </c>
      <c r="CM24" s="17">
        <f t="shared" si="48"/>
        <v>56</v>
      </c>
      <c r="CN24" s="17">
        <f t="shared" si="48"/>
        <v>53</v>
      </c>
      <c r="CO24" s="17">
        <f t="shared" si="48"/>
        <v>58</v>
      </c>
      <c r="CP24" s="17">
        <f t="shared" si="48"/>
        <v>52</v>
      </c>
      <c r="CQ24" s="17">
        <f t="shared" si="48"/>
        <v>57</v>
      </c>
      <c r="CR24" s="17">
        <f t="shared" si="48"/>
        <v>36</v>
      </c>
      <c r="CS24" s="17">
        <f t="shared" si="48"/>
        <v>55</v>
      </c>
      <c r="CT24" s="17">
        <f t="shared" si="48"/>
        <v>55</v>
      </c>
      <c r="CU24" s="17">
        <f t="shared" si="48"/>
        <v>45</v>
      </c>
      <c r="CV24" s="17">
        <f t="shared" si="48"/>
        <v>39</v>
      </c>
      <c r="CW24" s="17">
        <f t="shared" si="48"/>
        <v>40</v>
      </c>
      <c r="CX24" s="17">
        <f t="shared" si="48"/>
        <v>32</v>
      </c>
      <c r="CY24" s="17">
        <f t="shared" si="48"/>
        <v>26</v>
      </c>
      <c r="CZ24" s="17">
        <f t="shared" si="48"/>
        <v>32</v>
      </c>
      <c r="DA24" s="17">
        <f t="shared" si="48"/>
        <v>35</v>
      </c>
      <c r="DB24" s="17">
        <f t="shared" si="48"/>
        <v>25</v>
      </c>
      <c r="DC24" s="17">
        <f t="shared" si="48"/>
        <v>23</v>
      </c>
      <c r="DD24" s="17">
        <f t="shared" si="48"/>
        <v>21</v>
      </c>
      <c r="DE24" s="17">
        <f t="shared" si="48"/>
        <v>22</v>
      </c>
      <c r="DF24" s="17">
        <f t="shared" si="48"/>
        <v>24</v>
      </c>
      <c r="DG24" s="17">
        <f t="shared" si="48"/>
        <v>30</v>
      </c>
      <c r="DH24" s="17">
        <f t="shared" si="48"/>
        <v>23</v>
      </c>
      <c r="DI24" s="17">
        <f t="shared" si="48"/>
        <v>25</v>
      </c>
      <c r="DJ24" s="17">
        <f t="shared" si="48"/>
        <v>32</v>
      </c>
      <c r="DK24" s="17">
        <f t="shared" si="48"/>
        <v>25</v>
      </c>
      <c r="DL24" s="17">
        <f t="shared" si="48"/>
        <v>22</v>
      </c>
      <c r="DM24" s="17">
        <f t="shared" si="48"/>
        <v>18</v>
      </c>
      <c r="DN24" s="17">
        <f t="shared" si="48"/>
        <v>25</v>
      </c>
      <c r="DO24" s="17">
        <f t="shared" si="48"/>
        <v>26</v>
      </c>
      <c r="DP24" s="17">
        <f t="shared" si="48"/>
        <v>25</v>
      </c>
      <c r="DQ24" s="17">
        <f t="shared" si="48"/>
        <v>21</v>
      </c>
      <c r="DR24" s="17">
        <f t="shared" si="48"/>
        <v>19</v>
      </c>
      <c r="DS24" s="17">
        <f t="shared" si="48"/>
        <v>23</v>
      </c>
      <c r="DT24" s="17">
        <f t="shared" si="48"/>
        <v>20</v>
      </c>
      <c r="DU24" s="17">
        <f t="shared" si="48"/>
        <v>22</v>
      </c>
      <c r="DV24" s="17">
        <f t="shared" si="48"/>
        <v>18</v>
      </c>
      <c r="DW24" s="17">
        <f t="shared" si="48"/>
        <v>21</v>
      </c>
      <c r="DX24" s="17">
        <f t="shared" si="48"/>
        <v>18</v>
      </c>
      <c r="DY24" s="17">
        <f t="shared" si="48"/>
        <v>11</v>
      </c>
      <c r="DZ24" s="17">
        <f t="shared" si="48"/>
        <v>16</v>
      </c>
      <c r="EA24" s="17">
        <f t="shared" si="48"/>
        <v>20</v>
      </c>
      <c r="EB24" s="17">
        <f t="shared" si="48"/>
        <v>9</v>
      </c>
      <c r="EC24" s="17">
        <f t="shared" si="48"/>
        <v>20</v>
      </c>
      <c r="ED24" s="17">
        <f t="shared" si="48"/>
        <v>24</v>
      </c>
      <c r="EE24" s="17">
        <f t="shared" si="48"/>
        <v>21</v>
      </c>
      <c r="EF24" s="17">
        <f t="shared" si="48"/>
        <v>21</v>
      </c>
      <c r="EG24" s="17">
        <f t="shared" si="48"/>
        <v>16</v>
      </c>
      <c r="EH24" s="17">
        <f t="shared" si="48"/>
        <v>17</v>
      </c>
      <c r="EI24" s="17">
        <f t="shared" si="48"/>
        <v>23</v>
      </c>
      <c r="EJ24" s="17">
        <f t="shared" si="48"/>
        <v>24</v>
      </c>
      <c r="EK24" s="17">
        <f t="shared" si="48"/>
        <v>10</v>
      </c>
      <c r="EL24" s="17">
        <f t="shared" si="48"/>
        <v>13</v>
      </c>
      <c r="EM24" s="17">
        <f t="shared" si="48"/>
        <v>10</v>
      </c>
      <c r="EN24" s="17">
        <f t="shared" si="48"/>
        <v>7</v>
      </c>
      <c r="EO24" s="17">
        <f t="shared" si="48"/>
        <v>1</v>
      </c>
      <c r="EP24" s="17">
        <f t="shared" si="48"/>
        <v>7</v>
      </c>
      <c r="EQ24" s="17">
        <f t="shared" ref="EQ24:FC24" si="49">EQ11</f>
        <v>6</v>
      </c>
      <c r="ER24" s="17">
        <f t="shared" si="49"/>
        <v>5</v>
      </c>
      <c r="ES24" s="17">
        <f t="shared" si="49"/>
        <v>6</v>
      </c>
      <c r="ET24" s="17">
        <f t="shared" si="49"/>
        <v>3</v>
      </c>
      <c r="EU24" s="17">
        <f t="shared" si="49"/>
        <v>4</v>
      </c>
      <c r="EV24" s="17">
        <f t="shared" si="49"/>
        <v>4</v>
      </c>
      <c r="EW24" s="17">
        <f t="shared" si="49"/>
        <v>5</v>
      </c>
      <c r="EX24" s="17">
        <f t="shared" si="49"/>
        <v>4</v>
      </c>
      <c r="EY24" s="17">
        <f t="shared" si="49"/>
        <v>1</v>
      </c>
      <c r="EZ24" s="17">
        <f t="shared" si="49"/>
        <v>4</v>
      </c>
      <c r="FA24" s="17">
        <f t="shared" si="49"/>
        <v>4</v>
      </c>
      <c r="FB24" s="17">
        <f t="shared" si="49"/>
        <v>0</v>
      </c>
      <c r="FC24" s="17">
        <f t="shared" si="49"/>
        <v>6</v>
      </c>
      <c r="FD24" s="17">
        <f t="shared" ref="FD24:FP24" si="50">FD11</f>
        <v>6</v>
      </c>
      <c r="FE24" s="17">
        <f t="shared" si="50"/>
        <v>3</v>
      </c>
      <c r="FF24" s="17">
        <f t="shared" si="50"/>
        <v>1</v>
      </c>
      <c r="FG24" s="17">
        <f t="shared" si="50"/>
        <v>0</v>
      </c>
      <c r="FH24" s="17">
        <f t="shared" si="50"/>
        <v>2</v>
      </c>
      <c r="FI24" s="17">
        <f t="shared" si="50"/>
        <v>1</v>
      </c>
      <c r="FJ24" s="17">
        <f t="shared" si="50"/>
        <v>0</v>
      </c>
      <c r="FK24" s="17">
        <f t="shared" si="50"/>
        <v>2</v>
      </c>
      <c r="FL24" s="17">
        <f t="shared" si="50"/>
        <v>0</v>
      </c>
      <c r="FM24" s="17">
        <f t="shared" si="50"/>
        <v>2</v>
      </c>
      <c r="FN24" s="17">
        <f t="shared" si="50"/>
        <v>1</v>
      </c>
      <c r="FO24" s="17">
        <f t="shared" si="50"/>
        <v>2</v>
      </c>
      <c r="FP24" s="17">
        <f t="shared" si="50"/>
        <v>0</v>
      </c>
      <c r="FQ24" s="17">
        <f t="shared" ref="FQ24:GA24" si="51">FQ11</f>
        <v>0</v>
      </c>
      <c r="FR24" s="17">
        <f t="shared" si="51"/>
        <v>2</v>
      </c>
      <c r="FS24" s="17">
        <f t="shared" si="51"/>
        <v>4</v>
      </c>
      <c r="FT24" s="17">
        <f t="shared" si="51"/>
        <v>0</v>
      </c>
      <c r="FU24" s="17">
        <f t="shared" si="51"/>
        <v>3</v>
      </c>
      <c r="FV24" s="17">
        <f t="shared" si="51"/>
        <v>3</v>
      </c>
      <c r="FW24" s="17">
        <f t="shared" si="51"/>
        <v>0</v>
      </c>
      <c r="FX24" s="17">
        <f t="shared" si="51"/>
        <v>0</v>
      </c>
      <c r="FY24" s="17">
        <f t="shared" si="51"/>
        <v>2</v>
      </c>
      <c r="FZ24" s="17">
        <f t="shared" si="51"/>
        <v>2</v>
      </c>
      <c r="GA24" s="17">
        <f t="shared" si="51"/>
        <v>3</v>
      </c>
      <c r="GB24" s="17">
        <f t="shared" ref="GB24:GM24" si="52">GB11</f>
        <v>2</v>
      </c>
      <c r="GC24" s="17">
        <f t="shared" si="52"/>
        <v>2</v>
      </c>
      <c r="GD24" s="17">
        <f t="shared" si="52"/>
        <v>3</v>
      </c>
      <c r="GE24" s="17">
        <f t="shared" si="52"/>
        <v>0</v>
      </c>
      <c r="GF24" s="17">
        <f t="shared" si="52"/>
        <v>2</v>
      </c>
      <c r="GG24" s="17">
        <f t="shared" si="52"/>
        <v>3</v>
      </c>
      <c r="GH24" s="17">
        <f t="shared" si="52"/>
        <v>3</v>
      </c>
      <c r="GI24" s="17">
        <f t="shared" si="52"/>
        <v>3</v>
      </c>
      <c r="GJ24" s="17">
        <f t="shared" si="52"/>
        <v>0</v>
      </c>
      <c r="GK24" s="17">
        <f t="shared" si="52"/>
        <v>0</v>
      </c>
      <c r="GL24" s="17">
        <f t="shared" si="52"/>
        <v>1</v>
      </c>
      <c r="GM24" s="17">
        <f t="shared" si="52"/>
        <v>2</v>
      </c>
      <c r="GN24" s="17">
        <f t="shared" ref="GN24:GY24" si="53">GN11</f>
        <v>1</v>
      </c>
      <c r="GO24" s="17">
        <f t="shared" si="53"/>
        <v>3</v>
      </c>
      <c r="GP24" s="17">
        <f t="shared" si="53"/>
        <v>4</v>
      </c>
      <c r="GQ24" s="17">
        <f t="shared" si="53"/>
        <v>0</v>
      </c>
      <c r="GR24" s="17">
        <f t="shared" si="53"/>
        <v>0</v>
      </c>
      <c r="GS24" s="17">
        <f t="shared" si="53"/>
        <v>0</v>
      </c>
      <c r="GT24" s="17">
        <f t="shared" si="53"/>
        <v>0</v>
      </c>
      <c r="GU24" s="17">
        <f t="shared" si="53"/>
        <v>0</v>
      </c>
      <c r="GV24" s="17">
        <f t="shared" si="53"/>
        <v>0</v>
      </c>
      <c r="GW24" s="17">
        <f t="shared" si="53"/>
        <v>0</v>
      </c>
      <c r="GX24" s="17">
        <f t="shared" si="53"/>
        <v>0</v>
      </c>
      <c r="GY24" s="17">
        <f t="shared" si="53"/>
        <v>0</v>
      </c>
    </row>
    <row r="25" spans="1:207" ht="14.25" customHeight="1" x14ac:dyDescent="0.3">
      <c r="A25" s="15" t="s">
        <v>41</v>
      </c>
      <c r="B25" s="17">
        <f t="shared" ref="B25:EP25" si="54">B10</f>
        <v>8</v>
      </c>
      <c r="C25" s="17">
        <f t="shared" si="54"/>
        <v>13</v>
      </c>
      <c r="D25" s="17">
        <f t="shared" si="54"/>
        <v>7</v>
      </c>
      <c r="E25" s="17">
        <f t="shared" si="54"/>
        <v>25</v>
      </c>
      <c r="F25" s="17">
        <f t="shared" si="54"/>
        <v>26</v>
      </c>
      <c r="G25" s="17">
        <f t="shared" si="54"/>
        <v>24</v>
      </c>
      <c r="H25" s="17">
        <f t="shared" si="54"/>
        <v>26</v>
      </c>
      <c r="I25" s="17">
        <f t="shared" si="54"/>
        <v>29</v>
      </c>
      <c r="J25" s="17">
        <f t="shared" si="54"/>
        <v>29</v>
      </c>
      <c r="K25" s="17">
        <f t="shared" si="54"/>
        <v>16</v>
      </c>
      <c r="L25" s="17">
        <f t="shared" si="54"/>
        <v>24</v>
      </c>
      <c r="M25" s="17">
        <f t="shared" si="54"/>
        <v>33</v>
      </c>
      <c r="N25" s="17">
        <f t="shared" si="54"/>
        <v>27</v>
      </c>
      <c r="O25" s="17">
        <f t="shared" si="54"/>
        <v>57</v>
      </c>
      <c r="P25" s="17">
        <f t="shared" si="54"/>
        <v>34</v>
      </c>
      <c r="Q25" s="17">
        <f t="shared" si="54"/>
        <v>27</v>
      </c>
      <c r="R25" s="17">
        <f t="shared" si="54"/>
        <v>43</v>
      </c>
      <c r="S25" s="17">
        <f t="shared" si="54"/>
        <v>58</v>
      </c>
      <c r="T25" s="17">
        <f t="shared" si="54"/>
        <v>52</v>
      </c>
      <c r="U25" s="17">
        <f t="shared" si="54"/>
        <v>54</v>
      </c>
      <c r="V25" s="17">
        <f t="shared" si="54"/>
        <v>41</v>
      </c>
      <c r="W25" s="17">
        <f t="shared" si="54"/>
        <v>40</v>
      </c>
      <c r="X25" s="17">
        <f t="shared" si="54"/>
        <v>50</v>
      </c>
      <c r="Y25" s="17">
        <f t="shared" si="54"/>
        <v>35</v>
      </c>
      <c r="Z25" s="17">
        <f t="shared" si="54"/>
        <v>41</v>
      </c>
      <c r="AA25" s="17">
        <f t="shared" si="54"/>
        <v>49</v>
      </c>
      <c r="AB25" s="17">
        <f t="shared" si="54"/>
        <v>34</v>
      </c>
      <c r="AC25" s="17">
        <f t="shared" si="54"/>
        <v>41</v>
      </c>
      <c r="AD25" s="17">
        <f t="shared" si="54"/>
        <v>54</v>
      </c>
      <c r="AE25" s="17">
        <f t="shared" si="54"/>
        <v>51</v>
      </c>
      <c r="AF25" s="17">
        <f t="shared" si="54"/>
        <v>55</v>
      </c>
      <c r="AG25" s="17">
        <f t="shared" si="54"/>
        <v>52</v>
      </c>
      <c r="AH25" s="17">
        <f t="shared" si="54"/>
        <v>49</v>
      </c>
      <c r="AI25" s="17">
        <f t="shared" si="54"/>
        <v>30</v>
      </c>
      <c r="AJ25" s="17">
        <f t="shared" si="54"/>
        <v>36</v>
      </c>
      <c r="AK25" s="17">
        <f t="shared" si="54"/>
        <v>34</v>
      </c>
      <c r="AL25" s="17">
        <f t="shared" si="54"/>
        <v>22</v>
      </c>
      <c r="AM25" s="17">
        <f t="shared" si="54"/>
        <v>33</v>
      </c>
      <c r="AN25" s="17">
        <f t="shared" si="54"/>
        <v>28</v>
      </c>
      <c r="AO25" s="17">
        <f t="shared" si="54"/>
        <v>49</v>
      </c>
      <c r="AP25" s="17">
        <f t="shared" si="54"/>
        <v>40</v>
      </c>
      <c r="AQ25" s="17">
        <f t="shared" si="54"/>
        <v>31</v>
      </c>
      <c r="AR25" s="17">
        <f t="shared" si="54"/>
        <v>49</v>
      </c>
      <c r="AS25" s="17">
        <f t="shared" si="54"/>
        <v>37</v>
      </c>
      <c r="AT25" s="17">
        <f t="shared" si="54"/>
        <v>38</v>
      </c>
      <c r="AU25" s="17">
        <f t="shared" si="54"/>
        <v>50</v>
      </c>
      <c r="AV25" s="17">
        <f t="shared" si="54"/>
        <v>49</v>
      </c>
      <c r="AW25" s="17">
        <f t="shared" si="54"/>
        <v>34</v>
      </c>
      <c r="AX25" s="17">
        <f t="shared" si="54"/>
        <v>37</v>
      </c>
      <c r="AY25" s="17">
        <f t="shared" si="54"/>
        <v>35</v>
      </c>
      <c r="AZ25" s="17">
        <f t="shared" si="54"/>
        <v>32</v>
      </c>
      <c r="BA25" s="17">
        <f t="shared" si="54"/>
        <v>39</v>
      </c>
      <c r="BB25" s="17">
        <f t="shared" si="54"/>
        <v>44</v>
      </c>
      <c r="BC25" s="17">
        <f t="shared" si="54"/>
        <v>37</v>
      </c>
      <c r="BD25" s="17">
        <f t="shared" si="54"/>
        <v>40</v>
      </c>
      <c r="BE25" s="17">
        <f t="shared" si="54"/>
        <v>33</v>
      </c>
      <c r="BF25" s="17">
        <f t="shared" si="54"/>
        <v>43</v>
      </c>
      <c r="BG25" s="17">
        <f t="shared" si="54"/>
        <v>32</v>
      </c>
      <c r="BH25" s="17">
        <f t="shared" si="54"/>
        <v>24</v>
      </c>
      <c r="BI25" s="17">
        <f t="shared" si="54"/>
        <v>15</v>
      </c>
      <c r="BJ25" s="17">
        <f t="shared" si="54"/>
        <v>9</v>
      </c>
      <c r="BK25" s="17">
        <f t="shared" si="54"/>
        <v>34</v>
      </c>
      <c r="BL25" s="17">
        <f t="shared" si="54"/>
        <v>19</v>
      </c>
      <c r="BM25" s="17">
        <f t="shared" si="54"/>
        <v>23</v>
      </c>
      <c r="BN25" s="17">
        <f t="shared" si="54"/>
        <v>20</v>
      </c>
      <c r="BO25" s="17">
        <f t="shared" si="54"/>
        <v>24</v>
      </c>
      <c r="BP25" s="17">
        <f t="shared" si="54"/>
        <v>31</v>
      </c>
      <c r="BQ25" s="17">
        <f t="shared" si="54"/>
        <v>18</v>
      </c>
      <c r="BR25" s="17">
        <f t="shared" si="54"/>
        <v>19</v>
      </c>
      <c r="BS25" s="17">
        <f t="shared" si="54"/>
        <v>18</v>
      </c>
      <c r="BT25" s="17">
        <f t="shared" si="54"/>
        <v>24</v>
      </c>
      <c r="BU25" s="17">
        <f t="shared" si="54"/>
        <v>18</v>
      </c>
      <c r="BV25" s="17">
        <f t="shared" si="54"/>
        <v>12</v>
      </c>
      <c r="BW25" s="17">
        <f t="shared" si="54"/>
        <v>26</v>
      </c>
      <c r="BX25" s="17">
        <f t="shared" si="54"/>
        <v>17</v>
      </c>
      <c r="BY25" s="17">
        <f t="shared" si="54"/>
        <v>16</v>
      </c>
      <c r="BZ25" s="17">
        <f t="shared" si="54"/>
        <v>19</v>
      </c>
      <c r="CA25" s="17">
        <f t="shared" si="54"/>
        <v>10</v>
      </c>
      <c r="CB25" s="17">
        <f t="shared" si="54"/>
        <v>18</v>
      </c>
      <c r="CC25" s="17">
        <f t="shared" si="54"/>
        <v>20</v>
      </c>
      <c r="CD25" s="17">
        <f t="shared" si="54"/>
        <v>21</v>
      </c>
      <c r="CE25" s="17">
        <f t="shared" si="54"/>
        <v>11</v>
      </c>
      <c r="CF25" s="17">
        <f t="shared" si="54"/>
        <v>12</v>
      </c>
      <c r="CG25" s="17">
        <f t="shared" si="54"/>
        <v>7</v>
      </c>
      <c r="CH25" s="17">
        <f t="shared" si="54"/>
        <v>14</v>
      </c>
      <c r="CI25" s="17">
        <f t="shared" si="54"/>
        <v>13</v>
      </c>
      <c r="CJ25" s="17">
        <f t="shared" si="54"/>
        <v>10</v>
      </c>
      <c r="CK25" s="17">
        <f t="shared" si="54"/>
        <v>9</v>
      </c>
      <c r="CL25" s="17">
        <f t="shared" si="54"/>
        <v>9</v>
      </c>
      <c r="CM25" s="17">
        <f t="shared" si="54"/>
        <v>10</v>
      </c>
      <c r="CN25" s="17">
        <f t="shared" si="54"/>
        <v>10</v>
      </c>
      <c r="CO25" s="17">
        <f t="shared" si="54"/>
        <v>11</v>
      </c>
      <c r="CP25" s="17">
        <f t="shared" si="54"/>
        <v>9</v>
      </c>
      <c r="CQ25" s="17">
        <f t="shared" si="54"/>
        <v>9</v>
      </c>
      <c r="CR25" s="17">
        <f t="shared" si="54"/>
        <v>4</v>
      </c>
      <c r="CS25" s="17">
        <f t="shared" si="54"/>
        <v>8</v>
      </c>
      <c r="CT25" s="17">
        <f t="shared" si="54"/>
        <v>12</v>
      </c>
      <c r="CU25" s="17">
        <f t="shared" si="54"/>
        <v>11</v>
      </c>
      <c r="CV25" s="17">
        <f t="shared" si="54"/>
        <v>14</v>
      </c>
      <c r="CW25" s="17">
        <f t="shared" si="54"/>
        <v>10</v>
      </c>
      <c r="CX25" s="17">
        <f t="shared" si="54"/>
        <v>10</v>
      </c>
      <c r="CY25" s="17">
        <f t="shared" si="54"/>
        <v>6</v>
      </c>
      <c r="CZ25" s="17">
        <f t="shared" si="54"/>
        <v>14</v>
      </c>
      <c r="DA25" s="17">
        <f t="shared" si="54"/>
        <v>11</v>
      </c>
      <c r="DB25" s="17">
        <f t="shared" si="54"/>
        <v>6</v>
      </c>
      <c r="DC25" s="17">
        <f t="shared" si="54"/>
        <v>5</v>
      </c>
      <c r="DD25" s="17">
        <f t="shared" si="54"/>
        <v>9</v>
      </c>
      <c r="DE25" s="17">
        <f t="shared" si="54"/>
        <v>13</v>
      </c>
      <c r="DF25" s="17">
        <f t="shared" si="54"/>
        <v>4</v>
      </c>
      <c r="DG25" s="17">
        <f t="shared" si="54"/>
        <v>6</v>
      </c>
      <c r="DH25" s="17">
        <f t="shared" si="54"/>
        <v>4</v>
      </c>
      <c r="DI25" s="17">
        <f t="shared" si="54"/>
        <v>4</v>
      </c>
      <c r="DJ25" s="17">
        <f t="shared" si="54"/>
        <v>13</v>
      </c>
      <c r="DK25" s="17">
        <f t="shared" si="54"/>
        <v>5</v>
      </c>
      <c r="DL25" s="17">
        <f t="shared" si="54"/>
        <v>6</v>
      </c>
      <c r="DM25" s="17">
        <f t="shared" si="54"/>
        <v>6</v>
      </c>
      <c r="DN25" s="17">
        <f t="shared" si="54"/>
        <v>3</v>
      </c>
      <c r="DO25" s="17">
        <f t="shared" si="54"/>
        <v>11</v>
      </c>
      <c r="DP25" s="17">
        <f t="shared" si="54"/>
        <v>4</v>
      </c>
      <c r="DQ25" s="17">
        <f t="shared" si="54"/>
        <v>4</v>
      </c>
      <c r="DR25" s="17">
        <f t="shared" si="54"/>
        <v>7</v>
      </c>
      <c r="DS25" s="17">
        <f t="shared" si="54"/>
        <v>8</v>
      </c>
      <c r="DT25" s="17">
        <f t="shared" si="54"/>
        <v>2</v>
      </c>
      <c r="DU25" s="17">
        <f t="shared" si="54"/>
        <v>2</v>
      </c>
      <c r="DV25" s="17">
        <f t="shared" si="54"/>
        <v>6</v>
      </c>
      <c r="DW25" s="17">
        <f t="shared" si="54"/>
        <v>6</v>
      </c>
      <c r="DX25" s="17">
        <f t="shared" si="54"/>
        <v>7</v>
      </c>
      <c r="DY25" s="17">
        <f t="shared" si="54"/>
        <v>2</v>
      </c>
      <c r="DZ25" s="17">
        <f t="shared" si="54"/>
        <v>6</v>
      </c>
      <c r="EA25" s="17">
        <f t="shared" si="54"/>
        <v>5</v>
      </c>
      <c r="EB25" s="17">
        <f t="shared" si="54"/>
        <v>7</v>
      </c>
      <c r="EC25" s="17">
        <f t="shared" si="54"/>
        <v>5</v>
      </c>
      <c r="ED25" s="17">
        <f t="shared" si="54"/>
        <v>4</v>
      </c>
      <c r="EE25" s="17">
        <f t="shared" si="54"/>
        <v>3</v>
      </c>
      <c r="EF25" s="17">
        <f t="shared" si="54"/>
        <v>9</v>
      </c>
      <c r="EG25" s="17">
        <f t="shared" si="54"/>
        <v>8</v>
      </c>
      <c r="EH25" s="17">
        <f t="shared" si="54"/>
        <v>8</v>
      </c>
      <c r="EI25" s="17">
        <f t="shared" si="54"/>
        <v>4</v>
      </c>
      <c r="EJ25" s="17">
        <f t="shared" si="54"/>
        <v>5</v>
      </c>
      <c r="EK25" s="17">
        <f t="shared" si="54"/>
        <v>9</v>
      </c>
      <c r="EL25" s="17">
        <f t="shared" si="54"/>
        <v>3</v>
      </c>
      <c r="EM25" s="17">
        <f t="shared" si="54"/>
        <v>5</v>
      </c>
      <c r="EN25" s="17">
        <f t="shared" si="54"/>
        <v>3</v>
      </c>
      <c r="EO25" s="17">
        <f t="shared" si="54"/>
        <v>5</v>
      </c>
      <c r="EP25" s="17">
        <f t="shared" si="54"/>
        <v>2</v>
      </c>
      <c r="EQ25" s="17">
        <f t="shared" ref="EQ25:FC25" si="55">EQ10</f>
        <v>3</v>
      </c>
      <c r="ER25" s="17">
        <f t="shared" si="55"/>
        <v>4</v>
      </c>
      <c r="ES25" s="17">
        <f t="shared" si="55"/>
        <v>1</v>
      </c>
      <c r="ET25" s="17">
        <f t="shared" si="55"/>
        <v>4</v>
      </c>
      <c r="EU25" s="17">
        <f t="shared" si="55"/>
        <v>2</v>
      </c>
      <c r="EV25" s="17">
        <f t="shared" si="55"/>
        <v>1</v>
      </c>
      <c r="EW25" s="17">
        <f t="shared" si="55"/>
        <v>3</v>
      </c>
      <c r="EX25" s="17">
        <f t="shared" si="55"/>
        <v>2</v>
      </c>
      <c r="EY25" s="17">
        <f t="shared" si="55"/>
        <v>5</v>
      </c>
      <c r="EZ25" s="17">
        <f t="shared" si="55"/>
        <v>0</v>
      </c>
      <c r="FA25" s="17">
        <f t="shared" si="55"/>
        <v>1</v>
      </c>
      <c r="FB25" s="17">
        <f t="shared" si="55"/>
        <v>2</v>
      </c>
      <c r="FC25" s="17">
        <f t="shared" si="55"/>
        <v>1</v>
      </c>
      <c r="FD25" s="17">
        <f t="shared" ref="FD25:FP25" si="56">FD10</f>
        <v>3</v>
      </c>
      <c r="FE25" s="17">
        <f t="shared" si="56"/>
        <v>1</v>
      </c>
      <c r="FF25" s="17">
        <f t="shared" si="56"/>
        <v>3</v>
      </c>
      <c r="FG25" s="17">
        <f t="shared" si="56"/>
        <v>1</v>
      </c>
      <c r="FH25" s="17">
        <f t="shared" si="56"/>
        <v>0</v>
      </c>
      <c r="FI25" s="17">
        <f t="shared" si="56"/>
        <v>0</v>
      </c>
      <c r="FJ25" s="17">
        <f t="shared" si="56"/>
        <v>2</v>
      </c>
      <c r="FK25" s="17">
        <f t="shared" si="56"/>
        <v>1</v>
      </c>
      <c r="FL25" s="17">
        <f t="shared" si="56"/>
        <v>0</v>
      </c>
      <c r="FM25" s="17">
        <f t="shared" si="56"/>
        <v>1</v>
      </c>
      <c r="FN25" s="17">
        <f t="shared" si="56"/>
        <v>1</v>
      </c>
      <c r="FO25" s="17">
        <f t="shared" si="56"/>
        <v>1</v>
      </c>
      <c r="FP25" s="17">
        <f t="shared" si="56"/>
        <v>0</v>
      </c>
      <c r="FQ25" s="17">
        <f t="shared" ref="FQ25:GA25" si="57">FQ10</f>
        <v>1</v>
      </c>
      <c r="FR25" s="17">
        <f t="shared" si="57"/>
        <v>1</v>
      </c>
      <c r="FS25" s="17">
        <f t="shared" si="57"/>
        <v>3</v>
      </c>
      <c r="FT25" s="17">
        <f t="shared" si="57"/>
        <v>1</v>
      </c>
      <c r="FU25" s="17">
        <f t="shared" si="57"/>
        <v>3</v>
      </c>
      <c r="FV25" s="17">
        <f t="shared" si="57"/>
        <v>1</v>
      </c>
      <c r="FW25" s="17">
        <f t="shared" si="57"/>
        <v>2</v>
      </c>
      <c r="FX25" s="17">
        <f t="shared" si="57"/>
        <v>1</v>
      </c>
      <c r="FY25" s="17">
        <f t="shared" si="57"/>
        <v>0</v>
      </c>
      <c r="FZ25" s="17">
        <f t="shared" si="57"/>
        <v>1</v>
      </c>
      <c r="GA25" s="17">
        <f t="shared" si="57"/>
        <v>1</v>
      </c>
      <c r="GB25" s="17">
        <f t="shared" ref="GB25:GM25" si="58">GB10</f>
        <v>2</v>
      </c>
      <c r="GC25" s="17">
        <f t="shared" si="58"/>
        <v>0</v>
      </c>
      <c r="GD25" s="17">
        <f t="shared" si="58"/>
        <v>0</v>
      </c>
      <c r="GE25" s="17">
        <f t="shared" si="58"/>
        <v>1</v>
      </c>
      <c r="GF25" s="17">
        <f t="shared" si="58"/>
        <v>2</v>
      </c>
      <c r="GG25" s="17">
        <f t="shared" si="58"/>
        <v>0</v>
      </c>
      <c r="GH25" s="17">
        <f t="shared" si="58"/>
        <v>2</v>
      </c>
      <c r="GI25" s="17">
        <f t="shared" si="58"/>
        <v>2</v>
      </c>
      <c r="GJ25" s="17">
        <f t="shared" si="58"/>
        <v>0</v>
      </c>
      <c r="GK25" s="17">
        <f t="shared" si="58"/>
        <v>1</v>
      </c>
      <c r="GL25" s="17">
        <f t="shared" si="58"/>
        <v>1</v>
      </c>
      <c r="GM25" s="17">
        <f t="shared" si="58"/>
        <v>0</v>
      </c>
      <c r="GN25" s="17">
        <f t="shared" ref="GN25:GY25" si="59">GN10</f>
        <v>0</v>
      </c>
      <c r="GO25" s="17">
        <f t="shared" si="59"/>
        <v>1</v>
      </c>
      <c r="GP25" s="17">
        <f t="shared" si="59"/>
        <v>0</v>
      </c>
      <c r="GQ25" s="17">
        <f t="shared" si="59"/>
        <v>0</v>
      </c>
      <c r="GR25" s="17">
        <f t="shared" si="59"/>
        <v>0</v>
      </c>
      <c r="GS25" s="17">
        <f t="shared" si="59"/>
        <v>0</v>
      </c>
      <c r="GT25" s="17">
        <f t="shared" si="59"/>
        <v>0</v>
      </c>
      <c r="GU25" s="17">
        <f t="shared" si="59"/>
        <v>0</v>
      </c>
      <c r="GV25" s="17">
        <f t="shared" si="59"/>
        <v>0</v>
      </c>
      <c r="GW25" s="17">
        <f t="shared" si="59"/>
        <v>0</v>
      </c>
      <c r="GX25" s="17">
        <f t="shared" si="59"/>
        <v>0</v>
      </c>
      <c r="GY25" s="17">
        <f t="shared" si="59"/>
        <v>0</v>
      </c>
    </row>
    <row r="26" spans="1:207" ht="14.25" customHeight="1" x14ac:dyDescent="0.3">
      <c r="A26" s="18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</row>
    <row r="27" spans="1:207" ht="14.25" customHeight="1" x14ac:dyDescent="0.35">
      <c r="A27" s="1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</row>
    <row r="28" spans="1:207" ht="14.25" customHeight="1" x14ac:dyDescent="0.35">
      <c r="A28" s="15" t="s">
        <v>40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GA28" s="182"/>
      <c r="GB28" s="182" t="s">
        <v>0</v>
      </c>
      <c r="GC28" s="182" t="s">
        <v>1</v>
      </c>
      <c r="GD28" s="182" t="s">
        <v>2</v>
      </c>
      <c r="GE28" s="182" t="s">
        <v>3</v>
      </c>
      <c r="GF28" s="182" t="s">
        <v>4</v>
      </c>
      <c r="GG28" s="182" t="s">
        <v>5</v>
      </c>
      <c r="GH28" s="182" t="s">
        <v>6</v>
      </c>
      <c r="GI28" s="182" t="s">
        <v>7</v>
      </c>
      <c r="GJ28" s="182" t="s">
        <v>8</v>
      </c>
      <c r="GK28" s="182" t="s">
        <v>9</v>
      </c>
      <c r="GL28" s="182" t="s">
        <v>10</v>
      </c>
      <c r="GM28" s="182" t="s">
        <v>11</v>
      </c>
    </row>
    <row r="29" spans="1:207" ht="14.25" customHeight="1" x14ac:dyDescent="0.35">
      <c r="A29" s="143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GA29" s="229">
        <v>2025</v>
      </c>
      <c r="GB29" s="182">
        <f>GN24</f>
        <v>1</v>
      </c>
      <c r="GC29" s="182">
        <f t="shared" ref="GC29:GM29" si="60">GO24</f>
        <v>3</v>
      </c>
      <c r="GD29" s="182">
        <f t="shared" si="60"/>
        <v>4</v>
      </c>
      <c r="GE29" s="182">
        <f t="shared" si="60"/>
        <v>0</v>
      </c>
      <c r="GF29" s="182">
        <f t="shared" si="60"/>
        <v>0</v>
      </c>
      <c r="GG29" s="182">
        <f t="shared" si="60"/>
        <v>0</v>
      </c>
      <c r="GH29" s="182">
        <f t="shared" si="60"/>
        <v>0</v>
      </c>
      <c r="GI29" s="182">
        <f t="shared" si="60"/>
        <v>0</v>
      </c>
      <c r="GJ29" s="182">
        <f t="shared" si="60"/>
        <v>0</v>
      </c>
      <c r="GK29" s="182">
        <f t="shared" si="60"/>
        <v>0</v>
      </c>
      <c r="GL29" s="182">
        <f t="shared" si="60"/>
        <v>0</v>
      </c>
      <c r="GM29" s="182">
        <f t="shared" si="60"/>
        <v>0</v>
      </c>
    </row>
    <row r="30" spans="1:207" ht="14.25" customHeight="1" x14ac:dyDescent="0.35">
      <c r="A30" s="143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GA30">
        <v>2024</v>
      </c>
      <c r="GB30" s="242">
        <f>GB24</f>
        <v>2</v>
      </c>
      <c r="GC30" s="242">
        <f t="shared" ref="GC30:GL30" si="61">GC24</f>
        <v>2</v>
      </c>
      <c r="GD30" s="242">
        <f t="shared" si="61"/>
        <v>3</v>
      </c>
      <c r="GE30" s="242">
        <f t="shared" si="61"/>
        <v>0</v>
      </c>
      <c r="GF30" s="242">
        <f t="shared" si="61"/>
        <v>2</v>
      </c>
      <c r="GG30" s="242">
        <f t="shared" si="61"/>
        <v>3</v>
      </c>
      <c r="GH30" s="242">
        <f t="shared" si="61"/>
        <v>3</v>
      </c>
      <c r="GI30" s="242">
        <f t="shared" si="61"/>
        <v>3</v>
      </c>
      <c r="GJ30" s="242">
        <f t="shared" si="61"/>
        <v>0</v>
      </c>
      <c r="GK30" s="242">
        <f t="shared" si="61"/>
        <v>0</v>
      </c>
      <c r="GL30" s="242">
        <f t="shared" si="61"/>
        <v>1</v>
      </c>
      <c r="GM30" s="242">
        <f>GM24</f>
        <v>2</v>
      </c>
    </row>
    <row r="31" spans="1:207" ht="14.25" customHeight="1" x14ac:dyDescent="0.35">
      <c r="A31" s="143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GA31">
        <v>2023</v>
      </c>
      <c r="GB31" s="242">
        <f t="shared" ref="GB31:GM31" si="62">FP24</f>
        <v>0</v>
      </c>
      <c r="GC31" s="242">
        <f t="shared" si="62"/>
        <v>0</v>
      </c>
      <c r="GD31" s="242">
        <f t="shared" si="62"/>
        <v>2</v>
      </c>
      <c r="GE31" s="242">
        <f t="shared" si="62"/>
        <v>4</v>
      </c>
      <c r="GF31" s="242">
        <f t="shared" si="62"/>
        <v>0</v>
      </c>
      <c r="GG31" s="242">
        <f t="shared" si="62"/>
        <v>3</v>
      </c>
      <c r="GH31" s="242">
        <f t="shared" si="62"/>
        <v>3</v>
      </c>
      <c r="GI31" s="242">
        <f t="shared" si="62"/>
        <v>0</v>
      </c>
      <c r="GJ31" s="242">
        <f t="shared" si="62"/>
        <v>0</v>
      </c>
      <c r="GK31" s="242">
        <f t="shared" si="62"/>
        <v>2</v>
      </c>
      <c r="GL31" s="242">
        <f t="shared" si="62"/>
        <v>2</v>
      </c>
      <c r="GM31" s="242">
        <f t="shared" si="62"/>
        <v>3</v>
      </c>
    </row>
    <row r="32" spans="1:207" ht="14.25" customHeight="1" x14ac:dyDescent="0.35">
      <c r="A32" s="143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GA32">
        <v>2022</v>
      </c>
      <c r="GB32" s="242">
        <f t="shared" ref="GB32:GM32" si="63">FD24</f>
        <v>6</v>
      </c>
      <c r="GC32" s="242">
        <f t="shared" si="63"/>
        <v>3</v>
      </c>
      <c r="GD32" s="242">
        <f t="shared" si="63"/>
        <v>1</v>
      </c>
      <c r="GE32" s="242">
        <f t="shared" si="63"/>
        <v>0</v>
      </c>
      <c r="GF32" s="242">
        <f t="shared" si="63"/>
        <v>2</v>
      </c>
      <c r="GG32" s="242">
        <f t="shared" si="63"/>
        <v>1</v>
      </c>
      <c r="GH32" s="242">
        <f t="shared" si="63"/>
        <v>0</v>
      </c>
      <c r="GI32" s="242">
        <f t="shared" si="63"/>
        <v>2</v>
      </c>
      <c r="GJ32" s="242">
        <f t="shared" si="63"/>
        <v>0</v>
      </c>
      <c r="GK32" s="242">
        <f t="shared" si="63"/>
        <v>2</v>
      </c>
      <c r="GL32" s="242">
        <f t="shared" si="63"/>
        <v>1</v>
      </c>
      <c r="GM32" s="242">
        <f t="shared" si="63"/>
        <v>2</v>
      </c>
    </row>
    <row r="33" spans="1:195" ht="14.25" customHeight="1" x14ac:dyDescent="0.35">
      <c r="A33" s="143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GA33">
        <v>2021</v>
      </c>
      <c r="GB33" s="242">
        <f t="shared" ref="GB33:GM33" si="64">ER24</f>
        <v>5</v>
      </c>
      <c r="GC33" s="242">
        <f t="shared" si="64"/>
        <v>6</v>
      </c>
      <c r="GD33" s="242">
        <f t="shared" si="64"/>
        <v>3</v>
      </c>
      <c r="GE33" s="242">
        <f t="shared" si="64"/>
        <v>4</v>
      </c>
      <c r="GF33" s="242">
        <f t="shared" si="64"/>
        <v>4</v>
      </c>
      <c r="GG33" s="242">
        <f t="shared" si="64"/>
        <v>5</v>
      </c>
      <c r="GH33" s="242">
        <f t="shared" si="64"/>
        <v>4</v>
      </c>
      <c r="GI33" s="242">
        <f t="shared" si="64"/>
        <v>1</v>
      </c>
      <c r="GJ33" s="242">
        <f t="shared" si="64"/>
        <v>4</v>
      </c>
      <c r="GK33" s="242">
        <f t="shared" si="64"/>
        <v>4</v>
      </c>
      <c r="GL33" s="242">
        <f t="shared" si="64"/>
        <v>0</v>
      </c>
      <c r="GM33" s="242">
        <f t="shared" si="64"/>
        <v>6</v>
      </c>
    </row>
    <row r="34" spans="1:195" ht="14.25" hidden="1" customHeight="1" x14ac:dyDescent="0.3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GA34">
        <v>2020</v>
      </c>
      <c r="GB34" s="242">
        <f t="shared" ref="GB34:GM34" si="65">EF24</f>
        <v>21</v>
      </c>
      <c r="GC34" s="242">
        <f t="shared" si="65"/>
        <v>16</v>
      </c>
      <c r="GD34" s="242">
        <f t="shared" si="65"/>
        <v>17</v>
      </c>
      <c r="GE34" s="242">
        <f t="shared" si="65"/>
        <v>23</v>
      </c>
      <c r="GF34" s="242">
        <f t="shared" si="65"/>
        <v>24</v>
      </c>
      <c r="GG34" s="242">
        <f t="shared" si="65"/>
        <v>10</v>
      </c>
      <c r="GH34" s="242">
        <f t="shared" si="65"/>
        <v>13</v>
      </c>
      <c r="GI34" s="242">
        <f t="shared" si="65"/>
        <v>10</v>
      </c>
      <c r="GJ34" s="242">
        <f t="shared" si="65"/>
        <v>7</v>
      </c>
      <c r="GK34" s="242">
        <f t="shared" si="65"/>
        <v>1</v>
      </c>
      <c r="GL34" s="242">
        <f t="shared" si="65"/>
        <v>7</v>
      </c>
      <c r="GM34" s="242">
        <f t="shared" si="65"/>
        <v>6</v>
      </c>
    </row>
    <row r="35" spans="1:195" ht="14.25" hidden="1" customHeight="1" x14ac:dyDescent="0.3">
      <c r="A35" s="18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GA35">
        <v>2019</v>
      </c>
      <c r="GB35">
        <f t="shared" ref="GB35:GM35" si="66">DT24</f>
        <v>20</v>
      </c>
      <c r="GC35">
        <f t="shared" si="66"/>
        <v>22</v>
      </c>
      <c r="GD35">
        <f t="shared" si="66"/>
        <v>18</v>
      </c>
      <c r="GE35">
        <f t="shared" si="66"/>
        <v>21</v>
      </c>
      <c r="GF35">
        <f t="shared" si="66"/>
        <v>18</v>
      </c>
      <c r="GG35">
        <f t="shared" si="66"/>
        <v>11</v>
      </c>
      <c r="GH35">
        <f t="shared" si="66"/>
        <v>16</v>
      </c>
      <c r="GI35">
        <f t="shared" si="66"/>
        <v>20</v>
      </c>
      <c r="GJ35">
        <f t="shared" si="66"/>
        <v>9</v>
      </c>
      <c r="GK35">
        <f t="shared" si="66"/>
        <v>20</v>
      </c>
      <c r="GL35">
        <f t="shared" si="66"/>
        <v>24</v>
      </c>
      <c r="GM35">
        <f t="shared" si="66"/>
        <v>21</v>
      </c>
    </row>
    <row r="36" spans="1:195" ht="14.25" hidden="1" customHeight="1" x14ac:dyDescent="0.3">
      <c r="A36" s="18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GA36">
        <v>2018</v>
      </c>
      <c r="GB36">
        <f t="shared" ref="GB36:GM36" si="67">DH24</f>
        <v>23</v>
      </c>
      <c r="GC36">
        <f t="shared" si="67"/>
        <v>25</v>
      </c>
      <c r="GD36">
        <f t="shared" si="67"/>
        <v>32</v>
      </c>
      <c r="GE36">
        <f t="shared" si="67"/>
        <v>25</v>
      </c>
      <c r="GF36">
        <f t="shared" si="67"/>
        <v>22</v>
      </c>
      <c r="GG36">
        <f t="shared" si="67"/>
        <v>18</v>
      </c>
      <c r="GH36">
        <f t="shared" si="67"/>
        <v>25</v>
      </c>
      <c r="GI36">
        <f t="shared" si="67"/>
        <v>26</v>
      </c>
      <c r="GJ36">
        <f t="shared" si="67"/>
        <v>25</v>
      </c>
      <c r="GK36">
        <f t="shared" si="67"/>
        <v>21</v>
      </c>
      <c r="GL36">
        <f t="shared" si="67"/>
        <v>19</v>
      </c>
      <c r="GM36">
        <f t="shared" si="67"/>
        <v>23</v>
      </c>
    </row>
    <row r="37" spans="1:195" ht="14.25" hidden="1" customHeight="1" x14ac:dyDescent="0.3">
      <c r="A37" s="18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GA37">
        <v>2017</v>
      </c>
      <c r="GB37">
        <f t="shared" ref="GB37:GM37" si="68">CV24</f>
        <v>39</v>
      </c>
      <c r="GC37">
        <f t="shared" si="68"/>
        <v>40</v>
      </c>
      <c r="GD37">
        <f t="shared" si="68"/>
        <v>32</v>
      </c>
      <c r="GE37">
        <f t="shared" si="68"/>
        <v>26</v>
      </c>
      <c r="GF37">
        <f t="shared" si="68"/>
        <v>32</v>
      </c>
      <c r="GG37">
        <f t="shared" si="68"/>
        <v>35</v>
      </c>
      <c r="GH37">
        <f t="shared" si="68"/>
        <v>25</v>
      </c>
      <c r="GI37">
        <f t="shared" si="68"/>
        <v>23</v>
      </c>
      <c r="GJ37">
        <f t="shared" si="68"/>
        <v>21</v>
      </c>
      <c r="GK37">
        <f t="shared" si="68"/>
        <v>22</v>
      </c>
      <c r="GL37">
        <f t="shared" si="68"/>
        <v>24</v>
      </c>
      <c r="GM37">
        <f t="shared" si="68"/>
        <v>30</v>
      </c>
    </row>
    <row r="38" spans="1:195" ht="14.25" hidden="1" customHeight="1" x14ac:dyDescent="0.3">
      <c r="A38" s="18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  <c r="DQ38" s="21"/>
      <c r="DR38" s="21"/>
      <c r="GA38">
        <v>2016</v>
      </c>
      <c r="GB38">
        <f t="shared" ref="GB38:GM38" si="69">CJ24</f>
        <v>58</v>
      </c>
      <c r="GC38">
        <f t="shared" si="69"/>
        <v>59</v>
      </c>
      <c r="GD38">
        <f t="shared" si="69"/>
        <v>54</v>
      </c>
      <c r="GE38">
        <f t="shared" si="69"/>
        <v>56</v>
      </c>
      <c r="GF38">
        <f t="shared" si="69"/>
        <v>53</v>
      </c>
      <c r="GG38">
        <f t="shared" si="69"/>
        <v>58</v>
      </c>
      <c r="GH38">
        <f t="shared" si="69"/>
        <v>52</v>
      </c>
      <c r="GI38">
        <f t="shared" si="69"/>
        <v>57</v>
      </c>
      <c r="GJ38">
        <f t="shared" si="69"/>
        <v>36</v>
      </c>
      <c r="GK38">
        <f t="shared" si="69"/>
        <v>55</v>
      </c>
      <c r="GL38">
        <f t="shared" si="69"/>
        <v>55</v>
      </c>
      <c r="GM38">
        <f t="shared" si="69"/>
        <v>45</v>
      </c>
    </row>
    <row r="39" spans="1:195" ht="14.25" hidden="1" customHeight="1" x14ac:dyDescent="0.3">
      <c r="A39" s="18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  <c r="DQ39" s="21"/>
      <c r="DR39" s="21"/>
      <c r="GA39">
        <v>2015</v>
      </c>
      <c r="GB39">
        <f t="shared" ref="GB39:GM39" si="70">BX24</f>
        <v>112</v>
      </c>
      <c r="GC39">
        <f t="shared" si="70"/>
        <v>110</v>
      </c>
      <c r="GD39">
        <f t="shared" si="70"/>
        <v>104</v>
      </c>
      <c r="GE39">
        <f t="shared" si="70"/>
        <v>91</v>
      </c>
      <c r="GF39">
        <f t="shared" si="70"/>
        <v>77</v>
      </c>
      <c r="GG39">
        <f t="shared" si="70"/>
        <v>78</v>
      </c>
      <c r="GH39">
        <f t="shared" si="70"/>
        <v>70</v>
      </c>
      <c r="GI39">
        <f t="shared" si="70"/>
        <v>64</v>
      </c>
      <c r="GJ39">
        <f t="shared" si="70"/>
        <v>69</v>
      </c>
      <c r="GK39">
        <f t="shared" si="70"/>
        <v>68</v>
      </c>
      <c r="GL39">
        <f t="shared" si="70"/>
        <v>58</v>
      </c>
      <c r="GM39">
        <f t="shared" si="70"/>
        <v>55</v>
      </c>
    </row>
    <row r="40" spans="1:195" ht="14.25" customHeight="1" x14ac:dyDescent="0.3">
      <c r="A40" s="18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</row>
    <row r="41" spans="1:195" ht="14.25" customHeight="1" x14ac:dyDescent="0.3">
      <c r="A41" s="18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</row>
    <row r="42" spans="1:195" ht="14.25" customHeight="1" x14ac:dyDescent="0.3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</row>
    <row r="43" spans="1:195" ht="14.25" customHeight="1" x14ac:dyDescent="0.3">
      <c r="A43" s="15" t="s">
        <v>41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GA43" s="182"/>
      <c r="GB43" s="182" t="s">
        <v>0</v>
      </c>
      <c r="GC43" s="182" t="s">
        <v>1</v>
      </c>
      <c r="GD43" s="182" t="s">
        <v>2</v>
      </c>
      <c r="GE43" s="182" t="s">
        <v>3</v>
      </c>
      <c r="GF43" s="182" t="s">
        <v>4</v>
      </c>
      <c r="GG43" s="182" t="s">
        <v>5</v>
      </c>
      <c r="GH43" s="182" t="s">
        <v>6</v>
      </c>
      <c r="GI43" s="182" t="s">
        <v>7</v>
      </c>
      <c r="GJ43" s="182" t="s">
        <v>8</v>
      </c>
      <c r="GK43" s="182" t="s">
        <v>9</v>
      </c>
      <c r="GL43" s="182" t="s">
        <v>10</v>
      </c>
      <c r="GM43" s="182" t="s">
        <v>11</v>
      </c>
    </row>
    <row r="44" spans="1:195" ht="14.25" customHeight="1" x14ac:dyDescent="0.3">
      <c r="A44" s="143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GA44" s="229">
        <v>2025</v>
      </c>
      <c r="GB44" s="182">
        <f>GN25</f>
        <v>0</v>
      </c>
      <c r="GC44" s="182">
        <f t="shared" ref="GC44:GM44" si="71">GO25</f>
        <v>1</v>
      </c>
      <c r="GD44" s="182">
        <f t="shared" si="71"/>
        <v>0</v>
      </c>
      <c r="GE44" s="182">
        <f t="shared" si="71"/>
        <v>0</v>
      </c>
      <c r="GF44" s="182">
        <f t="shared" si="71"/>
        <v>0</v>
      </c>
      <c r="GG44" s="182">
        <f t="shared" si="71"/>
        <v>0</v>
      </c>
      <c r="GH44" s="182">
        <f t="shared" si="71"/>
        <v>0</v>
      </c>
      <c r="GI44" s="182">
        <f t="shared" si="71"/>
        <v>0</v>
      </c>
      <c r="GJ44" s="182">
        <f t="shared" si="71"/>
        <v>0</v>
      </c>
      <c r="GK44" s="182">
        <f t="shared" si="71"/>
        <v>0</v>
      </c>
      <c r="GL44" s="182">
        <f t="shared" si="71"/>
        <v>0</v>
      </c>
      <c r="GM44" s="182">
        <f t="shared" si="71"/>
        <v>0</v>
      </c>
    </row>
    <row r="45" spans="1:195" ht="14.25" customHeight="1" x14ac:dyDescent="0.3">
      <c r="A45" s="143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GA45" s="229">
        <v>2024</v>
      </c>
      <c r="GB45" s="182">
        <f>GB25</f>
        <v>2</v>
      </c>
      <c r="GC45" s="182">
        <f t="shared" ref="GC45:GM45" si="72">GC25</f>
        <v>0</v>
      </c>
      <c r="GD45" s="182">
        <f t="shared" si="72"/>
        <v>0</v>
      </c>
      <c r="GE45" s="182">
        <f t="shared" si="72"/>
        <v>1</v>
      </c>
      <c r="GF45" s="182">
        <f t="shared" si="72"/>
        <v>2</v>
      </c>
      <c r="GG45" s="182">
        <f t="shared" si="72"/>
        <v>0</v>
      </c>
      <c r="GH45" s="182">
        <f t="shared" si="72"/>
        <v>2</v>
      </c>
      <c r="GI45" s="182">
        <f t="shared" si="72"/>
        <v>2</v>
      </c>
      <c r="GJ45" s="182">
        <f t="shared" si="72"/>
        <v>0</v>
      </c>
      <c r="GK45" s="182">
        <f t="shared" si="72"/>
        <v>1</v>
      </c>
      <c r="GL45" s="182">
        <f t="shared" si="72"/>
        <v>1</v>
      </c>
      <c r="GM45" s="182">
        <f t="shared" si="72"/>
        <v>0</v>
      </c>
    </row>
    <row r="46" spans="1:195" ht="14.25" customHeight="1" x14ac:dyDescent="0.3">
      <c r="A46" s="143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GA46" s="229">
        <v>2023</v>
      </c>
      <c r="GB46" s="182">
        <f>FP25</f>
        <v>0</v>
      </c>
      <c r="GC46" s="182">
        <f t="shared" ref="GC46:GM46" si="73">FQ25</f>
        <v>1</v>
      </c>
      <c r="GD46" s="182">
        <f t="shared" si="73"/>
        <v>1</v>
      </c>
      <c r="GE46" s="182">
        <f t="shared" si="73"/>
        <v>3</v>
      </c>
      <c r="GF46" s="182">
        <f t="shared" si="73"/>
        <v>1</v>
      </c>
      <c r="GG46" s="182">
        <f t="shared" si="73"/>
        <v>3</v>
      </c>
      <c r="GH46" s="182">
        <f t="shared" si="73"/>
        <v>1</v>
      </c>
      <c r="GI46" s="182">
        <f t="shared" si="73"/>
        <v>2</v>
      </c>
      <c r="GJ46" s="182">
        <f t="shared" si="73"/>
        <v>1</v>
      </c>
      <c r="GK46" s="182">
        <f t="shared" si="73"/>
        <v>0</v>
      </c>
      <c r="GL46" s="182">
        <f t="shared" si="73"/>
        <v>1</v>
      </c>
      <c r="GM46" s="182">
        <f t="shared" si="73"/>
        <v>1</v>
      </c>
    </row>
    <row r="47" spans="1:195" ht="14.25" customHeight="1" x14ac:dyDescent="0.3">
      <c r="A47" s="143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GA47" s="229">
        <v>2022</v>
      </c>
      <c r="GB47" s="182">
        <f t="shared" ref="GB47:GM47" si="74">FD25</f>
        <v>3</v>
      </c>
      <c r="GC47" s="182">
        <f t="shared" si="74"/>
        <v>1</v>
      </c>
      <c r="GD47" s="182">
        <f t="shared" si="74"/>
        <v>3</v>
      </c>
      <c r="GE47" s="182">
        <f t="shared" si="74"/>
        <v>1</v>
      </c>
      <c r="GF47" s="182">
        <f t="shared" si="74"/>
        <v>0</v>
      </c>
      <c r="GG47" s="182">
        <f t="shared" si="74"/>
        <v>0</v>
      </c>
      <c r="GH47" s="182">
        <f t="shared" si="74"/>
        <v>2</v>
      </c>
      <c r="GI47" s="182">
        <f t="shared" si="74"/>
        <v>1</v>
      </c>
      <c r="GJ47" s="182">
        <f t="shared" si="74"/>
        <v>0</v>
      </c>
      <c r="GK47" s="182">
        <f t="shared" si="74"/>
        <v>1</v>
      </c>
      <c r="GL47" s="182">
        <f t="shared" si="74"/>
        <v>1</v>
      </c>
      <c r="GM47" s="182">
        <f t="shared" si="74"/>
        <v>1</v>
      </c>
    </row>
    <row r="48" spans="1:195" ht="14.25" customHeight="1" x14ac:dyDescent="0.3">
      <c r="A48" s="143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GA48" s="229">
        <v>2021</v>
      </c>
      <c r="GB48" s="182">
        <f t="shared" ref="GB48:GM48" si="75">ER25</f>
        <v>4</v>
      </c>
      <c r="GC48" s="182">
        <f t="shared" si="75"/>
        <v>1</v>
      </c>
      <c r="GD48" s="182">
        <f t="shared" si="75"/>
        <v>4</v>
      </c>
      <c r="GE48" s="182">
        <f t="shared" si="75"/>
        <v>2</v>
      </c>
      <c r="GF48" s="182">
        <f t="shared" si="75"/>
        <v>1</v>
      </c>
      <c r="GG48" s="182">
        <f t="shared" si="75"/>
        <v>3</v>
      </c>
      <c r="GH48" s="182">
        <f t="shared" si="75"/>
        <v>2</v>
      </c>
      <c r="GI48" s="182">
        <f t="shared" si="75"/>
        <v>5</v>
      </c>
      <c r="GJ48" s="182">
        <f t="shared" si="75"/>
        <v>0</v>
      </c>
      <c r="GK48" s="182">
        <f t="shared" si="75"/>
        <v>1</v>
      </c>
      <c r="GL48" s="182">
        <f t="shared" si="75"/>
        <v>2</v>
      </c>
      <c r="GM48" s="182">
        <f t="shared" si="75"/>
        <v>1</v>
      </c>
    </row>
    <row r="49" spans="1:195" ht="14.25" hidden="1" customHeight="1" x14ac:dyDescent="0.3">
      <c r="A49" s="18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GA49" s="229">
        <v>2020</v>
      </c>
      <c r="GB49" s="182">
        <f t="shared" ref="GB49:GM49" si="76">EF25</f>
        <v>9</v>
      </c>
      <c r="GC49" s="182">
        <f t="shared" si="76"/>
        <v>8</v>
      </c>
      <c r="GD49" s="182">
        <f t="shared" si="76"/>
        <v>8</v>
      </c>
      <c r="GE49" s="182">
        <f t="shared" si="76"/>
        <v>4</v>
      </c>
      <c r="GF49" s="182">
        <f t="shared" si="76"/>
        <v>5</v>
      </c>
      <c r="GG49" s="182">
        <f t="shared" si="76"/>
        <v>9</v>
      </c>
      <c r="GH49" s="182">
        <f t="shared" si="76"/>
        <v>3</v>
      </c>
      <c r="GI49" s="182">
        <f t="shared" si="76"/>
        <v>5</v>
      </c>
      <c r="GJ49" s="182">
        <f t="shared" si="76"/>
        <v>3</v>
      </c>
      <c r="GK49" s="182">
        <f t="shared" si="76"/>
        <v>5</v>
      </c>
      <c r="GL49" s="182">
        <f t="shared" si="76"/>
        <v>2</v>
      </c>
      <c r="GM49" s="182">
        <f t="shared" si="76"/>
        <v>3</v>
      </c>
    </row>
    <row r="50" spans="1:195" ht="14.25" hidden="1" customHeight="1" x14ac:dyDescent="0.3">
      <c r="A50" s="18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FM50" s="182">
        <v>2019</v>
      </c>
      <c r="FN50" s="182">
        <f t="shared" ref="FN50:FY50" si="77">DT25</f>
        <v>2</v>
      </c>
      <c r="FO50" s="182">
        <f t="shared" si="77"/>
        <v>2</v>
      </c>
      <c r="FP50" s="182">
        <f t="shared" si="77"/>
        <v>6</v>
      </c>
      <c r="FQ50" s="182">
        <f t="shared" si="77"/>
        <v>6</v>
      </c>
      <c r="FR50" s="182">
        <f t="shared" si="77"/>
        <v>7</v>
      </c>
      <c r="FS50" s="182">
        <f t="shared" si="77"/>
        <v>2</v>
      </c>
      <c r="FT50" s="182">
        <f t="shared" si="77"/>
        <v>6</v>
      </c>
      <c r="FU50" s="182">
        <f t="shared" si="77"/>
        <v>5</v>
      </c>
      <c r="FV50" s="182">
        <f t="shared" si="77"/>
        <v>7</v>
      </c>
      <c r="FW50" s="182">
        <f t="shared" si="77"/>
        <v>5</v>
      </c>
      <c r="FX50" s="182">
        <f t="shared" si="77"/>
        <v>4</v>
      </c>
      <c r="FY50" s="182">
        <f t="shared" si="77"/>
        <v>3</v>
      </c>
    </row>
    <row r="51" spans="1:195" ht="14.25" hidden="1" customHeight="1" x14ac:dyDescent="0.3">
      <c r="A51" s="18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FM51" s="182">
        <v>2018</v>
      </c>
      <c r="FN51" s="182">
        <f t="shared" ref="FN51:FY51" si="78">DH25</f>
        <v>4</v>
      </c>
      <c r="FO51" s="182">
        <f t="shared" si="78"/>
        <v>4</v>
      </c>
      <c r="FP51" s="182">
        <f t="shared" si="78"/>
        <v>13</v>
      </c>
      <c r="FQ51" s="182">
        <f t="shared" si="78"/>
        <v>5</v>
      </c>
      <c r="FR51" s="182">
        <f t="shared" si="78"/>
        <v>6</v>
      </c>
      <c r="FS51" s="182">
        <f t="shared" si="78"/>
        <v>6</v>
      </c>
      <c r="FT51" s="182">
        <f t="shared" si="78"/>
        <v>3</v>
      </c>
      <c r="FU51" s="182">
        <f t="shared" si="78"/>
        <v>11</v>
      </c>
      <c r="FV51" s="182">
        <f t="shared" si="78"/>
        <v>4</v>
      </c>
      <c r="FW51" s="182">
        <f t="shared" si="78"/>
        <v>4</v>
      </c>
      <c r="FX51" s="182">
        <f t="shared" si="78"/>
        <v>7</v>
      </c>
      <c r="FY51" s="182">
        <f t="shared" si="78"/>
        <v>8</v>
      </c>
    </row>
    <row r="52" spans="1:195" ht="14.25" hidden="1" customHeight="1" x14ac:dyDescent="0.3">
      <c r="A52" s="18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FM52">
        <v>2017</v>
      </c>
      <c r="FN52">
        <f t="shared" ref="FN52:FY52" si="79">CV25</f>
        <v>14</v>
      </c>
      <c r="FO52">
        <f t="shared" si="79"/>
        <v>10</v>
      </c>
      <c r="FP52">
        <f t="shared" si="79"/>
        <v>10</v>
      </c>
      <c r="FQ52">
        <f t="shared" si="79"/>
        <v>6</v>
      </c>
      <c r="FR52">
        <f t="shared" si="79"/>
        <v>14</v>
      </c>
      <c r="FS52">
        <f t="shared" si="79"/>
        <v>11</v>
      </c>
      <c r="FT52">
        <f t="shared" si="79"/>
        <v>6</v>
      </c>
      <c r="FU52">
        <f t="shared" si="79"/>
        <v>5</v>
      </c>
      <c r="FV52">
        <f t="shared" si="79"/>
        <v>9</v>
      </c>
      <c r="FW52">
        <f t="shared" si="79"/>
        <v>13</v>
      </c>
      <c r="FX52">
        <f t="shared" si="79"/>
        <v>4</v>
      </c>
      <c r="FY52">
        <f t="shared" si="79"/>
        <v>6</v>
      </c>
    </row>
    <row r="53" spans="1:195" ht="14.25" hidden="1" customHeight="1" x14ac:dyDescent="0.3">
      <c r="A53" s="18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FM53">
        <v>2016</v>
      </c>
      <c r="FN53">
        <f t="shared" ref="FN53:FY53" si="80">CJ25</f>
        <v>10</v>
      </c>
      <c r="FO53">
        <f t="shared" si="80"/>
        <v>9</v>
      </c>
      <c r="FP53">
        <f t="shared" si="80"/>
        <v>9</v>
      </c>
      <c r="FQ53">
        <f t="shared" si="80"/>
        <v>10</v>
      </c>
      <c r="FR53">
        <f t="shared" si="80"/>
        <v>10</v>
      </c>
      <c r="FS53">
        <f t="shared" si="80"/>
        <v>11</v>
      </c>
      <c r="FT53">
        <f t="shared" si="80"/>
        <v>9</v>
      </c>
      <c r="FU53">
        <f t="shared" si="80"/>
        <v>9</v>
      </c>
      <c r="FV53">
        <f t="shared" si="80"/>
        <v>4</v>
      </c>
      <c r="FW53">
        <f t="shared" si="80"/>
        <v>8</v>
      </c>
      <c r="FX53">
        <f t="shared" si="80"/>
        <v>12</v>
      </c>
      <c r="FY53">
        <f t="shared" si="80"/>
        <v>11</v>
      </c>
    </row>
    <row r="54" spans="1:195" ht="14.25" hidden="1" customHeight="1" x14ac:dyDescent="0.3">
      <c r="A54" s="18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FM54">
        <v>2015</v>
      </c>
      <c r="FN54">
        <f t="shared" ref="FN54:FY54" si="81">BX25</f>
        <v>17</v>
      </c>
      <c r="FO54">
        <f t="shared" si="81"/>
        <v>16</v>
      </c>
      <c r="FP54">
        <f t="shared" si="81"/>
        <v>19</v>
      </c>
      <c r="FQ54">
        <f t="shared" si="81"/>
        <v>10</v>
      </c>
      <c r="FR54">
        <f t="shared" si="81"/>
        <v>18</v>
      </c>
      <c r="FS54">
        <f t="shared" si="81"/>
        <v>20</v>
      </c>
      <c r="FT54">
        <f t="shared" si="81"/>
        <v>21</v>
      </c>
      <c r="FU54">
        <f t="shared" si="81"/>
        <v>11</v>
      </c>
      <c r="FV54">
        <f t="shared" si="81"/>
        <v>12</v>
      </c>
      <c r="FW54">
        <f t="shared" si="81"/>
        <v>7</v>
      </c>
      <c r="FX54">
        <f t="shared" si="81"/>
        <v>14</v>
      </c>
      <c r="FY54">
        <f t="shared" si="81"/>
        <v>13</v>
      </c>
    </row>
    <row r="55" spans="1:195" ht="14.25" customHeight="1" x14ac:dyDescent="0.3">
      <c r="A55" s="18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</row>
    <row r="56" spans="1:195" ht="14.25" customHeight="1" x14ac:dyDescent="0.3">
      <c r="A56" s="18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</row>
    <row r="57" spans="1:195" ht="14.25" customHeight="1" x14ac:dyDescent="0.3"/>
    <row r="58" spans="1:195" ht="14.25" customHeight="1" x14ac:dyDescent="0.35">
      <c r="A58" s="172"/>
      <c r="B58" s="173"/>
      <c r="C58" s="147"/>
    </row>
    <row r="59" spans="1:195" ht="14.25" customHeight="1" x14ac:dyDescent="0.35">
      <c r="A59" s="172"/>
      <c r="B59" s="173"/>
      <c r="C59" s="147"/>
    </row>
    <row r="60" spans="1:195" ht="14.25" customHeight="1" thickBot="1" x14ac:dyDescent="0.4">
      <c r="A60" s="172"/>
      <c r="B60" s="173"/>
      <c r="C60" s="147"/>
      <c r="GG60" s="319" t="s">
        <v>42</v>
      </c>
      <c r="GH60" s="319"/>
      <c r="GI60" s="319"/>
      <c r="GK60" s="319" t="s">
        <v>43</v>
      </c>
      <c r="GL60" s="319"/>
      <c r="GM60" s="319"/>
    </row>
    <row r="61" spans="1:195" ht="14" customHeight="1" thickTop="1" x14ac:dyDescent="0.3">
      <c r="GG61" s="6" t="s">
        <v>13</v>
      </c>
      <c r="GH61" s="6" t="s">
        <v>14</v>
      </c>
      <c r="GI61" s="6" t="s">
        <v>15</v>
      </c>
      <c r="GK61" s="6" t="s">
        <v>13</v>
      </c>
      <c r="GL61" s="6" t="s">
        <v>14</v>
      </c>
      <c r="GM61" s="6" t="s">
        <v>15</v>
      </c>
    </row>
    <row r="62" spans="1:195" ht="14.25" customHeight="1" x14ac:dyDescent="0.35">
      <c r="GG62" s="7" t="s">
        <v>576</v>
      </c>
      <c r="GH62" s="7">
        <f>GD29</f>
        <v>4</v>
      </c>
      <c r="GI62" s="9">
        <f t="shared" ref="GI62:GI63" si="82">SUM(GH62-GH63)/GH63</f>
        <v>0.33333333333333331</v>
      </c>
      <c r="GK62" s="7" t="s">
        <v>576</v>
      </c>
      <c r="GL62" s="8">
        <f>GD44</f>
        <v>0</v>
      </c>
      <c r="GM62" s="9" t="e">
        <f>SUM(GL62-GL63)/GL63</f>
        <v>#DIV/0!</v>
      </c>
    </row>
    <row r="63" spans="1:195" ht="14.25" customHeight="1" x14ac:dyDescent="0.35">
      <c r="GG63" s="7" t="s">
        <v>577</v>
      </c>
      <c r="GH63" s="7">
        <f>GD30</f>
        <v>3</v>
      </c>
      <c r="GI63" s="9">
        <f t="shared" si="82"/>
        <v>0.5</v>
      </c>
      <c r="GK63" s="7" t="s">
        <v>577</v>
      </c>
      <c r="GL63" s="8">
        <f>GD45</f>
        <v>0</v>
      </c>
      <c r="GM63" s="9">
        <f>SUM(GL63-GL64)/GL64</f>
        <v>-1</v>
      </c>
    </row>
    <row r="64" spans="1:195" ht="14.25" customHeight="1" x14ac:dyDescent="0.35">
      <c r="GG64" s="179" t="s">
        <v>578</v>
      </c>
      <c r="GH64" s="7">
        <f>GD31</f>
        <v>2</v>
      </c>
      <c r="GI64" s="9">
        <f>SUM(GH64-GH65)/GH65</f>
        <v>1</v>
      </c>
      <c r="GK64" s="179" t="s">
        <v>578</v>
      </c>
      <c r="GL64" s="8">
        <f>GD46</f>
        <v>1</v>
      </c>
      <c r="GM64" s="9">
        <f>SUM(GL64-GL65)/GL65</f>
        <v>-0.66666666666666663</v>
      </c>
    </row>
    <row r="65" spans="189:195" ht="14.25" customHeight="1" x14ac:dyDescent="0.35">
      <c r="GG65" s="179" t="s">
        <v>579</v>
      </c>
      <c r="GH65" s="7">
        <f>GD32</f>
        <v>1</v>
      </c>
      <c r="GI65" s="9"/>
      <c r="GK65" s="179" t="s">
        <v>579</v>
      </c>
      <c r="GL65" s="8">
        <f>GD47</f>
        <v>3</v>
      </c>
      <c r="GM65" s="9"/>
    </row>
    <row r="66" spans="189:195" ht="14.25" customHeight="1" x14ac:dyDescent="0.35">
      <c r="GG66" s="172"/>
      <c r="GH66" s="173"/>
      <c r="GI66" s="147"/>
      <c r="GK66" s="172"/>
      <c r="GL66" s="173"/>
      <c r="GM66" s="147"/>
    </row>
    <row r="67" spans="189:195" ht="14.25" customHeight="1" x14ac:dyDescent="0.3"/>
    <row r="68" spans="189:195" ht="14.25" customHeight="1" x14ac:dyDescent="0.3"/>
    <row r="69" spans="189:195" ht="14.25" customHeight="1" x14ac:dyDescent="0.35">
      <c r="GK69" s="172"/>
      <c r="GL69" s="173"/>
      <c r="GM69" s="147"/>
    </row>
    <row r="70" spans="189:195" ht="14.25" customHeight="1" thickBot="1" x14ac:dyDescent="0.4">
      <c r="GK70" s="319" t="s">
        <v>356</v>
      </c>
      <c r="GL70" s="319"/>
      <c r="GM70" s="319"/>
    </row>
    <row r="71" spans="189:195" ht="14.25" customHeight="1" thickTop="1" x14ac:dyDescent="0.3">
      <c r="GK71" s="6" t="s">
        <v>13</v>
      </c>
      <c r="GL71" s="6" t="s">
        <v>14</v>
      </c>
      <c r="GM71" s="6" t="s">
        <v>15</v>
      </c>
    </row>
    <row r="72" spans="189:195" ht="14.25" customHeight="1" x14ac:dyDescent="0.35">
      <c r="GK72" s="7">
        <v>2025</v>
      </c>
      <c r="GL72" s="8">
        <f>GD44</f>
        <v>0</v>
      </c>
      <c r="GM72" s="9" t="e">
        <f>SUM(GL73-GL72)/GL73*-1</f>
        <v>#DIV/0!</v>
      </c>
    </row>
    <row r="73" spans="189:195" ht="14.25" customHeight="1" x14ac:dyDescent="0.35">
      <c r="GK73" s="7">
        <v>2024</v>
      </c>
      <c r="GL73" s="8">
        <f>GD45</f>
        <v>0</v>
      </c>
      <c r="GM73" s="9">
        <f>SUM(GL74-GL73)/GL74*-1</f>
        <v>-1</v>
      </c>
    </row>
    <row r="74" spans="189:195" ht="14.25" customHeight="1" x14ac:dyDescent="0.35">
      <c r="GK74" s="7">
        <v>2023</v>
      </c>
      <c r="GL74" s="8">
        <f>GD46</f>
        <v>1</v>
      </c>
      <c r="GM74" s="9">
        <f>SUM(GL75-GL74)/GL75*-1</f>
        <v>-0.66666666666666663</v>
      </c>
    </row>
    <row r="75" spans="189:195" ht="14.25" customHeight="1" x14ac:dyDescent="0.35">
      <c r="GK75" s="7">
        <v>2022</v>
      </c>
      <c r="GL75" s="8">
        <f>GD47</f>
        <v>3</v>
      </c>
      <c r="GM75" s="9"/>
    </row>
    <row r="76" spans="189:195" ht="14.25" customHeight="1" x14ac:dyDescent="0.3"/>
    <row r="77" spans="189:195" ht="14.25" customHeight="1" x14ac:dyDescent="0.3"/>
    <row r="78" spans="189:195" ht="14.25" customHeight="1" x14ac:dyDescent="0.3"/>
    <row r="79" spans="189:195" ht="14.25" customHeight="1" x14ac:dyDescent="0.3"/>
    <row r="80" spans="189:195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</sheetData>
  <mergeCells count="3">
    <mergeCell ref="GG60:GI60"/>
    <mergeCell ref="GK60:GM60"/>
    <mergeCell ref="GK70:GM70"/>
  </mergeCells>
  <phoneticPr fontId="28" type="noConversion"/>
  <pageMargins left="0.7" right="0.7" top="0.75" bottom="0.75" header="0" footer="0"/>
  <pageSetup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FFFF00"/>
  </sheetPr>
  <dimension ref="A1:IX1039"/>
  <sheetViews>
    <sheetView workbookViewId="0">
      <pane xSplit="1" ySplit="1" topLeftCell="GW160" activePane="bottomRight" state="frozen"/>
      <selection pane="topRight" activeCell="B1" sqref="B1"/>
      <selection pane="bottomLeft" activeCell="A2" sqref="A2"/>
      <selection pane="bottomRight" activeCell="HC187" sqref="HC187:HE189"/>
    </sheetView>
  </sheetViews>
  <sheetFormatPr defaultColWidth="12.58203125" defaultRowHeight="15" customHeight="1" x14ac:dyDescent="0.3"/>
  <cols>
    <col min="1" max="1" width="16.58203125" customWidth="1"/>
    <col min="2" max="8" width="5.58203125" customWidth="1"/>
    <col min="9" max="9" width="6.08203125" customWidth="1"/>
    <col min="10" max="10" width="5.58203125" customWidth="1"/>
    <col min="11" max="11" width="6.08203125" customWidth="1"/>
    <col min="12" max="12" width="5.5" customWidth="1"/>
    <col min="13" max="13" width="5" customWidth="1"/>
    <col min="14" max="14" width="5.9140625" customWidth="1"/>
    <col min="15" max="16" width="5.58203125" customWidth="1"/>
    <col min="17" max="17" width="6.08203125" customWidth="1"/>
    <col min="18" max="18" width="5.9140625" customWidth="1"/>
    <col min="19" max="77" width="9.4140625" customWidth="1"/>
    <col min="78" max="78" width="9.58203125" customWidth="1"/>
    <col min="79" max="146" width="9.4140625" customWidth="1"/>
    <col min="147" max="165" width="9.58203125" customWidth="1"/>
    <col min="166" max="170" width="9.4140625" customWidth="1"/>
    <col min="171" max="171" width="7.58203125" customWidth="1"/>
    <col min="172" max="172" width="12.08203125" bestFit="1" customWidth="1"/>
    <col min="173" max="173" width="9.4140625" customWidth="1"/>
    <col min="174" max="175" width="7.58203125" customWidth="1"/>
    <col min="176" max="176" width="12.08203125" bestFit="1" customWidth="1"/>
    <col min="177" max="177" width="13.5" customWidth="1"/>
    <col min="178" max="181" width="9.5" customWidth="1"/>
    <col min="182" max="184" width="7.58203125" customWidth="1"/>
    <col min="185" max="185" width="9" customWidth="1"/>
    <col min="186" max="186" width="12.9140625" customWidth="1"/>
    <col min="187" max="190" width="9.9140625" bestFit="1" customWidth="1"/>
    <col min="191" max="193" width="7.58203125" customWidth="1"/>
    <col min="194" max="196" width="10.4140625" customWidth="1"/>
    <col min="197" max="197" width="8" customWidth="1"/>
    <col min="198" max="198" width="11.58203125" customWidth="1"/>
    <col min="199" max="199" width="10.9140625" bestFit="1" customWidth="1"/>
    <col min="202" max="202" width="15.08203125" bestFit="1" customWidth="1"/>
    <col min="206" max="206" width="16.1640625" customWidth="1"/>
  </cols>
  <sheetData>
    <row r="1" spans="1:258" ht="14.25" customHeight="1" x14ac:dyDescent="0.35">
      <c r="A1" s="30"/>
      <c r="B1" s="12">
        <f>'Raw Data'!P44</f>
        <v>0</v>
      </c>
      <c r="C1" s="12">
        <f>'Raw Data'!Q44</f>
        <v>0</v>
      </c>
      <c r="D1" s="12">
        <f>'Raw Data'!R44</f>
        <v>0</v>
      </c>
      <c r="E1" s="12">
        <f>'Raw Data'!S44</f>
        <v>0</v>
      </c>
      <c r="F1" s="12">
        <f>'Raw Data'!T44</f>
        <v>0</v>
      </c>
      <c r="G1" s="12">
        <f>'Raw Data'!U44</f>
        <v>38353</v>
      </c>
      <c r="H1" s="12">
        <f>'Raw Data'!V44</f>
        <v>38384</v>
      </c>
      <c r="I1" s="12">
        <f>'Raw Data'!W44</f>
        <v>38412</v>
      </c>
      <c r="J1" s="12">
        <f>'Raw Data'!X44</f>
        <v>38443</v>
      </c>
      <c r="K1" s="12">
        <f>'Raw Data'!Y44</f>
        <v>38473</v>
      </c>
      <c r="L1" s="12">
        <f>'Raw Data'!Z44</f>
        <v>38504</v>
      </c>
      <c r="M1" s="12">
        <f>'Raw Data'!AA44</f>
        <v>38534</v>
      </c>
      <c r="N1" s="12">
        <f>'Raw Data'!AB44</f>
        <v>38565</v>
      </c>
      <c r="O1" s="12">
        <f>'Raw Data'!AC44</f>
        <v>38596</v>
      </c>
      <c r="P1" s="12">
        <f>'Raw Data'!AD44</f>
        <v>38626</v>
      </c>
      <c r="Q1" s="12">
        <f>'Raw Data'!AE44</f>
        <v>38657</v>
      </c>
      <c r="R1" s="12">
        <f>'Raw Data'!AF44</f>
        <v>38687</v>
      </c>
      <c r="S1" s="12">
        <f>'Raw Data'!AG44</f>
        <v>38718</v>
      </c>
      <c r="T1" s="12">
        <f>'Raw Data'!AH44</f>
        <v>38749</v>
      </c>
      <c r="U1" s="12">
        <f>'Raw Data'!AI44</f>
        <v>38777</v>
      </c>
      <c r="V1" s="12">
        <f>'Raw Data'!AJ44</f>
        <v>38808</v>
      </c>
      <c r="W1" s="12">
        <f>'Raw Data'!AK44</f>
        <v>38838</v>
      </c>
      <c r="X1" s="12">
        <f>'Raw Data'!AL44</f>
        <v>38869</v>
      </c>
      <c r="Y1" s="12">
        <f>'Raw Data'!AM44</f>
        <v>38899</v>
      </c>
      <c r="Z1" s="12">
        <f>'Raw Data'!AN44</f>
        <v>38930</v>
      </c>
      <c r="AA1" s="12">
        <f>'Raw Data'!AO44</f>
        <v>38961</v>
      </c>
      <c r="AB1" s="12">
        <f>'Raw Data'!AP44</f>
        <v>38991</v>
      </c>
      <c r="AC1" s="12">
        <f>'Raw Data'!AQ44</f>
        <v>39022</v>
      </c>
      <c r="AD1" s="12">
        <f>'Raw Data'!AR44</f>
        <v>39052</v>
      </c>
      <c r="AE1" s="12">
        <f>'Raw Data'!AS44</f>
        <v>39083</v>
      </c>
      <c r="AF1" s="12">
        <f>'Raw Data'!AT44</f>
        <v>39114</v>
      </c>
      <c r="AG1" s="12">
        <f>'Raw Data'!AU44</f>
        <v>39142</v>
      </c>
      <c r="AH1" s="12">
        <f>'Raw Data'!AV44</f>
        <v>39173</v>
      </c>
      <c r="AI1" s="12">
        <f>'Raw Data'!AW44</f>
        <v>39203</v>
      </c>
      <c r="AJ1" s="12">
        <f>'Raw Data'!AX44</f>
        <v>39234</v>
      </c>
      <c r="AK1" s="12">
        <f>'Raw Data'!AY44</f>
        <v>39264</v>
      </c>
      <c r="AL1" s="12">
        <f>'Raw Data'!AZ44</f>
        <v>39295</v>
      </c>
      <c r="AM1" s="12">
        <f>'Raw Data'!BA44</f>
        <v>39326</v>
      </c>
      <c r="AN1" s="12">
        <f>'Raw Data'!BB44</f>
        <v>39356</v>
      </c>
      <c r="AO1" s="12">
        <f>'Raw Data'!BC44</f>
        <v>39387</v>
      </c>
      <c r="AP1" s="12">
        <f>'Raw Data'!BD44</f>
        <v>39417</v>
      </c>
      <c r="AQ1" s="12">
        <f>'Raw Data'!BE44</f>
        <v>39448</v>
      </c>
      <c r="AR1" s="12">
        <f>'Raw Data'!BF44</f>
        <v>39479</v>
      </c>
      <c r="AS1" s="12">
        <f>'Raw Data'!BG44</f>
        <v>39510</v>
      </c>
      <c r="AT1" s="12">
        <f>'Raw Data'!BH44</f>
        <v>39539</v>
      </c>
      <c r="AU1" s="12">
        <f>'Raw Data'!BI44</f>
        <v>39569</v>
      </c>
      <c r="AV1" s="12">
        <f>'Raw Data'!BJ44</f>
        <v>39600</v>
      </c>
      <c r="AW1" s="12">
        <f>'Raw Data'!BK44</f>
        <v>39630</v>
      </c>
      <c r="AX1" s="12">
        <f>'Raw Data'!BL44</f>
        <v>39661</v>
      </c>
      <c r="AY1" s="12">
        <f>'Raw Data'!BM44</f>
        <v>39692</v>
      </c>
      <c r="AZ1" s="12">
        <f>'Raw Data'!BN44</f>
        <v>39729</v>
      </c>
      <c r="BA1" s="12">
        <f>'Raw Data'!BO44</f>
        <v>39766</v>
      </c>
      <c r="BB1" s="12">
        <f>'Raw Data'!BP44</f>
        <v>39803</v>
      </c>
      <c r="BC1" s="12">
        <f>'Raw Data'!BQ44</f>
        <v>39840</v>
      </c>
      <c r="BD1" s="12">
        <f>'Raw Data'!BR44</f>
        <v>39853</v>
      </c>
      <c r="BE1" s="12">
        <f>'Raw Data'!BS44</f>
        <v>39881</v>
      </c>
      <c r="BF1" s="12">
        <f>'Raw Data'!BT44</f>
        <v>39912</v>
      </c>
      <c r="BG1" s="12">
        <f>'Raw Data'!BU44</f>
        <v>39942</v>
      </c>
      <c r="BH1" s="12">
        <f>'Raw Data'!BV44</f>
        <v>39973</v>
      </c>
      <c r="BI1" s="12">
        <f>'Raw Data'!BW44</f>
        <v>40003</v>
      </c>
      <c r="BJ1" s="12">
        <f>'Raw Data'!BX44</f>
        <v>40034</v>
      </c>
      <c r="BK1" s="12">
        <f>'Raw Data'!BY44</f>
        <v>40065</v>
      </c>
      <c r="BL1" s="12">
        <f>'Raw Data'!BZ44</f>
        <v>40095</v>
      </c>
      <c r="BM1" s="12">
        <f>'Raw Data'!CA44</f>
        <v>40126</v>
      </c>
      <c r="BN1" s="12">
        <f>'Raw Data'!CB44</f>
        <v>40156</v>
      </c>
      <c r="BO1" s="12">
        <f>'Raw Data'!CC44</f>
        <v>40187</v>
      </c>
      <c r="BP1" s="12">
        <f>'Raw Data'!CD44</f>
        <v>40218</v>
      </c>
      <c r="BQ1" s="12">
        <f>'Raw Data'!CE44</f>
        <v>40246</v>
      </c>
      <c r="BR1" s="12">
        <f>'Raw Data'!CF44</f>
        <v>40277</v>
      </c>
      <c r="BS1" s="12">
        <f>'Raw Data'!CG44</f>
        <v>40307</v>
      </c>
      <c r="BT1" s="12">
        <f>'Raw Data'!CH44</f>
        <v>40338</v>
      </c>
      <c r="BU1" s="12">
        <f>'Raw Data'!CI44</f>
        <v>40368</v>
      </c>
      <c r="BV1" s="12">
        <f>'Raw Data'!CJ44</f>
        <v>40399</v>
      </c>
      <c r="BW1" s="12">
        <f>'Raw Data'!CK44</f>
        <v>40430</v>
      </c>
      <c r="BX1" s="12">
        <f>'Raw Data'!CL44</f>
        <v>40460</v>
      </c>
      <c r="BY1" s="12">
        <f>'Raw Data'!CM44</f>
        <v>40491</v>
      </c>
      <c r="BZ1" s="12">
        <f>'Raw Data'!CN44</f>
        <v>40521</v>
      </c>
      <c r="CA1" s="12">
        <f>'Raw Data'!CO44</f>
        <v>40552</v>
      </c>
      <c r="CB1" s="12">
        <f>'Raw Data'!CP44</f>
        <v>40583</v>
      </c>
      <c r="CC1" s="12">
        <f>'Raw Data'!CQ44</f>
        <v>40611</v>
      </c>
      <c r="CD1" s="12">
        <f>'Raw Data'!CR44</f>
        <v>40642</v>
      </c>
      <c r="CE1" s="12">
        <f>'Raw Data'!CS44</f>
        <v>40672</v>
      </c>
      <c r="CF1" s="12">
        <f>'Raw Data'!CT44</f>
        <v>40703</v>
      </c>
      <c r="CG1" s="12">
        <f>'Raw Data'!CU44</f>
        <v>40733</v>
      </c>
      <c r="CH1" s="12">
        <f>'Raw Data'!CV44</f>
        <v>40764</v>
      </c>
      <c r="CI1" s="12">
        <f>'Raw Data'!CW44</f>
        <v>40795</v>
      </c>
      <c r="CJ1" s="12">
        <f>'Raw Data'!CX44</f>
        <v>40825</v>
      </c>
      <c r="CK1" s="12">
        <f>'Raw Data'!CY44</f>
        <v>40856</v>
      </c>
      <c r="CL1" s="12">
        <f>'Raw Data'!CZ44</f>
        <v>40886</v>
      </c>
      <c r="CM1" s="12">
        <f>'Raw Data'!DA44</f>
        <v>40917</v>
      </c>
      <c r="CN1" s="12">
        <f>'Raw Data'!DB44</f>
        <v>40948</v>
      </c>
      <c r="CO1" s="12">
        <f>'Raw Data'!DC44</f>
        <v>40977</v>
      </c>
      <c r="CP1" s="12">
        <f>'Raw Data'!DD44</f>
        <v>41008</v>
      </c>
      <c r="CQ1" s="12">
        <f>'Raw Data'!DE44</f>
        <v>41038</v>
      </c>
      <c r="CR1" s="12">
        <f>'Raw Data'!DF44</f>
        <v>41069</v>
      </c>
      <c r="CS1" s="12">
        <f>'Raw Data'!DG44</f>
        <v>41099</v>
      </c>
      <c r="CT1" s="12">
        <f>'Raw Data'!DH44</f>
        <v>41130</v>
      </c>
      <c r="CU1" s="12">
        <f>'Raw Data'!DI44</f>
        <v>41161</v>
      </c>
      <c r="CV1" s="12">
        <f>'Raw Data'!DJ44</f>
        <v>41191</v>
      </c>
      <c r="CW1" s="12">
        <f>'Raw Data'!DK44</f>
        <v>41222</v>
      </c>
      <c r="CX1" s="12">
        <f>'Raw Data'!DL44</f>
        <v>41252</v>
      </c>
      <c r="CY1" s="12">
        <f>'Raw Data'!DM44</f>
        <v>41283</v>
      </c>
      <c r="CZ1" s="12">
        <f>'Raw Data'!DN44</f>
        <v>41314</v>
      </c>
      <c r="DA1" s="12">
        <f>'Raw Data'!DO44</f>
        <v>41342</v>
      </c>
      <c r="DB1" s="12">
        <f>'Raw Data'!DP44</f>
        <v>41373</v>
      </c>
      <c r="DC1" s="12">
        <f>'Raw Data'!DQ44</f>
        <v>41403</v>
      </c>
      <c r="DD1" s="12">
        <f>'Raw Data'!DR44</f>
        <v>41434</v>
      </c>
      <c r="DE1" s="12">
        <f>'Raw Data'!DS44</f>
        <v>41464</v>
      </c>
      <c r="DF1" s="12">
        <f>'Raw Data'!DT44</f>
        <v>41495</v>
      </c>
      <c r="DG1" s="12">
        <f>'Raw Data'!DU44</f>
        <v>41526</v>
      </c>
      <c r="DH1" s="12">
        <f>'Raw Data'!DV44</f>
        <v>41556</v>
      </c>
      <c r="DI1" s="12">
        <f>'Raw Data'!DW44</f>
        <v>41587</v>
      </c>
      <c r="DJ1" s="12">
        <f>'Raw Data'!DX44</f>
        <v>41617</v>
      </c>
      <c r="DK1" s="12">
        <f>'Raw Data'!DY44</f>
        <v>41648</v>
      </c>
      <c r="DL1" s="12">
        <f>'Raw Data'!DZ44</f>
        <v>41679</v>
      </c>
      <c r="DM1" s="12">
        <f>'Raw Data'!EA44</f>
        <v>41707</v>
      </c>
      <c r="DN1" s="12">
        <f>'Raw Data'!EB44</f>
        <v>41738</v>
      </c>
      <c r="DO1" s="12">
        <f>'Raw Data'!EC44</f>
        <v>41768</v>
      </c>
      <c r="DP1" s="12">
        <f>'Raw Data'!ED44</f>
        <v>41799</v>
      </c>
      <c r="DQ1" s="12">
        <f>'Raw Data'!EE44</f>
        <v>41829</v>
      </c>
      <c r="DR1" s="12">
        <f>'Raw Data'!EF44</f>
        <v>41860</v>
      </c>
      <c r="DS1" s="12">
        <f>'Raw Data'!EG44</f>
        <v>41891</v>
      </c>
      <c r="DT1" s="12">
        <f>'Raw Data'!EH44</f>
        <v>41921</v>
      </c>
      <c r="DU1" s="12">
        <f>'Raw Data'!EI44</f>
        <v>41952</v>
      </c>
      <c r="DV1" s="12">
        <f>'Raw Data'!EJ44</f>
        <v>41982</v>
      </c>
      <c r="DW1" s="12">
        <f>'Raw Data'!EK44</f>
        <v>42013</v>
      </c>
      <c r="DX1" s="12">
        <f>'Raw Data'!EL44</f>
        <v>42044</v>
      </c>
      <c r="DY1" s="12">
        <f>'Raw Data'!EM44</f>
        <v>42072</v>
      </c>
      <c r="DZ1" s="12">
        <f>'Raw Data'!EN44</f>
        <v>42103</v>
      </c>
      <c r="EA1" s="12">
        <f>'Raw Data'!EO44</f>
        <v>42133</v>
      </c>
      <c r="EB1" s="12">
        <f>'Raw Data'!EP44</f>
        <v>42164</v>
      </c>
      <c r="EC1" s="12">
        <f>'Raw Data'!EQ44</f>
        <v>42194</v>
      </c>
      <c r="ED1" s="12">
        <f>'Raw Data'!ER44</f>
        <v>42225</v>
      </c>
      <c r="EE1" s="12">
        <f>'Raw Data'!ES44</f>
        <v>42256</v>
      </c>
      <c r="EF1" s="12">
        <f>'Raw Data'!ET44</f>
        <v>42286</v>
      </c>
      <c r="EG1" s="12">
        <f>'Raw Data'!EU44</f>
        <v>42317</v>
      </c>
      <c r="EH1" s="12">
        <f>'Raw Data'!EV44</f>
        <v>42347</v>
      </c>
      <c r="EI1" s="12">
        <f>'Raw Data'!EW44</f>
        <v>42378</v>
      </c>
      <c r="EJ1" s="12">
        <f>'Raw Data'!EX44</f>
        <v>42409</v>
      </c>
      <c r="EK1" s="12">
        <f>'Raw Data'!EY44</f>
        <v>42438</v>
      </c>
      <c r="EL1" s="12">
        <f>'Raw Data'!EZ44</f>
        <v>42469</v>
      </c>
      <c r="EM1" s="12">
        <f>'Raw Data'!FA44</f>
        <v>42499</v>
      </c>
      <c r="EN1" s="12">
        <f>'Raw Data'!FB44</f>
        <v>42530</v>
      </c>
      <c r="EO1" s="12">
        <f>'Raw Data'!FC44</f>
        <v>42560</v>
      </c>
      <c r="EP1" s="12">
        <f>'Raw Data'!FD44</f>
        <v>42591</v>
      </c>
      <c r="EQ1" s="12">
        <f>'Raw Data'!FE44</f>
        <v>42622</v>
      </c>
      <c r="ER1" s="12">
        <f>'Raw Data'!FF44</f>
        <v>42652</v>
      </c>
      <c r="ES1" s="12">
        <f>'Raw Data'!FG44</f>
        <v>42683</v>
      </c>
      <c r="ET1" s="12">
        <f>'Raw Data'!FH44</f>
        <v>42713</v>
      </c>
      <c r="EU1" s="12">
        <f>'Raw Data'!FI44</f>
        <v>42744</v>
      </c>
      <c r="EV1" s="12">
        <f>'Raw Data'!FJ44</f>
        <v>42775</v>
      </c>
      <c r="EW1" s="12">
        <f>'Raw Data'!FK44</f>
        <v>42803</v>
      </c>
      <c r="EX1" s="12">
        <f>'Raw Data'!FL44</f>
        <v>42834</v>
      </c>
      <c r="EY1" s="12">
        <f>'Raw Data'!FM44</f>
        <v>42864</v>
      </c>
      <c r="EZ1" s="12">
        <f>'Raw Data'!FN44</f>
        <v>42895</v>
      </c>
      <c r="FA1" s="12">
        <f>'Raw Data'!FO44</f>
        <v>42925</v>
      </c>
      <c r="FB1" s="12">
        <f>'Raw Data'!FP44</f>
        <v>42956</v>
      </c>
      <c r="FC1" s="12">
        <f>'Raw Data'!FQ44</f>
        <v>42987</v>
      </c>
      <c r="FD1" s="12">
        <f>'Raw Data'!FR44</f>
        <v>43017</v>
      </c>
      <c r="FE1" s="12">
        <f>'Raw Data'!FS44</f>
        <v>43048</v>
      </c>
      <c r="FF1" s="12">
        <f>'Raw Data'!FT44</f>
        <v>43078</v>
      </c>
      <c r="FG1" s="12">
        <f>'Raw Data'!FU44</f>
        <v>43109</v>
      </c>
      <c r="FH1" s="12">
        <f>'Raw Data'!FV44</f>
        <v>43140</v>
      </c>
      <c r="FI1" s="12">
        <f>'Raw Data'!FW44</f>
        <v>43168</v>
      </c>
      <c r="FJ1" s="12">
        <f>'Raw Data'!FX44</f>
        <v>43199</v>
      </c>
      <c r="FK1" s="12">
        <f>'Raw Data'!FY44</f>
        <v>43229</v>
      </c>
      <c r="FL1" s="12">
        <f>'Raw Data'!FZ44</f>
        <v>43260</v>
      </c>
      <c r="FM1" s="12">
        <f>'Raw Data'!GA44</f>
        <v>43290</v>
      </c>
      <c r="FN1" s="12">
        <f>'Raw Data'!GB44</f>
        <v>43321</v>
      </c>
      <c r="FO1" s="12">
        <f>'Raw Data'!GC44</f>
        <v>43352</v>
      </c>
      <c r="FP1" s="12">
        <f>'Raw Data'!GD44</f>
        <v>43382</v>
      </c>
      <c r="FQ1" s="12">
        <f>'Raw Data'!GE44</f>
        <v>43413</v>
      </c>
      <c r="FR1" s="12">
        <f>'Raw Data'!GF44</f>
        <v>43443</v>
      </c>
      <c r="FS1" s="12">
        <f>'Raw Data'!GG44</f>
        <v>43474</v>
      </c>
      <c r="FT1" s="12">
        <f>'Raw Data'!GH44</f>
        <v>43505</v>
      </c>
      <c r="FU1" s="12">
        <f>'Raw Data'!GI44</f>
        <v>43533</v>
      </c>
      <c r="FV1" s="12">
        <f>'Raw Data'!GJ44</f>
        <v>43564</v>
      </c>
      <c r="FW1" s="12">
        <f>'Raw Data'!GK44</f>
        <v>43594</v>
      </c>
      <c r="FX1" s="12">
        <f>'Raw Data'!GL44</f>
        <v>43625</v>
      </c>
      <c r="FY1" s="12">
        <f>'Raw Data'!GM44</f>
        <v>43655</v>
      </c>
      <c r="FZ1" s="12">
        <f>'Raw Data'!GN44</f>
        <v>43686</v>
      </c>
      <c r="GA1" s="12">
        <f>'Raw Data'!GO44</f>
        <v>43717</v>
      </c>
      <c r="GB1" s="12">
        <f>'Raw Data'!GP44</f>
        <v>43747</v>
      </c>
      <c r="GC1" s="12">
        <f>'Raw Data'!GQ44</f>
        <v>43778</v>
      </c>
      <c r="GD1" s="12">
        <f>'Raw Data'!GR44</f>
        <v>43808</v>
      </c>
      <c r="GE1" s="12">
        <f>'Raw Data'!GS44</f>
        <v>43839</v>
      </c>
      <c r="GF1" s="12">
        <f>'Raw Data'!GT44</f>
        <v>43870</v>
      </c>
      <c r="GG1" s="12">
        <f>'Raw Data'!GU44</f>
        <v>43899</v>
      </c>
      <c r="GH1" s="12">
        <f>'Raw Data'!GV44</f>
        <v>43930</v>
      </c>
      <c r="GI1" s="12">
        <f>'Raw Data'!GW44</f>
        <v>43960</v>
      </c>
      <c r="GJ1" s="12">
        <f>'Raw Data'!GX44</f>
        <v>43991</v>
      </c>
      <c r="GK1" s="12">
        <f>'Raw Data'!GY44</f>
        <v>44021</v>
      </c>
      <c r="GL1" s="12">
        <f>'Raw Data'!GZ44</f>
        <v>44052</v>
      </c>
      <c r="GM1" s="12">
        <f>'Raw Data'!HA44</f>
        <v>44083</v>
      </c>
      <c r="GN1" s="12">
        <f>'Raw Data'!HB44</f>
        <v>44113</v>
      </c>
      <c r="GO1" s="12">
        <f>'Raw Data'!HC44</f>
        <v>44144</v>
      </c>
      <c r="GP1" s="12">
        <f>'Raw Data'!HD44</f>
        <v>44174</v>
      </c>
      <c r="GQ1" s="12">
        <f>'Raw Data'!HE44</f>
        <v>44205</v>
      </c>
      <c r="GR1" s="12">
        <f>'Raw Data'!HF44</f>
        <v>44236</v>
      </c>
      <c r="GS1" s="12">
        <v>44276</v>
      </c>
      <c r="GT1" s="12">
        <v>44307</v>
      </c>
      <c r="GU1" s="12">
        <v>44337</v>
      </c>
      <c r="GV1" s="12">
        <v>44368</v>
      </c>
      <c r="GW1" s="12">
        <v>44398</v>
      </c>
      <c r="GX1" s="12">
        <v>44429</v>
      </c>
      <c r="GY1" s="12">
        <v>44460</v>
      </c>
      <c r="GZ1" s="12">
        <v>44490</v>
      </c>
      <c r="HA1" s="12">
        <v>44521</v>
      </c>
      <c r="HB1" s="12">
        <v>44551</v>
      </c>
      <c r="HC1" s="12">
        <v>44582</v>
      </c>
      <c r="HD1" s="12">
        <v>44613</v>
      </c>
      <c r="HE1" s="12">
        <v>44641</v>
      </c>
      <c r="HF1" s="12">
        <v>44672</v>
      </c>
      <c r="HG1" s="12">
        <v>44702</v>
      </c>
      <c r="HH1" s="12">
        <v>44733</v>
      </c>
      <c r="HI1" s="12">
        <v>44763</v>
      </c>
      <c r="HJ1" s="12">
        <v>44794</v>
      </c>
      <c r="HK1" s="12">
        <v>44825</v>
      </c>
      <c r="HL1" s="12">
        <v>44855</v>
      </c>
      <c r="HM1" s="12">
        <v>44886</v>
      </c>
      <c r="HN1" s="12">
        <v>44916</v>
      </c>
      <c r="HO1" s="12">
        <v>44947</v>
      </c>
      <c r="HP1" s="12">
        <v>44978</v>
      </c>
      <c r="HQ1" s="12">
        <v>45006</v>
      </c>
      <c r="HR1" s="12">
        <v>45037</v>
      </c>
      <c r="HS1" s="12">
        <v>45067</v>
      </c>
      <c r="HT1" s="12">
        <v>45098</v>
      </c>
      <c r="HU1" s="12">
        <v>45128</v>
      </c>
      <c r="HV1" s="12">
        <v>45159</v>
      </c>
      <c r="HW1" s="12">
        <v>45190</v>
      </c>
      <c r="HX1" s="12">
        <v>45220</v>
      </c>
      <c r="HY1" s="12">
        <v>45251</v>
      </c>
      <c r="HZ1" s="12">
        <v>45281</v>
      </c>
      <c r="IA1" s="12">
        <v>45312</v>
      </c>
      <c r="IB1" s="12">
        <v>45343</v>
      </c>
      <c r="IC1" s="12">
        <v>45372</v>
      </c>
      <c r="ID1" s="12">
        <v>45403</v>
      </c>
      <c r="IE1" s="12">
        <v>45433</v>
      </c>
      <c r="IF1" s="12">
        <v>45464</v>
      </c>
      <c r="IG1" s="12">
        <v>45494</v>
      </c>
      <c r="IH1" s="12">
        <v>45525</v>
      </c>
      <c r="II1" s="12">
        <v>45556</v>
      </c>
      <c r="IJ1" s="12">
        <v>45586</v>
      </c>
      <c r="IK1" s="12">
        <v>45617</v>
      </c>
      <c r="IL1" s="12">
        <v>45647</v>
      </c>
      <c r="IM1" s="12">
        <v>45678</v>
      </c>
      <c r="IN1" s="12">
        <v>45709</v>
      </c>
      <c r="IO1" s="12">
        <v>45737</v>
      </c>
      <c r="IP1" s="12">
        <v>45768</v>
      </c>
      <c r="IQ1" s="12">
        <v>45798</v>
      </c>
      <c r="IR1" s="12">
        <v>45829</v>
      </c>
      <c r="IS1" s="12">
        <v>45859</v>
      </c>
      <c r="IT1" s="12">
        <v>45890</v>
      </c>
      <c r="IU1" s="12">
        <v>45921</v>
      </c>
      <c r="IV1" s="12">
        <v>45951</v>
      </c>
      <c r="IW1" s="12">
        <v>45982</v>
      </c>
      <c r="IX1" s="12">
        <v>46012</v>
      </c>
    </row>
    <row r="2" spans="1:258" ht="14.25" customHeight="1" x14ac:dyDescent="0.35">
      <c r="A2" s="13" t="str">
        <f>'Raw Data'!A45</f>
        <v>Residential</v>
      </c>
      <c r="B2" s="10">
        <f>'Raw Data'!P45</f>
        <v>0</v>
      </c>
      <c r="C2" s="10">
        <f>'Raw Data'!Q45</f>
        <v>0</v>
      </c>
      <c r="D2" s="10">
        <f>'Raw Data'!R45</f>
        <v>0</v>
      </c>
      <c r="E2" s="10">
        <f>'Raw Data'!S45</f>
        <v>0</v>
      </c>
      <c r="F2" s="10">
        <f>'Raw Data'!T45</f>
        <v>2357</v>
      </c>
      <c r="G2" s="10">
        <f>'Raw Data'!U45</f>
        <v>149</v>
      </c>
      <c r="H2" s="10">
        <f>'Raw Data'!V45</f>
        <v>119</v>
      </c>
      <c r="I2" s="10">
        <f>'Raw Data'!W45</f>
        <v>190</v>
      </c>
      <c r="J2" s="10">
        <f>'Raw Data'!X45</f>
        <v>208</v>
      </c>
      <c r="K2" s="10">
        <f>'Raw Data'!Y45</f>
        <v>286</v>
      </c>
      <c r="L2" s="10">
        <f>'Raw Data'!Z45</f>
        <v>234</v>
      </c>
      <c r="M2" s="10">
        <f>'Raw Data'!AA45</f>
        <v>167</v>
      </c>
      <c r="N2" s="10">
        <f>'Raw Data'!AB45</f>
        <v>178</v>
      </c>
      <c r="O2" s="10">
        <f>'Raw Data'!AC45</f>
        <v>177</v>
      </c>
      <c r="P2" s="10">
        <f>'Raw Data'!AD45</f>
        <v>162</v>
      </c>
      <c r="Q2" s="10">
        <f>'Raw Data'!AE45</f>
        <v>126</v>
      </c>
      <c r="R2" s="10">
        <f>'Raw Data'!AF45</f>
        <v>108</v>
      </c>
      <c r="S2" s="10">
        <f>'Raw Data'!AG45</f>
        <v>97</v>
      </c>
      <c r="T2" s="10">
        <f>'Raw Data'!AH45</f>
        <v>93</v>
      </c>
      <c r="U2" s="10">
        <f>'Raw Data'!AI45</f>
        <v>122</v>
      </c>
      <c r="V2" s="10">
        <f>'Raw Data'!AJ45</f>
        <v>118</v>
      </c>
      <c r="W2" s="10">
        <f>'Raw Data'!AK45</f>
        <v>151</v>
      </c>
      <c r="X2" s="10">
        <f>'Raw Data'!AL45</f>
        <v>117</v>
      </c>
      <c r="Y2" s="10">
        <f>'Raw Data'!AM45</f>
        <v>83</v>
      </c>
      <c r="Z2" s="10">
        <f>'Raw Data'!AN45</f>
        <v>106</v>
      </c>
      <c r="AA2" s="10">
        <f>'Raw Data'!AO45</f>
        <v>93</v>
      </c>
      <c r="AB2" s="10">
        <f>'Raw Data'!AP45</f>
        <v>119</v>
      </c>
      <c r="AC2" s="10">
        <f>'Raw Data'!AQ45</f>
        <v>81</v>
      </c>
      <c r="AD2" s="10">
        <f>'Raw Data'!AR45</f>
        <v>89</v>
      </c>
      <c r="AE2" s="10">
        <f>'Raw Data'!AS45</f>
        <v>76</v>
      </c>
      <c r="AF2" s="10">
        <f>'Raw Data'!AT45</f>
        <v>103</v>
      </c>
      <c r="AG2" s="10">
        <f>'Raw Data'!AU45</f>
        <v>100</v>
      </c>
      <c r="AH2" s="10">
        <f>'Raw Data'!AV45</f>
        <v>119</v>
      </c>
      <c r="AI2" s="10">
        <f>'Raw Data'!AW45</f>
        <v>137</v>
      </c>
      <c r="AJ2" s="10">
        <f>'Raw Data'!AX45</f>
        <v>117</v>
      </c>
      <c r="AK2" s="10">
        <f>'Raw Data'!AY45</f>
        <v>103</v>
      </c>
      <c r="AL2" s="10">
        <f>'Raw Data'!AZ45</f>
        <v>106</v>
      </c>
      <c r="AM2" s="10">
        <f>'Raw Data'!BA45</f>
        <v>104</v>
      </c>
      <c r="AN2" s="10">
        <f>'Raw Data'!BB45</f>
        <v>95</v>
      </c>
      <c r="AO2" s="10">
        <f>'Raw Data'!BC45</f>
        <v>93</v>
      </c>
      <c r="AP2" s="10">
        <f>'Raw Data'!BD45</f>
        <v>82</v>
      </c>
      <c r="AQ2" s="10">
        <f>'Raw Data'!BE45</f>
        <v>57</v>
      </c>
      <c r="AR2" s="10">
        <f>'Raw Data'!BF45</f>
        <v>75</v>
      </c>
      <c r="AS2" s="10">
        <f>'Raw Data'!BG45</f>
        <v>96</v>
      </c>
      <c r="AT2" s="10">
        <f>'Raw Data'!BH45</f>
        <v>92</v>
      </c>
      <c r="AU2" s="10">
        <f>'Raw Data'!BI45</f>
        <v>111</v>
      </c>
      <c r="AV2" s="10">
        <f>'Raw Data'!BJ45</f>
        <v>110</v>
      </c>
      <c r="AW2" s="10">
        <f>'Raw Data'!BK45</f>
        <v>94</v>
      </c>
      <c r="AX2" s="10">
        <f>'Raw Data'!BL45</f>
        <v>103</v>
      </c>
      <c r="AY2" s="10">
        <f>'Raw Data'!BM45</f>
        <v>93</v>
      </c>
      <c r="AZ2" s="10">
        <f>'Raw Data'!BN45</f>
        <v>85</v>
      </c>
      <c r="BA2" s="10">
        <f>'Raw Data'!BO45</f>
        <v>60</v>
      </c>
      <c r="BB2" s="10">
        <f>'Raw Data'!BP45</f>
        <v>69</v>
      </c>
      <c r="BC2" s="10">
        <f>'Raw Data'!BQ45</f>
        <v>42</v>
      </c>
      <c r="BD2" s="10">
        <f>'Raw Data'!BR45</f>
        <v>68</v>
      </c>
      <c r="BE2" s="10">
        <f>'Raw Data'!BS45</f>
        <v>84</v>
      </c>
      <c r="BF2" s="10">
        <f>'Raw Data'!BT45</f>
        <v>81</v>
      </c>
      <c r="BG2" s="10">
        <f>'Raw Data'!BU45</f>
        <v>111</v>
      </c>
      <c r="BH2" s="10">
        <f>'Raw Data'!BV45</f>
        <v>114</v>
      </c>
      <c r="BI2" s="10">
        <f>'Raw Data'!BW45</f>
        <v>105</v>
      </c>
      <c r="BJ2" s="10">
        <f>'Raw Data'!BX45</f>
        <v>105</v>
      </c>
      <c r="BK2" s="10">
        <f>'Raw Data'!BY45</f>
        <v>104</v>
      </c>
      <c r="BL2" s="10">
        <f>'Raw Data'!BZ45</f>
        <v>106</v>
      </c>
      <c r="BM2" s="10">
        <f>'Raw Data'!CA45</f>
        <v>106</v>
      </c>
      <c r="BN2" s="10">
        <f>'Raw Data'!CB45</f>
        <v>100</v>
      </c>
      <c r="BO2" s="10">
        <f>'Raw Data'!CC45</f>
        <v>86</v>
      </c>
      <c r="BP2" s="10">
        <f>'Raw Data'!CD45</f>
        <v>72</v>
      </c>
      <c r="BQ2" s="10">
        <f>'Raw Data'!CE45</f>
        <v>113</v>
      </c>
      <c r="BR2" s="10">
        <f>'Raw Data'!CF45</f>
        <v>136</v>
      </c>
      <c r="BS2" s="10">
        <f>'Raw Data'!CG45</f>
        <v>151</v>
      </c>
      <c r="BT2" s="10">
        <f>'Raw Data'!CH45</f>
        <v>137</v>
      </c>
      <c r="BU2" s="10">
        <f>'Raw Data'!CI45</f>
        <v>125</v>
      </c>
      <c r="BV2" s="10">
        <f>'Raw Data'!CJ45</f>
        <v>99</v>
      </c>
      <c r="BW2" s="10">
        <f>'Raw Data'!CK45</f>
        <v>109</v>
      </c>
      <c r="BX2" s="10">
        <f>'Raw Data'!CL45</f>
        <v>115</v>
      </c>
      <c r="BY2" s="10">
        <f>'Raw Data'!CM45</f>
        <v>106</v>
      </c>
      <c r="BZ2" s="10">
        <f>'Raw Data'!CN45</f>
        <v>125</v>
      </c>
      <c r="CA2" s="10">
        <f>'Raw Data'!CO45</f>
        <v>83</v>
      </c>
      <c r="CB2" s="10">
        <f>'Raw Data'!CP45</f>
        <v>87</v>
      </c>
      <c r="CC2" s="10">
        <f>'Raw Data'!CQ45</f>
        <v>130</v>
      </c>
      <c r="CD2" s="10">
        <f>'Raw Data'!CR45</f>
        <v>137</v>
      </c>
      <c r="CE2" s="10">
        <f>'Raw Data'!CS45</f>
        <v>124</v>
      </c>
      <c r="CF2" s="10">
        <f>'Raw Data'!CT45</f>
        <v>142</v>
      </c>
      <c r="CG2" s="10">
        <f>'Raw Data'!CU45</f>
        <v>127</v>
      </c>
      <c r="CH2" s="10">
        <f>'Raw Data'!CV45</f>
        <v>105</v>
      </c>
      <c r="CI2" s="10">
        <f>'Raw Data'!CW45</f>
        <v>113</v>
      </c>
      <c r="CJ2" s="10">
        <f>'Raw Data'!CX45</f>
        <v>109</v>
      </c>
      <c r="CK2" s="10">
        <f>'Raw Data'!CY45</f>
        <v>74</v>
      </c>
      <c r="CL2" s="10">
        <f>'Raw Data'!CZ45</f>
        <v>102</v>
      </c>
      <c r="CM2" s="10">
        <f>'Raw Data'!DA45</f>
        <v>94</v>
      </c>
      <c r="CN2" s="10">
        <f>'Raw Data'!DB45</f>
        <v>112</v>
      </c>
      <c r="CO2" s="10">
        <f>'Raw Data'!DC45</f>
        <v>171</v>
      </c>
      <c r="CP2" s="10">
        <f>'Raw Data'!DD45</f>
        <v>131</v>
      </c>
      <c r="CQ2" s="10">
        <f>'Raw Data'!DE45</f>
        <v>165</v>
      </c>
      <c r="CR2" s="10">
        <f>'Raw Data'!DF45</f>
        <v>146</v>
      </c>
      <c r="CS2" s="10">
        <f>'Raw Data'!DG45</f>
        <v>121</v>
      </c>
      <c r="CT2" s="10">
        <f>'Raw Data'!DH45</f>
        <v>125</v>
      </c>
      <c r="CU2" s="10">
        <f>'Raw Data'!DI45</f>
        <v>146</v>
      </c>
      <c r="CV2" s="10">
        <f>'Raw Data'!DJ45</f>
        <v>134</v>
      </c>
      <c r="CW2" s="10">
        <f>'Raw Data'!DK45</f>
        <v>129</v>
      </c>
      <c r="CX2" s="10">
        <f>'Raw Data'!DL45</f>
        <v>109</v>
      </c>
      <c r="CY2" s="10">
        <f>'Raw Data'!DM45</f>
        <v>89</v>
      </c>
      <c r="CZ2" s="10">
        <f>'Raw Data'!DN45</f>
        <v>91</v>
      </c>
      <c r="DA2" s="10">
        <f>'Raw Data'!DO45</f>
        <v>136</v>
      </c>
      <c r="DB2" s="10">
        <f>'Raw Data'!DP45</f>
        <v>168</v>
      </c>
      <c r="DC2" s="10">
        <f>'Raw Data'!DQ45</f>
        <v>157</v>
      </c>
      <c r="DD2" s="10">
        <f>'Raw Data'!DR45</f>
        <v>150</v>
      </c>
      <c r="DE2" s="10">
        <f>'Raw Data'!DS45</f>
        <v>161</v>
      </c>
      <c r="DF2" s="10">
        <f>'Raw Data'!DT45</f>
        <v>136</v>
      </c>
      <c r="DG2" s="10">
        <f>'Raw Data'!DU45</f>
        <v>127</v>
      </c>
      <c r="DH2" s="10">
        <f>'Raw Data'!DV45</f>
        <v>114</v>
      </c>
      <c r="DI2" s="10">
        <f>'Raw Data'!DW45</f>
        <v>115</v>
      </c>
      <c r="DJ2" s="10">
        <f>'Raw Data'!DX45</f>
        <v>125</v>
      </c>
      <c r="DK2" s="10">
        <f>'Raw Data'!DY45</f>
        <v>106</v>
      </c>
      <c r="DL2" s="10">
        <f>'Raw Data'!DZ45</f>
        <v>88</v>
      </c>
      <c r="DM2" s="10">
        <f>'Raw Data'!EA45</f>
        <v>115</v>
      </c>
      <c r="DN2" s="10">
        <f>'Raw Data'!EB45</f>
        <v>149</v>
      </c>
      <c r="DO2" s="10">
        <f>'Raw Data'!EC45</f>
        <v>192</v>
      </c>
      <c r="DP2" s="10">
        <f>'Raw Data'!ED45</f>
        <v>147</v>
      </c>
      <c r="DQ2" s="10">
        <f>'Raw Data'!EE45</f>
        <v>122</v>
      </c>
      <c r="DR2" s="10">
        <f>'Raw Data'!EF45</f>
        <v>127</v>
      </c>
      <c r="DS2" s="10">
        <f>'Raw Data'!EG45</f>
        <v>142</v>
      </c>
      <c r="DT2" s="10">
        <f>'Raw Data'!EH45</f>
        <v>144</v>
      </c>
      <c r="DU2" s="10">
        <f>'Raw Data'!EI45</f>
        <v>118</v>
      </c>
      <c r="DV2" s="10">
        <f>'Raw Data'!EJ45</f>
        <v>157</v>
      </c>
      <c r="DW2" s="10">
        <f>'Raw Data'!EK45</f>
        <v>96</v>
      </c>
      <c r="DX2" s="10">
        <f>'Raw Data'!EL45</f>
        <v>105</v>
      </c>
      <c r="DY2" s="10">
        <f>'Raw Data'!EM45</f>
        <v>140</v>
      </c>
      <c r="DZ2" s="10">
        <f>'Raw Data'!EN45</f>
        <v>153</v>
      </c>
      <c r="EA2" s="10">
        <f>'Raw Data'!EO45</f>
        <v>202</v>
      </c>
      <c r="EB2" s="10">
        <f>'Raw Data'!EP45</f>
        <v>185</v>
      </c>
      <c r="EC2" s="10">
        <f>'Raw Data'!EQ45</f>
        <v>171</v>
      </c>
      <c r="ED2" s="10">
        <f>'Raw Data'!ER45</f>
        <v>146</v>
      </c>
      <c r="EE2" s="10">
        <f>'Raw Data'!ES45</f>
        <v>143</v>
      </c>
      <c r="EF2" s="10">
        <f>'Raw Data'!ET45</f>
        <v>159</v>
      </c>
      <c r="EG2" s="10">
        <f>'Raw Data'!EU45</f>
        <v>143</v>
      </c>
      <c r="EH2" s="10">
        <f>'Raw Data'!EV45</f>
        <v>148</v>
      </c>
      <c r="EI2" s="10">
        <f>'Raw Data'!EW45</f>
        <v>111</v>
      </c>
      <c r="EJ2" s="10">
        <f>'Raw Data'!EX45</f>
        <v>92</v>
      </c>
      <c r="EK2" s="10">
        <f>'Raw Data'!EY45</f>
        <v>138</v>
      </c>
      <c r="EL2" s="10">
        <f>'Raw Data'!EZ45</f>
        <v>158</v>
      </c>
      <c r="EM2" s="10">
        <f>'Raw Data'!FA45</f>
        <v>175</v>
      </c>
      <c r="EN2" s="10">
        <f>'Raw Data'!FB45</f>
        <v>185</v>
      </c>
      <c r="EO2" s="10">
        <f>'Raw Data'!FC45</f>
        <v>155</v>
      </c>
      <c r="EP2" s="10">
        <f>'Raw Data'!FD45</f>
        <v>159</v>
      </c>
      <c r="EQ2" s="10">
        <f>'Raw Data'!FE45</f>
        <v>159</v>
      </c>
      <c r="ER2" s="10">
        <f>'Raw Data'!FF45</f>
        <v>145</v>
      </c>
      <c r="ES2" s="10">
        <f>'Raw Data'!FG45</f>
        <v>140</v>
      </c>
      <c r="ET2" s="10">
        <f>'Raw Data'!FH45</f>
        <v>173</v>
      </c>
      <c r="EU2" s="10">
        <f>'Raw Data'!FI45</f>
        <v>112</v>
      </c>
      <c r="EV2" s="10">
        <f>'Raw Data'!FJ45</f>
        <v>129</v>
      </c>
      <c r="EW2" s="10">
        <f>'Raw Data'!FK45</f>
        <v>180</v>
      </c>
      <c r="EX2" s="10">
        <f>'Raw Data'!FL45</f>
        <v>180</v>
      </c>
      <c r="EY2" s="10">
        <f>'Raw Data'!FM45</f>
        <v>203</v>
      </c>
      <c r="EZ2" s="10">
        <f>'Raw Data'!FN45</f>
        <v>218</v>
      </c>
      <c r="FA2" s="10">
        <f>'Raw Data'!FO45</f>
        <v>136</v>
      </c>
      <c r="FB2" s="10">
        <f>'Raw Data'!FP45</f>
        <v>171</v>
      </c>
      <c r="FC2" s="10">
        <f>'Raw Data'!FQ45</f>
        <v>162</v>
      </c>
      <c r="FD2" s="10">
        <f>'Raw Data'!FR45</f>
        <v>166</v>
      </c>
      <c r="FE2" s="10">
        <f>'Raw Data'!FS45</f>
        <v>164</v>
      </c>
      <c r="FF2" s="10">
        <f>'Raw Data'!FT45</f>
        <v>164</v>
      </c>
      <c r="FG2" s="10">
        <f>'Raw Data'!FU45</f>
        <v>118</v>
      </c>
      <c r="FH2" s="10">
        <f>'Raw Data'!FV45</f>
        <v>89</v>
      </c>
      <c r="FI2" s="10">
        <f>'Raw Data'!FW45</f>
        <v>187</v>
      </c>
      <c r="FJ2" s="10">
        <f>'Raw Data'!FX45</f>
        <v>186</v>
      </c>
      <c r="FK2" s="10">
        <f>'Raw Data'!FY45</f>
        <v>219</v>
      </c>
      <c r="FL2" s="10">
        <f>'Raw Data'!FZ45</f>
        <v>188</v>
      </c>
      <c r="FM2" s="10">
        <f>'Raw Data'!GA45</f>
        <v>172</v>
      </c>
      <c r="FN2" s="10">
        <f>'Raw Data'!GB45</f>
        <v>189</v>
      </c>
      <c r="FO2" s="10">
        <f>'Raw Data'!GC45</f>
        <v>142</v>
      </c>
      <c r="FP2" s="10">
        <f>'Raw Data'!GD45</f>
        <v>176</v>
      </c>
      <c r="FQ2" s="10">
        <f>'Raw Data'!GE45</f>
        <v>135</v>
      </c>
      <c r="FR2" s="10">
        <f>'Raw Data'!GF45</f>
        <v>166</v>
      </c>
      <c r="FS2" s="10">
        <f>'Raw Data'!GG45</f>
        <v>119</v>
      </c>
      <c r="FT2" s="10">
        <f>'Raw Data'!GH45</f>
        <v>123</v>
      </c>
      <c r="FU2" s="10">
        <f>'Raw Data'!GI45</f>
        <v>184</v>
      </c>
      <c r="FV2" s="10">
        <f>'Raw Data'!GJ45</f>
        <v>189</v>
      </c>
      <c r="FW2" s="10">
        <f>'Raw Data'!GK45</f>
        <v>217</v>
      </c>
      <c r="FX2" s="10">
        <f>'Raw Data'!GL45</f>
        <v>190</v>
      </c>
      <c r="FY2" s="10">
        <f>'Raw Data'!GM45</f>
        <v>185</v>
      </c>
      <c r="FZ2" s="10">
        <f>'Raw Data'!GN45</f>
        <v>201</v>
      </c>
      <c r="GA2" s="10">
        <f>'Raw Data'!GO45</f>
        <v>162</v>
      </c>
      <c r="GB2" s="10">
        <f>'Raw Data'!GP45</f>
        <v>189</v>
      </c>
      <c r="GC2" s="10">
        <f>'Raw Data'!GQ45</f>
        <v>206</v>
      </c>
      <c r="GD2" s="10">
        <f>'Raw Data'!GR45</f>
        <v>174</v>
      </c>
      <c r="GE2" s="10">
        <f>'Raw Data'!GS45</f>
        <v>148</v>
      </c>
      <c r="GF2" s="10">
        <f>'Raw Data'!GT45</f>
        <v>146</v>
      </c>
      <c r="GG2" s="10">
        <f>'Raw Data'!GU45</f>
        <v>198</v>
      </c>
      <c r="GH2" s="10">
        <f>'Raw Data'!GV45</f>
        <v>154</v>
      </c>
      <c r="GI2" s="10">
        <f>'Raw Data'!GW45</f>
        <v>150</v>
      </c>
      <c r="GJ2" s="10">
        <f>'Raw Data'!GX45</f>
        <v>221</v>
      </c>
      <c r="GK2" s="10">
        <f>'Raw Data'!GY45</f>
        <v>396</v>
      </c>
      <c r="GL2" s="10">
        <f>'Raw Data'!GZ45</f>
        <v>322</v>
      </c>
      <c r="GM2" s="10">
        <f>'Raw Data'!HA45</f>
        <v>358</v>
      </c>
      <c r="GN2" s="10">
        <f>'Raw Data'!HB45</f>
        <v>372</v>
      </c>
      <c r="GO2" s="10">
        <f>'Raw Data'!HC45</f>
        <v>310</v>
      </c>
      <c r="GP2" s="10">
        <f>'Raw Data'!HD45</f>
        <v>316</v>
      </c>
      <c r="GQ2" s="10">
        <f>'Raw Data'!HE45</f>
        <v>263</v>
      </c>
      <c r="GR2" s="10">
        <f>'Raw Data'!HF45</f>
        <v>237</v>
      </c>
      <c r="GS2" s="10">
        <f>'Raw Data'!HG45</f>
        <v>377</v>
      </c>
      <c r="GT2" s="10">
        <f>'Raw Data'!HH45</f>
        <v>349</v>
      </c>
      <c r="GU2" s="10">
        <f>'Raw Data'!HI45</f>
        <v>337</v>
      </c>
      <c r="GV2" s="10">
        <f>'Raw Data'!HJ45</f>
        <v>326</v>
      </c>
      <c r="GW2" s="10">
        <f>'Raw Data'!HK45</f>
        <v>263</v>
      </c>
      <c r="GX2" s="10">
        <f>'Raw Data'!HL45</f>
        <v>234</v>
      </c>
      <c r="GY2" s="10">
        <f>'Raw Data'!HM45</f>
        <v>230</v>
      </c>
      <c r="GZ2" s="10">
        <f>'Raw Data'!HN45</f>
        <v>253</v>
      </c>
      <c r="HA2" s="10">
        <f>'Raw Data'!HO45</f>
        <v>267</v>
      </c>
      <c r="HB2" s="10">
        <f>'Raw Data'!HP45</f>
        <v>240</v>
      </c>
      <c r="HC2" s="10">
        <f>'Raw Data'!HQ45</f>
        <v>225</v>
      </c>
      <c r="HD2" s="10">
        <f>'Raw Data'!HR45</f>
        <v>182</v>
      </c>
      <c r="HE2" s="10">
        <f>'Raw Data'!HS45</f>
        <v>300</v>
      </c>
      <c r="HF2" s="10">
        <f>'Raw Data'!HT45</f>
        <v>265</v>
      </c>
      <c r="HG2" s="10">
        <f>'Raw Data'!HU45</f>
        <v>247</v>
      </c>
      <c r="HH2" s="10">
        <f>'Raw Data'!HV45</f>
        <v>235</v>
      </c>
      <c r="HI2" s="10">
        <f>'Raw Data'!HW45</f>
        <v>171</v>
      </c>
      <c r="HJ2" s="10">
        <f>'Raw Data'!HX45</f>
        <v>201</v>
      </c>
      <c r="HK2" s="10">
        <f>'Raw Data'!HY45</f>
        <v>179</v>
      </c>
      <c r="HL2" s="10">
        <f>'Raw Data'!HZ45</f>
        <v>161</v>
      </c>
      <c r="HM2" s="10">
        <f>'Raw Data'!IA45</f>
        <v>161</v>
      </c>
      <c r="HN2" s="10">
        <f>'Raw Data'!IB45</f>
        <v>131</v>
      </c>
      <c r="HO2" s="10">
        <f>'Raw Data'!IC45</f>
        <v>101</v>
      </c>
      <c r="HP2" s="10">
        <f>'Raw Data'!ID45</f>
        <v>137</v>
      </c>
      <c r="HQ2" s="10">
        <f>'Raw Data'!IE45</f>
        <v>193</v>
      </c>
      <c r="HR2" s="10">
        <f>'Raw Data'!IF45</f>
        <v>166</v>
      </c>
      <c r="HS2" s="10">
        <f>'Raw Data'!IG45</f>
        <v>184</v>
      </c>
      <c r="HT2" s="10">
        <f>'Raw Data'!IH45</f>
        <v>189</v>
      </c>
      <c r="HU2" s="10">
        <f>'Raw Data'!II45</f>
        <v>129</v>
      </c>
      <c r="HV2" s="10">
        <f>'Raw Data'!IJ45</f>
        <v>143</v>
      </c>
      <c r="HW2" s="10">
        <f>'Raw Data'!IK45</f>
        <v>167</v>
      </c>
      <c r="HX2" s="10">
        <f>'Raw Data'!IL45</f>
        <v>129</v>
      </c>
      <c r="HY2" s="10">
        <f>'Raw Data'!IM45</f>
        <v>137</v>
      </c>
      <c r="HZ2" s="10">
        <f>'Raw Data'!IN45</f>
        <v>116</v>
      </c>
      <c r="IA2" s="10">
        <f>'Raw Data'!IO45</f>
        <v>101</v>
      </c>
      <c r="IB2" s="10">
        <f>'Raw Data'!IP45</f>
        <v>113</v>
      </c>
      <c r="IC2" s="10">
        <f>'Raw Data'!IQ45</f>
        <v>178</v>
      </c>
      <c r="ID2" s="10">
        <f>'Raw Data'!IR45</f>
        <v>175</v>
      </c>
      <c r="IE2" s="10">
        <f>'Raw Data'!IS45</f>
        <v>173</v>
      </c>
      <c r="IF2" s="10">
        <f>'Raw Data'!IT45</f>
        <v>138</v>
      </c>
      <c r="IG2" s="10">
        <f>'Raw Data'!IU45</f>
        <v>158</v>
      </c>
      <c r="IH2" s="10">
        <f>'Raw Data'!IV45</f>
        <v>144</v>
      </c>
      <c r="II2" s="10">
        <f>'Raw Data'!IW45</f>
        <v>138</v>
      </c>
      <c r="IJ2" s="10">
        <f>'Raw Data'!IX45</f>
        <v>160</v>
      </c>
      <c r="IK2" s="10">
        <f>'Raw Data'!IY45</f>
        <v>127</v>
      </c>
      <c r="IL2" s="10">
        <f>'Raw Data'!IZ45</f>
        <v>136</v>
      </c>
      <c r="IM2" s="10">
        <f>'Raw Data'!JA45</f>
        <v>129</v>
      </c>
      <c r="IN2" s="10">
        <f>'Raw Data'!JB45</f>
        <v>99</v>
      </c>
      <c r="IO2" s="10">
        <f>'Raw Data'!JC45</f>
        <v>151</v>
      </c>
      <c r="IP2" s="10">
        <f>'Raw Data'!JD45</f>
        <v>0</v>
      </c>
      <c r="IQ2" s="10">
        <f>'Raw Data'!JE45</f>
        <v>0</v>
      </c>
      <c r="IR2" s="10">
        <f>'Raw Data'!JF45</f>
        <v>0</v>
      </c>
      <c r="IS2" s="10">
        <f>'Raw Data'!JG45</f>
        <v>0</v>
      </c>
      <c r="IT2" s="10">
        <f>'Raw Data'!JH45</f>
        <v>0</v>
      </c>
      <c r="IU2" s="10">
        <f>'Raw Data'!JI45</f>
        <v>0</v>
      </c>
      <c r="IV2" s="10">
        <f>'Raw Data'!JJ45</f>
        <v>0</v>
      </c>
      <c r="IW2" s="10">
        <f>'Raw Data'!JK45</f>
        <v>0</v>
      </c>
      <c r="IX2" s="10">
        <f>'Raw Data'!JL45</f>
        <v>0</v>
      </c>
    </row>
    <row r="3" spans="1:258" ht="14.25" customHeight="1" x14ac:dyDescent="0.35">
      <c r="A3" s="13" t="s">
        <v>84</v>
      </c>
      <c r="B3" s="31">
        <f>'Raw Data'!P69</f>
        <v>0</v>
      </c>
      <c r="C3" s="31">
        <f>'Raw Data'!Q69</f>
        <v>0</v>
      </c>
      <c r="D3" s="31">
        <f>'Raw Data'!R69</f>
        <v>0</v>
      </c>
      <c r="E3" s="31">
        <f>'Raw Data'!S69</f>
        <v>0</v>
      </c>
      <c r="F3" s="31">
        <f>'Raw Data'!T69</f>
        <v>0</v>
      </c>
      <c r="G3" s="31">
        <f>'Raw Data'!U69</f>
        <v>0</v>
      </c>
      <c r="H3" s="31">
        <f>'Raw Data'!V69</f>
        <v>0</v>
      </c>
      <c r="I3" s="31">
        <f>'Raw Data'!W69</f>
        <v>0</v>
      </c>
      <c r="J3" s="31">
        <f>'Raw Data'!X69</f>
        <v>0</v>
      </c>
      <c r="K3" s="31">
        <f>'Raw Data'!Y69</f>
        <v>0</v>
      </c>
      <c r="L3" s="31">
        <f>'Raw Data'!Z69</f>
        <v>0</v>
      </c>
      <c r="M3" s="31">
        <f>'Raw Data'!AA69</f>
        <v>0</v>
      </c>
      <c r="N3" s="31">
        <f>'Raw Data'!AB69</f>
        <v>0</v>
      </c>
      <c r="O3" s="31">
        <f>'Raw Data'!AC69</f>
        <v>0</v>
      </c>
      <c r="P3" s="31">
        <f>'Raw Data'!AD69</f>
        <v>0</v>
      </c>
      <c r="Q3" s="31">
        <f>'Raw Data'!AE69</f>
        <v>0</v>
      </c>
      <c r="R3" s="31">
        <f>'Raw Data'!AF69</f>
        <v>0</v>
      </c>
      <c r="S3" s="31">
        <f>'Raw Data'!AG69</f>
        <v>47205399</v>
      </c>
      <c r="T3" s="31">
        <f>'Raw Data'!AH69</f>
        <v>42604901</v>
      </c>
      <c r="U3" s="31">
        <f>'Raw Data'!AI69</f>
        <v>34471262</v>
      </c>
      <c r="V3" s="31">
        <f>'Raw Data'!AJ69</f>
        <v>65265602</v>
      </c>
      <c r="W3" s="31">
        <f>'Raw Data'!AK69</f>
        <v>69520550</v>
      </c>
      <c r="X3" s="31">
        <f>'Raw Data'!AL69</f>
        <v>71410330</v>
      </c>
      <c r="Y3" s="31">
        <f>'Raw Data'!AM69</f>
        <v>39816189</v>
      </c>
      <c r="Z3" s="31">
        <f>'Raw Data'!AN69</f>
        <v>47717662</v>
      </c>
      <c r="AA3" s="31">
        <f>'Raw Data'!AO69</f>
        <v>39526640</v>
      </c>
      <c r="AB3" s="31">
        <f>'Raw Data'!AP69</f>
        <v>55853877</v>
      </c>
      <c r="AC3" s="31">
        <f>'Raw Data'!AQ69</f>
        <v>40503552</v>
      </c>
      <c r="AD3" s="31">
        <f>'Raw Data'!AR69</f>
        <v>44178183</v>
      </c>
      <c r="AE3" s="31">
        <f>'Raw Data'!AS69</f>
        <v>40466294</v>
      </c>
      <c r="AF3" s="31">
        <f>'Raw Data'!AT69</f>
        <v>46819475</v>
      </c>
      <c r="AG3" s="31">
        <f>'Raw Data'!AU69</f>
        <v>55710954</v>
      </c>
      <c r="AH3" s="31">
        <f>'Raw Data'!AV69</f>
        <v>62732539</v>
      </c>
      <c r="AI3" s="31">
        <f>'Raw Data'!AW69</f>
        <v>62448361</v>
      </c>
      <c r="AJ3" s="31">
        <f>'Raw Data'!AX69</f>
        <v>50109260</v>
      </c>
      <c r="AK3" s="31">
        <f>'Raw Data'!AY69</f>
        <v>59946824</v>
      </c>
      <c r="AL3" s="31">
        <f>'Raw Data'!AZ69</f>
        <v>45920200</v>
      </c>
      <c r="AM3" s="31">
        <f>'Raw Data'!BA69</f>
        <v>57090150</v>
      </c>
      <c r="AN3" s="31">
        <f>'Raw Data'!BB69</f>
        <v>46714300</v>
      </c>
      <c r="AO3" s="31">
        <f>'Raw Data'!BC69</f>
        <v>40503552</v>
      </c>
      <c r="AP3" s="31">
        <f>'Raw Data'!BD69</f>
        <v>39565039</v>
      </c>
      <c r="AQ3" s="31">
        <f>'Raw Data'!BE69</f>
        <v>29895912</v>
      </c>
      <c r="AR3" s="31">
        <f>'Raw Data'!BF69</f>
        <v>34091850</v>
      </c>
      <c r="AS3" s="31">
        <f>'Raw Data'!BG69</f>
        <v>38789750</v>
      </c>
      <c r="AT3" s="31">
        <f>'Raw Data'!BH69</f>
        <v>40704191</v>
      </c>
      <c r="AU3" s="31">
        <f>'Raw Data'!BI69</f>
        <v>47407365</v>
      </c>
      <c r="AV3" s="31">
        <f>'Raw Data'!BJ69</f>
        <v>44900829</v>
      </c>
      <c r="AW3" s="31">
        <f>'Raw Data'!BK69</f>
        <v>43655189</v>
      </c>
      <c r="AX3" s="31">
        <f>'Raw Data'!BL69</f>
        <v>40686545</v>
      </c>
      <c r="AY3" s="31">
        <f>'Raw Data'!BM69</f>
        <v>37749435</v>
      </c>
      <c r="AZ3" s="31">
        <f>'Raw Data'!BN69</f>
        <v>35297989</v>
      </c>
      <c r="BA3" s="31">
        <f>'Raw Data'!BO69</f>
        <v>30566326</v>
      </c>
      <c r="BB3" s="31">
        <f>'Raw Data'!BP69</f>
        <v>31291849</v>
      </c>
      <c r="BC3" s="31">
        <f>'Raw Data'!BQ69</f>
        <v>17389450</v>
      </c>
      <c r="BD3" s="31">
        <f>'Raw Data'!BR69</f>
        <v>25328675</v>
      </c>
      <c r="BE3" s="31">
        <f>'Raw Data'!BS69</f>
        <v>32464567</v>
      </c>
      <c r="BF3" s="31">
        <f>'Raw Data'!BT69</f>
        <v>32852000</v>
      </c>
      <c r="BG3" s="31">
        <f>'Raw Data'!BU69</f>
        <v>39288899</v>
      </c>
      <c r="BH3" s="31">
        <f>'Raw Data'!BV69</f>
        <v>45943450</v>
      </c>
      <c r="BI3" s="31">
        <f>'Raw Data'!BW69</f>
        <v>33608526</v>
      </c>
      <c r="BJ3" s="31">
        <f>'Raw Data'!BX69</f>
        <v>34830434</v>
      </c>
      <c r="BK3" s="31">
        <f>'Raw Data'!BY69</f>
        <v>35700844</v>
      </c>
      <c r="BL3" s="31">
        <f>'Raw Data'!BZ69</f>
        <v>38765085</v>
      </c>
      <c r="BM3" s="31">
        <f>'Raw Data'!CA69</f>
        <v>36754930</v>
      </c>
      <c r="BN3" s="31">
        <f>'Raw Data'!CB69</f>
        <v>42705700</v>
      </c>
      <c r="BO3" s="31">
        <f>'Raw Data'!CC69</f>
        <v>38818500</v>
      </c>
      <c r="BP3" s="31">
        <f>'Raw Data'!CD69</f>
        <v>28584449</v>
      </c>
      <c r="BQ3" s="31">
        <f>'Raw Data'!CE69</f>
        <v>42139213</v>
      </c>
      <c r="BR3" s="31">
        <f>'Raw Data'!CF69</f>
        <v>47052654</v>
      </c>
      <c r="BS3" s="31">
        <f>'Raw Data'!CG69</f>
        <v>56282280</v>
      </c>
      <c r="BT3" s="31">
        <f>'Raw Data'!CH69</f>
        <v>46474846</v>
      </c>
      <c r="BU3" s="31">
        <f>'Raw Data'!CI69</f>
        <v>38824552</v>
      </c>
      <c r="BV3" s="31">
        <f>'Raw Data'!CJ69</f>
        <v>33043860</v>
      </c>
      <c r="BW3" s="31">
        <f>'Raw Data'!CK69</f>
        <v>37634009</v>
      </c>
      <c r="BX3" s="31">
        <f>'Raw Data'!CL69</f>
        <v>39431307</v>
      </c>
      <c r="BY3" s="31">
        <f>'Raw Data'!CM69</f>
        <v>35531023</v>
      </c>
      <c r="BZ3" s="31">
        <f>'Raw Data'!CN69</f>
        <v>47323910</v>
      </c>
      <c r="CA3" s="31">
        <f>'Raw Data'!CO69</f>
        <v>31881469</v>
      </c>
      <c r="CB3" s="31">
        <f>'Raw Data'!CP69</f>
        <v>34630380</v>
      </c>
      <c r="CC3" s="31">
        <f>'Raw Data'!CQ69</f>
        <v>47885276</v>
      </c>
      <c r="CD3" s="31">
        <f>'Raw Data'!CR69</f>
        <v>51253523</v>
      </c>
      <c r="CE3" s="31">
        <f>'Raw Data'!CS69</f>
        <v>52702977</v>
      </c>
      <c r="CF3" s="31">
        <f>'Raw Data'!CT69</f>
        <v>51471051</v>
      </c>
      <c r="CG3" s="31">
        <f>'Raw Data'!CU69</f>
        <v>39291126</v>
      </c>
      <c r="CH3" s="31">
        <f>'Raw Data'!CV69</f>
        <v>30810405</v>
      </c>
      <c r="CI3" s="31">
        <f>'Raw Data'!CW69</f>
        <v>45425058</v>
      </c>
      <c r="CJ3" s="31">
        <f>'Raw Data'!CX69</f>
        <v>34305520</v>
      </c>
      <c r="CK3" s="31">
        <f>'Raw Data'!CY69</f>
        <v>23661088</v>
      </c>
      <c r="CL3" s="31">
        <f>'Raw Data'!CZ69</f>
        <v>39944789</v>
      </c>
      <c r="CM3" s="31">
        <f>'Raw Data'!DA69</f>
        <v>34849705</v>
      </c>
      <c r="CN3" s="31">
        <f>'Raw Data'!DB69</f>
        <v>37622376</v>
      </c>
      <c r="CO3" s="31">
        <f>'Raw Data'!DC69</f>
        <v>64782870</v>
      </c>
      <c r="CP3" s="31">
        <f>'Raw Data'!DD69</f>
        <v>44171441</v>
      </c>
      <c r="CQ3" s="31">
        <f>'Raw Data'!DE69</f>
        <v>56930290</v>
      </c>
      <c r="CR3" s="31">
        <f>'Raw Data'!DF69</f>
        <v>54067033</v>
      </c>
      <c r="CS3" s="31">
        <f>'Raw Data'!DG69</f>
        <v>40109155</v>
      </c>
      <c r="CT3" s="31">
        <f>'Raw Data'!DH69</f>
        <v>40622120</v>
      </c>
      <c r="CU3" s="31">
        <f>'Raw Data'!DI69</f>
        <v>42910709</v>
      </c>
      <c r="CV3" s="31">
        <f>'Raw Data'!DJ69</f>
        <v>48155487</v>
      </c>
      <c r="CW3" s="31">
        <f>'Raw Data'!DK69</f>
        <v>50105950</v>
      </c>
      <c r="CX3" s="31">
        <f>'Raw Data'!DL69</f>
        <v>46591321</v>
      </c>
      <c r="CY3" s="31">
        <f>'Raw Data'!DM69</f>
        <v>29025378</v>
      </c>
      <c r="CZ3" s="31">
        <f>'Raw Data'!DN69</f>
        <v>28634562</v>
      </c>
      <c r="DA3" s="31">
        <f>'Raw Data'!DO69</f>
        <v>51596237</v>
      </c>
      <c r="DB3" s="31">
        <f>'Raw Data'!DP69</f>
        <v>53703510</v>
      </c>
      <c r="DC3" s="31">
        <f>'Raw Data'!DQ69</f>
        <v>58312054</v>
      </c>
      <c r="DD3" s="31">
        <f>'Raw Data'!DR69</f>
        <v>55867599</v>
      </c>
      <c r="DE3" s="31">
        <f>'Raw Data'!DS69</f>
        <v>57774133</v>
      </c>
      <c r="DF3" s="31">
        <f>'Raw Data'!DT69</f>
        <v>44799538</v>
      </c>
      <c r="DG3" s="31">
        <f>'Raw Data'!DU69</f>
        <v>38887863</v>
      </c>
      <c r="DH3" s="31">
        <f>'Raw Data'!DV69</f>
        <v>43728710</v>
      </c>
      <c r="DI3" s="31">
        <f>'Raw Data'!DW69</f>
        <v>39376616</v>
      </c>
      <c r="DJ3" s="31">
        <f>'Raw Data'!DX69</f>
        <v>46505857</v>
      </c>
      <c r="DK3" s="31">
        <f>'Raw Data'!DY69</f>
        <v>41558956</v>
      </c>
      <c r="DL3" s="31">
        <f>'Raw Data'!DZ69</f>
        <v>30797923</v>
      </c>
      <c r="DM3" s="31">
        <f>'Raw Data'!EA69</f>
        <v>44973561</v>
      </c>
      <c r="DN3" s="31">
        <f>'Raw Data'!EB69</f>
        <v>64870853</v>
      </c>
      <c r="DO3" s="31">
        <f>'Raw Data'!EC69</f>
        <v>75392586</v>
      </c>
      <c r="DP3" s="31">
        <f>'Raw Data'!ED69</f>
        <v>54630189</v>
      </c>
      <c r="DQ3" s="31">
        <f>'Raw Data'!EE69</f>
        <v>42500893</v>
      </c>
      <c r="DR3" s="31">
        <f>'Raw Data'!EF69</f>
        <v>38587393</v>
      </c>
      <c r="DS3" s="31">
        <f>'Raw Data'!EG69</f>
        <v>47717101</v>
      </c>
      <c r="DT3" s="31">
        <f>'Raw Data'!EH69</f>
        <v>50919644</v>
      </c>
      <c r="DU3" s="31">
        <f>'Raw Data'!EI69</f>
        <v>48613801</v>
      </c>
      <c r="DV3" s="31">
        <f>'Raw Data'!EJ69</f>
        <v>61219467</v>
      </c>
      <c r="DW3" s="31">
        <f>'Raw Data'!EK69</f>
        <v>37825852</v>
      </c>
      <c r="DX3" s="31">
        <f>'Raw Data'!EL69</f>
        <v>36899888</v>
      </c>
      <c r="DY3" s="31">
        <f>'Raw Data'!EM69</f>
        <v>47172437</v>
      </c>
      <c r="DZ3" s="31">
        <f>'Raw Data'!EN69</f>
        <v>60797939</v>
      </c>
      <c r="EA3" s="31">
        <f>'Raw Data'!EO69</f>
        <v>67662469</v>
      </c>
      <c r="EB3" s="31">
        <f>'Raw Data'!EP69</f>
        <v>74699702</v>
      </c>
      <c r="EC3" s="31">
        <f>'Raw Data'!EQ69</f>
        <v>63168186</v>
      </c>
      <c r="ED3" s="31">
        <f>'Raw Data'!ER69</f>
        <v>51303745</v>
      </c>
      <c r="EE3" s="31">
        <f>'Raw Data'!ES69</f>
        <v>50863793</v>
      </c>
      <c r="EF3" s="31">
        <f>'Raw Data'!ET69</f>
        <v>48597661</v>
      </c>
      <c r="EG3" s="31">
        <f>'Raw Data'!EU69</f>
        <v>54310986</v>
      </c>
      <c r="EH3" s="31">
        <f>'Raw Data'!EV69</f>
        <v>56364805</v>
      </c>
      <c r="EI3" s="31">
        <f>'Raw Data'!EW69</f>
        <v>47379563</v>
      </c>
      <c r="EJ3" s="31">
        <f>'Raw Data'!EX69</f>
        <v>33437008</v>
      </c>
      <c r="EK3" s="31">
        <f>'Raw Data'!EY69</f>
        <v>52363972</v>
      </c>
      <c r="EL3" s="31">
        <f>'Raw Data'!EZ69</f>
        <v>58917871</v>
      </c>
      <c r="EM3" s="31">
        <f>'Raw Data'!FA69</f>
        <v>63408941</v>
      </c>
      <c r="EN3" s="31">
        <f>'Raw Data'!FB69</f>
        <v>71863377</v>
      </c>
      <c r="EO3" s="31">
        <f>'Raw Data'!FC69</f>
        <v>53939277</v>
      </c>
      <c r="EP3" s="31">
        <f>'Raw Data'!FD69</f>
        <v>55109188</v>
      </c>
      <c r="EQ3" s="31">
        <f>'Raw Data'!FE69</f>
        <v>55925776</v>
      </c>
      <c r="ER3" s="31">
        <f>'Raw Data'!FF69</f>
        <v>51278488</v>
      </c>
      <c r="ES3" s="31">
        <f>'Raw Data'!FG69</f>
        <v>51150392</v>
      </c>
      <c r="ET3" s="31">
        <f>'Raw Data'!FH69</f>
        <v>68382407</v>
      </c>
      <c r="EU3" s="31">
        <f>'Raw Data'!FI69</f>
        <v>46171775</v>
      </c>
      <c r="EV3" s="31">
        <f>'Raw Data'!FJ69</f>
        <v>49404971</v>
      </c>
      <c r="EW3" s="31">
        <f>'Raw Data'!FK69</f>
        <v>66557269</v>
      </c>
      <c r="EX3" s="31">
        <f>'Raw Data'!FL69</f>
        <v>72187652</v>
      </c>
      <c r="EY3" s="31">
        <f>'Raw Data'!FM69</f>
        <v>81978227</v>
      </c>
      <c r="EZ3" s="31">
        <f>'Raw Data'!FN69</f>
        <v>83911384</v>
      </c>
      <c r="FA3" s="31">
        <f>'Raw Data'!FO69</f>
        <v>53770962</v>
      </c>
      <c r="FB3" s="31">
        <f>'Raw Data'!FP69</f>
        <v>60870546</v>
      </c>
      <c r="FC3" s="31">
        <f>'Raw Data'!FQ69</f>
        <v>60920419</v>
      </c>
      <c r="FD3" s="31">
        <f>'Raw Data'!FR69</f>
        <v>57534728</v>
      </c>
      <c r="FE3" s="31">
        <f>'Raw Data'!FS69</f>
        <v>61423739</v>
      </c>
      <c r="FF3" s="31">
        <f>'Raw Data'!FT69</f>
        <v>71325400</v>
      </c>
      <c r="FG3" s="31">
        <f>'Raw Data'!FU69</f>
        <v>53806022</v>
      </c>
      <c r="FH3" s="31">
        <f>'Raw Data'!FV69</f>
        <v>37775593</v>
      </c>
      <c r="FI3" s="31">
        <f>'Raw Data'!FW69</f>
        <v>74855305</v>
      </c>
      <c r="FJ3" s="31">
        <f>'Raw Data'!FX69</f>
        <v>72701705</v>
      </c>
      <c r="FK3" s="31">
        <f>'Raw Data'!FY69</f>
        <v>95944777</v>
      </c>
      <c r="FL3" s="31">
        <f>'Raw Data'!FZ69</f>
        <v>77879484</v>
      </c>
      <c r="FM3" s="31">
        <f>'Raw Data'!GA69</f>
        <v>71991330</v>
      </c>
      <c r="FN3" s="31">
        <f>'Raw Data'!GB69</f>
        <v>70552463</v>
      </c>
      <c r="FO3" s="31">
        <f>'Raw Data'!GC69</f>
        <v>51055445</v>
      </c>
      <c r="FP3" s="31">
        <f>'Raw Data'!GD69</f>
        <v>68813556</v>
      </c>
      <c r="FQ3" s="31">
        <f>'Raw Data'!GE69</f>
        <v>53716537</v>
      </c>
      <c r="FR3" s="31">
        <f>'Raw Data'!GF69</f>
        <v>75011518</v>
      </c>
      <c r="FS3" s="31">
        <f>'Raw Data'!GG69</f>
        <v>47996645</v>
      </c>
      <c r="FT3" s="31">
        <f>'Raw Data'!GH69</f>
        <v>47520857</v>
      </c>
      <c r="FU3" s="31">
        <f>'Raw Data'!GI69</f>
        <v>73175948</v>
      </c>
      <c r="FV3" s="31">
        <f>'Raw Data'!GJ69</f>
        <v>77882329</v>
      </c>
      <c r="FW3" s="31">
        <f>'Raw Data'!GK69</f>
        <v>85644128</v>
      </c>
      <c r="FX3" s="31">
        <f>'Raw Data'!GL69</f>
        <v>77881539</v>
      </c>
      <c r="FY3" s="31">
        <f>'Raw Data'!GM69</f>
        <v>68405376</v>
      </c>
      <c r="FZ3" s="31">
        <f>'Raw Data'!GN69</f>
        <v>75137084</v>
      </c>
      <c r="GA3" s="31">
        <f>'Raw Data'!GO69</f>
        <v>66950.350000000006</v>
      </c>
      <c r="GB3" s="31">
        <f>'Raw Data'!GP69</f>
        <v>75993539</v>
      </c>
      <c r="GC3" s="31">
        <f>'Raw Data'!GQ69</f>
        <v>90283404</v>
      </c>
      <c r="GD3" s="31">
        <f>'Raw Data'!GR69</f>
        <v>73319980</v>
      </c>
      <c r="GE3" s="31">
        <f>'Raw Data'!GS69</f>
        <v>59692538</v>
      </c>
      <c r="GF3" s="31">
        <f>'Raw Data'!GT69</f>
        <v>52783977</v>
      </c>
      <c r="GG3" s="31">
        <f>'Raw Data'!GU69</f>
        <v>86642322</v>
      </c>
      <c r="GH3" s="31">
        <f>'Raw Data'!GV69</f>
        <v>63917397</v>
      </c>
      <c r="GI3" s="31">
        <f>'Raw Data'!GW69</f>
        <v>60473571</v>
      </c>
      <c r="GJ3" s="31">
        <f>'Raw Data'!GX69</f>
        <v>87099309</v>
      </c>
      <c r="GK3" s="31">
        <f>'Raw Data'!GY69</f>
        <v>175725314</v>
      </c>
      <c r="GL3" s="31">
        <f>'Raw Data'!GZ69</f>
        <v>151135811</v>
      </c>
      <c r="GM3" s="31">
        <f>'Raw Data'!HA69</f>
        <v>175448586</v>
      </c>
      <c r="GN3" s="31">
        <f>'Raw Data'!HB69</f>
        <v>199247577</v>
      </c>
      <c r="GO3" s="31">
        <f>'Raw Data'!HC69</f>
        <v>173614022</v>
      </c>
      <c r="GP3" s="31">
        <f>'Raw Data'!HD69</f>
        <v>182162109</v>
      </c>
      <c r="GQ3" s="31">
        <f>'Raw Data'!HE69</f>
        <v>139019355</v>
      </c>
      <c r="GR3" s="31">
        <f>'Raw Data'!HF69</f>
        <v>125519815</v>
      </c>
      <c r="GS3" s="31">
        <f>'Raw Data'!HG69</f>
        <v>224932131</v>
      </c>
      <c r="GT3" s="31">
        <f>'Raw Data'!HH69</f>
        <v>210979465</v>
      </c>
      <c r="GU3" s="31">
        <f>'Raw Data'!HI69</f>
        <v>216393628</v>
      </c>
      <c r="GV3" s="31">
        <f>'Raw Data'!HJ69</f>
        <v>221039293</v>
      </c>
      <c r="GW3" s="31">
        <f>'Raw Data'!HK69</f>
        <v>165370385</v>
      </c>
      <c r="GX3" s="31">
        <f>'Raw Data'!HL69</f>
        <v>143034410</v>
      </c>
      <c r="GY3" s="31">
        <f>'Raw Data'!HM69</f>
        <v>142413206</v>
      </c>
      <c r="GZ3" s="31">
        <f>'Raw Data'!HN69</f>
        <v>168784558</v>
      </c>
      <c r="HA3" s="31">
        <f>'Raw Data'!HO69</f>
        <v>164928718</v>
      </c>
      <c r="HB3" s="31">
        <f>'Raw Data'!HP69</f>
        <v>167048527</v>
      </c>
      <c r="HC3" s="31">
        <f>'Raw Data'!HQ69</f>
        <v>163275539</v>
      </c>
      <c r="HD3" s="31">
        <f>'Raw Data'!HR69</f>
        <v>140682279</v>
      </c>
      <c r="HE3" s="31">
        <f>'Raw Data'!HS69</f>
        <v>222154531</v>
      </c>
      <c r="HF3" s="31">
        <f>'Raw Data'!HT69</f>
        <v>199253257</v>
      </c>
      <c r="HG3" s="31">
        <f>'Raw Data'!HU69</f>
        <v>189034064</v>
      </c>
      <c r="HH3" s="31">
        <f>'Raw Data'!HV69</f>
        <v>167309528</v>
      </c>
      <c r="HI3" s="31">
        <f>'Raw Data'!HW69</f>
        <v>131792618</v>
      </c>
      <c r="HJ3" s="31">
        <f>'Raw Data'!HX69</f>
        <v>123473834</v>
      </c>
      <c r="HK3" s="31">
        <f>'Raw Data'!HY69</f>
        <v>115771984</v>
      </c>
      <c r="HL3" s="31">
        <f>'Raw Data'!HZ69</f>
        <v>114476319</v>
      </c>
      <c r="HM3" s="31">
        <f>'Raw Data'!IA69</f>
        <v>101846155</v>
      </c>
      <c r="HN3" s="31">
        <f>'Raw Data'!IB69</f>
        <v>91030096</v>
      </c>
      <c r="HO3" s="31">
        <f>'Raw Data'!IC69</f>
        <v>72043087</v>
      </c>
      <c r="HP3" s="31">
        <f>'Raw Data'!ID69</f>
        <v>77678473</v>
      </c>
      <c r="HQ3" s="31">
        <f>'Raw Data'!IE69</f>
        <v>135010870</v>
      </c>
      <c r="HR3" s="31">
        <f>'Raw Data'!IF69</f>
        <v>105684431</v>
      </c>
      <c r="HS3" s="31">
        <f>'Raw Data'!IG69</f>
        <v>127769028</v>
      </c>
      <c r="HT3" s="31">
        <f>'Raw Data'!IH69</f>
        <v>141557759</v>
      </c>
      <c r="HU3" s="31">
        <f>'Raw Data'!II69</f>
        <v>77712888</v>
      </c>
      <c r="HV3" s="31">
        <f>'Raw Data'!IJ69</f>
        <v>93198603</v>
      </c>
      <c r="HW3" s="31">
        <f>'Raw Data'!IK69</f>
        <v>104817254</v>
      </c>
      <c r="HX3" s="31">
        <f>'Raw Data'!IL69</f>
        <v>93476165</v>
      </c>
      <c r="HY3" s="31">
        <f>'Raw Data'!IM69</f>
        <v>99346310</v>
      </c>
      <c r="HZ3" s="31">
        <f>'Raw Data'!IN69</f>
        <v>92035549</v>
      </c>
      <c r="IA3" s="31">
        <f>'Raw Data'!IO69</f>
        <v>67461859</v>
      </c>
      <c r="IB3" s="31">
        <f>'Raw Data'!IP69</f>
        <v>82680824</v>
      </c>
      <c r="IC3" s="31">
        <f>'Raw Data'!IQ69</f>
        <v>135073104</v>
      </c>
      <c r="ID3" s="31">
        <f>'Raw Data'!IR69</f>
        <v>133790480</v>
      </c>
      <c r="IE3" s="31">
        <f>'Raw Data'!IS69</f>
        <v>125040403</v>
      </c>
      <c r="IF3" s="31">
        <f>'Raw Data'!IT69</f>
        <v>101571852</v>
      </c>
      <c r="IG3" s="31">
        <f>'Raw Data'!IU69</f>
        <v>115399565</v>
      </c>
      <c r="IH3" s="31">
        <f>'Raw Data'!IV69</f>
        <v>101857840</v>
      </c>
      <c r="II3" s="31">
        <f>'Raw Data'!IW69</f>
        <v>95827772</v>
      </c>
      <c r="IJ3" s="31">
        <f>'Raw Data'!IX69</f>
        <v>112939440</v>
      </c>
      <c r="IK3" s="31">
        <f>'Raw Data'!IY69</f>
        <v>86265822</v>
      </c>
      <c r="IL3" s="31">
        <f>'Raw Data'!IZ69</f>
        <v>93609511</v>
      </c>
      <c r="IM3" s="31">
        <f>'Raw Data'!JA69</f>
        <v>85140691</v>
      </c>
      <c r="IN3" s="31">
        <f>'Raw Data'!JB69</f>
        <v>71675857</v>
      </c>
      <c r="IO3" s="31">
        <f>'Raw Data'!JC69</f>
        <v>110457932</v>
      </c>
      <c r="IP3" s="31">
        <f>'Raw Data'!JD69</f>
        <v>0</v>
      </c>
      <c r="IQ3" s="31">
        <f>'Raw Data'!JE69</f>
        <v>0</v>
      </c>
      <c r="IR3" s="31">
        <f>'Raw Data'!JF69</f>
        <v>0</v>
      </c>
      <c r="IS3" s="31">
        <f>'Raw Data'!JG69</f>
        <v>0</v>
      </c>
      <c r="IT3" s="31">
        <f>'Raw Data'!JH69</f>
        <v>0</v>
      </c>
      <c r="IU3" s="31">
        <f>'Raw Data'!JI69</f>
        <v>0</v>
      </c>
      <c r="IV3" s="31">
        <f>'Raw Data'!JJ69</f>
        <v>0</v>
      </c>
      <c r="IW3" s="31">
        <f>'Raw Data'!JK69</f>
        <v>0</v>
      </c>
      <c r="IX3" s="31">
        <f>'Raw Data'!JL69</f>
        <v>0</v>
      </c>
    </row>
    <row r="4" spans="1:258" ht="14.25" customHeight="1" x14ac:dyDescent="0.35">
      <c r="A4" s="4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  <c r="CO4" s="32"/>
      <c r="CP4" s="32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2"/>
      <c r="DB4" s="32"/>
      <c r="DC4" s="32"/>
      <c r="DD4" s="32"/>
      <c r="DE4" s="32"/>
      <c r="DF4" s="32"/>
      <c r="DG4" s="32"/>
      <c r="DH4" s="32"/>
      <c r="DI4" s="32"/>
      <c r="DJ4" s="32"/>
      <c r="DK4" s="32"/>
      <c r="DL4" s="32"/>
      <c r="DM4" s="32"/>
      <c r="DN4" s="32"/>
      <c r="DO4" s="32"/>
      <c r="DP4" s="32"/>
      <c r="DQ4" s="32"/>
      <c r="DR4" s="32"/>
      <c r="DS4" s="32"/>
      <c r="DT4" s="32"/>
      <c r="DU4" s="32"/>
      <c r="DV4" s="32"/>
      <c r="DW4" s="32"/>
      <c r="DX4" s="32"/>
      <c r="DY4" s="32"/>
      <c r="DZ4" s="32"/>
      <c r="EA4" s="32"/>
      <c r="EB4" s="32"/>
      <c r="EC4" s="32"/>
      <c r="ED4" s="32"/>
      <c r="EE4" s="32"/>
      <c r="EF4" s="32"/>
      <c r="EG4" s="32"/>
      <c r="EH4" s="32"/>
      <c r="EI4" s="32"/>
      <c r="EJ4" s="32"/>
      <c r="EK4" s="32"/>
      <c r="EL4" s="32"/>
      <c r="EM4" s="32"/>
      <c r="EN4" s="32"/>
      <c r="EO4" s="32"/>
      <c r="EP4" s="32"/>
      <c r="EQ4" s="32"/>
      <c r="ER4" s="32"/>
      <c r="ES4" s="32"/>
      <c r="ET4" s="32"/>
      <c r="EU4" s="32"/>
      <c r="EV4" s="32"/>
      <c r="EW4" s="32"/>
      <c r="EX4" s="32"/>
      <c r="EY4" s="32"/>
      <c r="EZ4" s="32"/>
      <c r="FA4" s="32"/>
      <c r="FB4" s="32"/>
      <c r="FC4" s="32"/>
      <c r="FD4" s="32"/>
      <c r="FE4" s="32"/>
      <c r="FF4" s="32"/>
      <c r="FG4" s="32"/>
      <c r="FH4" s="32"/>
      <c r="FI4" s="32"/>
      <c r="FJ4" s="32"/>
      <c r="FK4" s="32"/>
      <c r="FL4" s="32"/>
      <c r="FM4" s="32"/>
      <c r="FN4" s="32"/>
      <c r="FO4" s="32"/>
      <c r="FP4" s="32"/>
      <c r="FQ4" s="32"/>
      <c r="FR4" s="32"/>
      <c r="FS4" s="32"/>
      <c r="FT4" s="32"/>
      <c r="FU4" s="32"/>
      <c r="FV4" s="32"/>
      <c r="FW4" s="32"/>
    </row>
    <row r="5" spans="1:258" ht="14.25" customHeight="1" x14ac:dyDescent="0.35">
      <c r="A5" s="13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2">
        <f t="shared" ref="AS5:GJ5" si="0">AS1</f>
        <v>39510</v>
      </c>
      <c r="AT5" s="12">
        <f t="shared" si="0"/>
        <v>39539</v>
      </c>
      <c r="AU5" s="12">
        <f t="shared" si="0"/>
        <v>39569</v>
      </c>
      <c r="AV5" s="12">
        <f t="shared" si="0"/>
        <v>39600</v>
      </c>
      <c r="AW5" s="12">
        <f t="shared" si="0"/>
        <v>39630</v>
      </c>
      <c r="AX5" s="12">
        <f t="shared" si="0"/>
        <v>39661</v>
      </c>
      <c r="AY5" s="12">
        <f t="shared" si="0"/>
        <v>39692</v>
      </c>
      <c r="AZ5" s="12">
        <f t="shared" si="0"/>
        <v>39729</v>
      </c>
      <c r="BA5" s="12">
        <f t="shared" si="0"/>
        <v>39766</v>
      </c>
      <c r="BB5" s="12">
        <f t="shared" si="0"/>
        <v>39803</v>
      </c>
      <c r="BC5" s="12">
        <f t="shared" si="0"/>
        <v>39840</v>
      </c>
      <c r="BD5" s="12">
        <f t="shared" si="0"/>
        <v>39853</v>
      </c>
      <c r="BE5" s="12">
        <f t="shared" si="0"/>
        <v>39881</v>
      </c>
      <c r="BF5" s="12">
        <f t="shared" si="0"/>
        <v>39912</v>
      </c>
      <c r="BG5" s="12">
        <f t="shared" si="0"/>
        <v>39942</v>
      </c>
      <c r="BH5" s="12">
        <f t="shared" si="0"/>
        <v>39973</v>
      </c>
      <c r="BI5" s="12">
        <f t="shared" si="0"/>
        <v>40003</v>
      </c>
      <c r="BJ5" s="12">
        <f t="shared" si="0"/>
        <v>40034</v>
      </c>
      <c r="BK5" s="12">
        <f t="shared" si="0"/>
        <v>40065</v>
      </c>
      <c r="BL5" s="12">
        <f t="shared" si="0"/>
        <v>40095</v>
      </c>
      <c r="BM5" s="12">
        <f t="shared" si="0"/>
        <v>40126</v>
      </c>
      <c r="BN5" s="12">
        <f t="shared" si="0"/>
        <v>40156</v>
      </c>
      <c r="BO5" s="12">
        <f t="shared" si="0"/>
        <v>40187</v>
      </c>
      <c r="BP5" s="12">
        <f t="shared" si="0"/>
        <v>40218</v>
      </c>
      <c r="BQ5" s="12">
        <f t="shared" si="0"/>
        <v>40246</v>
      </c>
      <c r="BR5" s="12">
        <f t="shared" si="0"/>
        <v>40277</v>
      </c>
      <c r="BS5" s="12">
        <f t="shared" si="0"/>
        <v>40307</v>
      </c>
      <c r="BT5" s="12">
        <f t="shared" si="0"/>
        <v>40338</v>
      </c>
      <c r="BU5" s="12">
        <f t="shared" si="0"/>
        <v>40368</v>
      </c>
      <c r="BV5" s="12">
        <f t="shared" si="0"/>
        <v>40399</v>
      </c>
      <c r="BW5" s="12">
        <f t="shared" si="0"/>
        <v>40430</v>
      </c>
      <c r="BX5" s="12">
        <f t="shared" si="0"/>
        <v>40460</v>
      </c>
      <c r="BY5" s="12">
        <f t="shared" si="0"/>
        <v>40491</v>
      </c>
      <c r="BZ5" s="12">
        <f t="shared" si="0"/>
        <v>40521</v>
      </c>
      <c r="CA5" s="12">
        <f t="shared" si="0"/>
        <v>40552</v>
      </c>
      <c r="CB5" s="12">
        <f t="shared" si="0"/>
        <v>40583</v>
      </c>
      <c r="CC5" s="12">
        <f t="shared" si="0"/>
        <v>40611</v>
      </c>
      <c r="CD5" s="12">
        <f t="shared" si="0"/>
        <v>40642</v>
      </c>
      <c r="CE5" s="12">
        <f t="shared" si="0"/>
        <v>40672</v>
      </c>
      <c r="CF5" s="12">
        <f t="shared" si="0"/>
        <v>40703</v>
      </c>
      <c r="CG5" s="12">
        <f t="shared" si="0"/>
        <v>40733</v>
      </c>
      <c r="CH5" s="12">
        <f t="shared" si="0"/>
        <v>40764</v>
      </c>
      <c r="CI5" s="12">
        <f t="shared" si="0"/>
        <v>40795</v>
      </c>
      <c r="CJ5" s="12">
        <f t="shared" si="0"/>
        <v>40825</v>
      </c>
      <c r="CK5" s="12">
        <f t="shared" si="0"/>
        <v>40856</v>
      </c>
      <c r="CL5" s="12">
        <f t="shared" si="0"/>
        <v>40886</v>
      </c>
      <c r="CM5" s="12">
        <f t="shared" si="0"/>
        <v>40917</v>
      </c>
      <c r="CN5" s="12">
        <f t="shared" si="0"/>
        <v>40948</v>
      </c>
      <c r="CO5" s="12">
        <f t="shared" si="0"/>
        <v>40977</v>
      </c>
      <c r="CP5" s="12">
        <f t="shared" si="0"/>
        <v>41008</v>
      </c>
      <c r="CQ5" s="12">
        <f t="shared" si="0"/>
        <v>41038</v>
      </c>
      <c r="CR5" s="12">
        <f t="shared" si="0"/>
        <v>41069</v>
      </c>
      <c r="CS5" s="12">
        <f t="shared" si="0"/>
        <v>41099</v>
      </c>
      <c r="CT5" s="12">
        <f t="shared" si="0"/>
        <v>41130</v>
      </c>
      <c r="CU5" s="12">
        <f t="shared" si="0"/>
        <v>41161</v>
      </c>
      <c r="CV5" s="12">
        <f t="shared" si="0"/>
        <v>41191</v>
      </c>
      <c r="CW5" s="12">
        <f t="shared" si="0"/>
        <v>41222</v>
      </c>
      <c r="CX5" s="12">
        <f t="shared" si="0"/>
        <v>41252</v>
      </c>
      <c r="CY5" s="12">
        <f t="shared" si="0"/>
        <v>41283</v>
      </c>
      <c r="CZ5" s="12">
        <f t="shared" si="0"/>
        <v>41314</v>
      </c>
      <c r="DA5" s="12">
        <f t="shared" si="0"/>
        <v>41342</v>
      </c>
      <c r="DB5" s="12">
        <f t="shared" si="0"/>
        <v>41373</v>
      </c>
      <c r="DC5" s="12">
        <f t="shared" si="0"/>
        <v>41403</v>
      </c>
      <c r="DD5" s="12">
        <f t="shared" si="0"/>
        <v>41434</v>
      </c>
      <c r="DE5" s="12">
        <f t="shared" si="0"/>
        <v>41464</v>
      </c>
      <c r="DF5" s="12">
        <f t="shared" si="0"/>
        <v>41495</v>
      </c>
      <c r="DG5" s="12">
        <f t="shared" si="0"/>
        <v>41526</v>
      </c>
      <c r="DH5" s="12">
        <f t="shared" si="0"/>
        <v>41556</v>
      </c>
      <c r="DI5" s="12">
        <f t="shared" si="0"/>
        <v>41587</v>
      </c>
      <c r="DJ5" s="12">
        <f t="shared" si="0"/>
        <v>41617</v>
      </c>
      <c r="DK5" s="12">
        <f t="shared" si="0"/>
        <v>41648</v>
      </c>
      <c r="DL5" s="12">
        <f t="shared" si="0"/>
        <v>41679</v>
      </c>
      <c r="DM5" s="12">
        <f t="shared" si="0"/>
        <v>41707</v>
      </c>
      <c r="DN5" s="12">
        <f t="shared" si="0"/>
        <v>41738</v>
      </c>
      <c r="DO5" s="12">
        <f t="shared" si="0"/>
        <v>41768</v>
      </c>
      <c r="DP5" s="12">
        <f t="shared" si="0"/>
        <v>41799</v>
      </c>
      <c r="DQ5" s="12">
        <f t="shared" si="0"/>
        <v>41829</v>
      </c>
      <c r="DR5" s="12">
        <f t="shared" si="0"/>
        <v>41860</v>
      </c>
      <c r="DS5" s="12">
        <f t="shared" si="0"/>
        <v>41891</v>
      </c>
      <c r="DT5" s="12">
        <f t="shared" si="0"/>
        <v>41921</v>
      </c>
      <c r="DU5" s="12">
        <f t="shared" si="0"/>
        <v>41952</v>
      </c>
      <c r="DV5" s="12">
        <f t="shared" si="0"/>
        <v>41982</v>
      </c>
      <c r="DW5" s="12">
        <f t="shared" si="0"/>
        <v>42013</v>
      </c>
      <c r="DX5" s="12">
        <f t="shared" si="0"/>
        <v>42044</v>
      </c>
      <c r="DY5" s="12">
        <f t="shared" si="0"/>
        <v>42072</v>
      </c>
      <c r="DZ5" s="12">
        <f t="shared" si="0"/>
        <v>42103</v>
      </c>
      <c r="EA5" s="12">
        <f t="shared" si="0"/>
        <v>42133</v>
      </c>
      <c r="EB5" s="12">
        <f t="shared" si="0"/>
        <v>42164</v>
      </c>
      <c r="EC5" s="12">
        <f t="shared" si="0"/>
        <v>42194</v>
      </c>
      <c r="ED5" s="12">
        <f t="shared" si="0"/>
        <v>42225</v>
      </c>
      <c r="EE5" s="12">
        <f t="shared" si="0"/>
        <v>42256</v>
      </c>
      <c r="EF5" s="12">
        <f t="shared" si="0"/>
        <v>42286</v>
      </c>
      <c r="EG5" s="12">
        <f t="shared" si="0"/>
        <v>42317</v>
      </c>
      <c r="EH5" s="12">
        <f t="shared" si="0"/>
        <v>42347</v>
      </c>
      <c r="EI5" s="12">
        <f t="shared" si="0"/>
        <v>42378</v>
      </c>
      <c r="EJ5" s="12">
        <f t="shared" si="0"/>
        <v>42409</v>
      </c>
      <c r="EK5" s="12">
        <f t="shared" si="0"/>
        <v>42438</v>
      </c>
      <c r="EL5" s="12">
        <f t="shared" si="0"/>
        <v>42469</v>
      </c>
      <c r="EM5" s="12">
        <f t="shared" si="0"/>
        <v>42499</v>
      </c>
      <c r="EN5" s="12">
        <f t="shared" si="0"/>
        <v>42530</v>
      </c>
      <c r="EO5" s="12">
        <f t="shared" si="0"/>
        <v>42560</v>
      </c>
      <c r="EP5" s="12">
        <f t="shared" si="0"/>
        <v>42591</v>
      </c>
      <c r="EQ5" s="12">
        <f t="shared" si="0"/>
        <v>42622</v>
      </c>
      <c r="ER5" s="12">
        <f t="shared" si="0"/>
        <v>42652</v>
      </c>
      <c r="ES5" s="12">
        <f t="shared" si="0"/>
        <v>42683</v>
      </c>
      <c r="ET5" s="12">
        <f t="shared" si="0"/>
        <v>42713</v>
      </c>
      <c r="EU5" s="12">
        <f t="shared" si="0"/>
        <v>42744</v>
      </c>
      <c r="EV5" s="12">
        <f t="shared" si="0"/>
        <v>42775</v>
      </c>
      <c r="EW5" s="12">
        <f t="shared" si="0"/>
        <v>42803</v>
      </c>
      <c r="EX5" s="12">
        <f t="shared" si="0"/>
        <v>42834</v>
      </c>
      <c r="EY5" s="12">
        <f t="shared" si="0"/>
        <v>42864</v>
      </c>
      <c r="EZ5" s="12">
        <f t="shared" si="0"/>
        <v>42895</v>
      </c>
      <c r="FA5" s="12">
        <f t="shared" si="0"/>
        <v>42925</v>
      </c>
      <c r="FB5" s="12">
        <f t="shared" si="0"/>
        <v>42956</v>
      </c>
      <c r="FC5" s="12">
        <f t="shared" si="0"/>
        <v>42987</v>
      </c>
      <c r="FD5" s="12">
        <f t="shared" si="0"/>
        <v>43017</v>
      </c>
      <c r="FE5" s="12">
        <f t="shared" si="0"/>
        <v>43048</v>
      </c>
      <c r="FF5" s="12">
        <f t="shared" si="0"/>
        <v>43078</v>
      </c>
      <c r="FG5" s="12">
        <f t="shared" si="0"/>
        <v>43109</v>
      </c>
      <c r="FH5" s="12">
        <f t="shared" si="0"/>
        <v>43140</v>
      </c>
      <c r="FI5" s="12">
        <f t="shared" si="0"/>
        <v>43168</v>
      </c>
      <c r="FJ5" s="12">
        <f t="shared" si="0"/>
        <v>43199</v>
      </c>
      <c r="FK5" s="12">
        <f t="shared" si="0"/>
        <v>43229</v>
      </c>
      <c r="FL5" s="12">
        <f t="shared" si="0"/>
        <v>43260</v>
      </c>
      <c r="FM5" s="12">
        <f t="shared" si="0"/>
        <v>43290</v>
      </c>
      <c r="FN5" s="12">
        <f t="shared" si="0"/>
        <v>43321</v>
      </c>
      <c r="FO5" s="12">
        <f t="shared" si="0"/>
        <v>43352</v>
      </c>
      <c r="FP5" s="12">
        <f t="shared" si="0"/>
        <v>43382</v>
      </c>
      <c r="FQ5" s="12">
        <f t="shared" si="0"/>
        <v>43413</v>
      </c>
      <c r="FR5" s="12">
        <f t="shared" si="0"/>
        <v>43443</v>
      </c>
      <c r="FS5" s="12">
        <f t="shared" si="0"/>
        <v>43474</v>
      </c>
      <c r="FT5" s="12">
        <f t="shared" si="0"/>
        <v>43505</v>
      </c>
      <c r="FU5" s="12">
        <f t="shared" si="0"/>
        <v>43533</v>
      </c>
      <c r="FV5" s="12">
        <f t="shared" si="0"/>
        <v>43564</v>
      </c>
      <c r="FW5" s="12">
        <f t="shared" si="0"/>
        <v>43594</v>
      </c>
      <c r="FX5" s="12">
        <f t="shared" si="0"/>
        <v>43625</v>
      </c>
      <c r="FY5" s="12">
        <f t="shared" si="0"/>
        <v>43655</v>
      </c>
      <c r="FZ5" s="12">
        <f t="shared" si="0"/>
        <v>43686</v>
      </c>
      <c r="GA5" s="12">
        <f t="shared" si="0"/>
        <v>43717</v>
      </c>
      <c r="GB5" s="12">
        <f t="shared" si="0"/>
        <v>43747</v>
      </c>
      <c r="GC5" s="12">
        <f t="shared" si="0"/>
        <v>43778</v>
      </c>
      <c r="GD5" s="12">
        <f t="shared" si="0"/>
        <v>43808</v>
      </c>
      <c r="GE5" s="12">
        <f t="shared" si="0"/>
        <v>43839</v>
      </c>
      <c r="GF5" s="12">
        <f t="shared" si="0"/>
        <v>43870</v>
      </c>
      <c r="GG5" s="12">
        <f t="shared" si="0"/>
        <v>43899</v>
      </c>
      <c r="GH5" s="12">
        <f t="shared" si="0"/>
        <v>43930</v>
      </c>
      <c r="GI5" s="12">
        <f t="shared" si="0"/>
        <v>43960</v>
      </c>
      <c r="GJ5" s="12">
        <f t="shared" si="0"/>
        <v>43991</v>
      </c>
      <c r="GK5" s="12">
        <v>44032</v>
      </c>
      <c r="GL5" s="12">
        <v>44063</v>
      </c>
      <c r="GM5" s="12">
        <v>44094</v>
      </c>
      <c r="GN5" s="12">
        <v>44124</v>
      </c>
      <c r="GO5" s="12">
        <v>44155</v>
      </c>
      <c r="GP5" s="12">
        <v>44185</v>
      </c>
      <c r="GQ5" s="12">
        <v>44216</v>
      </c>
      <c r="GR5" s="12">
        <v>44247</v>
      </c>
      <c r="GS5" s="12">
        <v>44275</v>
      </c>
      <c r="GT5" s="12">
        <v>44306</v>
      </c>
      <c r="GU5" s="12">
        <v>44336</v>
      </c>
      <c r="GV5" s="12">
        <v>44367</v>
      </c>
      <c r="GW5" s="12">
        <v>44397</v>
      </c>
      <c r="GX5" s="12">
        <v>44428</v>
      </c>
      <c r="GY5" s="12">
        <v>44459</v>
      </c>
      <c r="GZ5" s="12">
        <v>44489</v>
      </c>
      <c r="HA5" s="12">
        <v>44520</v>
      </c>
      <c r="HB5" s="12">
        <v>44550</v>
      </c>
      <c r="HC5" s="12">
        <v>44581</v>
      </c>
      <c r="HD5" s="12">
        <v>44612</v>
      </c>
      <c r="HE5" s="12">
        <v>44640</v>
      </c>
      <c r="HF5" s="12">
        <v>44671</v>
      </c>
      <c r="HG5" s="12">
        <v>44701</v>
      </c>
      <c r="HH5" s="12">
        <v>44732</v>
      </c>
      <c r="HI5" s="12">
        <v>44762</v>
      </c>
      <c r="HJ5" s="12">
        <v>44793</v>
      </c>
      <c r="HK5" s="12">
        <v>44824</v>
      </c>
      <c r="HL5" s="12">
        <v>44854</v>
      </c>
      <c r="HM5" s="12">
        <v>44885</v>
      </c>
      <c r="HN5" s="12">
        <v>44915</v>
      </c>
      <c r="HO5" s="12">
        <v>44946</v>
      </c>
      <c r="HP5" s="12">
        <v>44977</v>
      </c>
      <c r="HQ5" s="12">
        <v>45005</v>
      </c>
      <c r="HR5" s="12">
        <v>45036</v>
      </c>
      <c r="HS5" s="12">
        <v>45066</v>
      </c>
      <c r="HT5" s="12">
        <v>45097</v>
      </c>
      <c r="HU5" s="12">
        <v>45127</v>
      </c>
      <c r="HV5" s="12">
        <v>45158</v>
      </c>
      <c r="HW5" s="12">
        <v>45189</v>
      </c>
      <c r="HX5" s="12">
        <v>45219</v>
      </c>
      <c r="HY5" s="12">
        <v>45250</v>
      </c>
      <c r="HZ5" s="12">
        <v>45280</v>
      </c>
      <c r="IA5" s="12">
        <v>45311</v>
      </c>
      <c r="IB5" s="12">
        <v>45342</v>
      </c>
      <c r="IC5" s="12">
        <v>45371</v>
      </c>
      <c r="ID5" s="12">
        <v>45402</v>
      </c>
      <c r="IE5" s="12">
        <v>45432</v>
      </c>
      <c r="IF5" s="12">
        <v>45463</v>
      </c>
      <c r="IG5" s="12">
        <v>45493</v>
      </c>
      <c r="IH5" s="12">
        <v>45524</v>
      </c>
      <c r="II5" s="12">
        <v>45555</v>
      </c>
      <c r="IJ5" s="12">
        <v>45585</v>
      </c>
      <c r="IK5" s="12">
        <v>45616</v>
      </c>
      <c r="IL5" s="12">
        <v>45646</v>
      </c>
      <c r="IM5" s="12">
        <v>45677</v>
      </c>
      <c r="IN5" s="12">
        <v>45708</v>
      </c>
      <c r="IO5" s="12">
        <v>45736</v>
      </c>
      <c r="IP5" s="12">
        <v>45767</v>
      </c>
      <c r="IQ5" s="12">
        <v>45797</v>
      </c>
      <c r="IR5" s="12">
        <v>45828</v>
      </c>
      <c r="IS5" s="12">
        <v>45858</v>
      </c>
      <c r="IT5" s="12">
        <v>45889</v>
      </c>
      <c r="IU5" s="12">
        <v>45920</v>
      </c>
      <c r="IV5" s="12">
        <v>45950</v>
      </c>
      <c r="IW5" s="12">
        <v>45981</v>
      </c>
      <c r="IX5" s="12">
        <v>46011</v>
      </c>
    </row>
    <row r="6" spans="1:258" ht="14.25" customHeight="1" x14ac:dyDescent="0.35">
      <c r="A6" s="13" t="s">
        <v>85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31">
        <f>'Raw Data'!BG67</f>
        <v>302450</v>
      </c>
      <c r="AT6" s="31">
        <f>'Raw Data'!BH67</f>
        <v>391386</v>
      </c>
      <c r="AU6" s="31">
        <f>'Raw Data'!BI67</f>
        <v>438957</v>
      </c>
      <c r="AV6" s="31">
        <f>'Raw Data'!BJ67</f>
        <v>435930</v>
      </c>
      <c r="AW6" s="31">
        <f>'Raw Data'!BK67</f>
        <v>501898</v>
      </c>
      <c r="AX6" s="31">
        <f>'Raw Data'!BL67</f>
        <v>379874</v>
      </c>
      <c r="AY6" s="31">
        <f>'Raw Data'!BM67</f>
        <v>370092</v>
      </c>
      <c r="AZ6" s="31">
        <f>'Raw Data'!BN67</f>
        <v>387889</v>
      </c>
      <c r="BA6" s="31">
        <f>'Raw Data'!BO67</f>
        <v>396965</v>
      </c>
      <c r="BB6" s="31">
        <f>'Raw Data'!BP67</f>
        <v>444173</v>
      </c>
      <c r="BC6" s="31">
        <f>'Raw Data'!BQ67</f>
        <v>414034</v>
      </c>
      <c r="BD6" s="31">
        <f>'Raw Data'!BR67</f>
        <v>372480</v>
      </c>
      <c r="BE6" s="31">
        <f>'Raw Data'!BS67</f>
        <v>391139</v>
      </c>
      <c r="BF6" s="31">
        <f>'Raw Data'!BT67</f>
        <v>405580</v>
      </c>
      <c r="BG6" s="31">
        <f>'Raw Data'!BU67</f>
        <v>370649</v>
      </c>
      <c r="BH6" s="31">
        <f>'Raw Data'!BV67</f>
        <v>417667</v>
      </c>
      <c r="BI6" s="31">
        <f>'Raw Data'!BW67</f>
        <v>332757</v>
      </c>
      <c r="BJ6" s="31">
        <f>'Raw Data'!BX67</f>
        <v>355412</v>
      </c>
      <c r="BK6" s="31">
        <f>'Raw Data'!BY67</f>
        <v>280000</v>
      </c>
      <c r="BL6" s="31">
        <f>'Raw Data'!BZ67</f>
        <v>330000</v>
      </c>
      <c r="BM6" s="31">
        <f>'Raw Data'!CA67</f>
        <v>367549</v>
      </c>
      <c r="BN6" s="31">
        <f>'Raw Data'!CB67</f>
        <v>481398</v>
      </c>
      <c r="BO6" s="31">
        <f>'Raw Data'!CC67</f>
        <v>451377</v>
      </c>
      <c r="BP6" s="31">
        <f>'Raw Data'!CD67</f>
        <v>408349</v>
      </c>
      <c r="BQ6" s="31">
        <f>'Raw Data'!CE67</f>
        <v>386598</v>
      </c>
      <c r="BR6" s="31">
        <f>'Raw Data'!CF67</f>
        <v>283500</v>
      </c>
      <c r="BS6" s="31">
        <f>'Raw Data'!CG67</f>
        <v>385495</v>
      </c>
      <c r="BT6" s="31">
        <f>'Raw Data'!CH67</f>
        <v>365943</v>
      </c>
      <c r="BU6" s="31">
        <f>'Raw Data'!CI67</f>
        <v>331833</v>
      </c>
      <c r="BV6" s="31">
        <f>'Raw Data'!CJ67</f>
        <v>275450</v>
      </c>
      <c r="BW6" s="31">
        <f>'Raw Data'!CK67</f>
        <v>361865</v>
      </c>
      <c r="BX6" s="31">
        <f>'Raw Data'!CL67</f>
        <v>352065</v>
      </c>
      <c r="BY6" s="31">
        <f>'Raw Data'!CM67</f>
        <v>348343</v>
      </c>
      <c r="BZ6" s="31">
        <f>'Raw Data'!CN67</f>
        <v>378591</v>
      </c>
      <c r="CA6" s="31">
        <f>'Raw Data'!CO67</f>
        <v>388798</v>
      </c>
      <c r="CB6" s="31">
        <f>'Raw Data'!CP67</f>
        <v>407416</v>
      </c>
      <c r="CC6" s="31">
        <f>'Raw Data'!CQ67</f>
        <v>371203</v>
      </c>
      <c r="CD6" s="31">
        <f>'Raw Data'!CR67</f>
        <v>374113</v>
      </c>
      <c r="CE6" s="31">
        <f>'Raw Data'!CS67</f>
        <v>431991</v>
      </c>
      <c r="CF6" s="31">
        <f>'Raw Data'!CT67</f>
        <v>362472</v>
      </c>
      <c r="CG6" s="31">
        <f>'Raw Data'!CU67</f>
        <v>316863</v>
      </c>
      <c r="CH6" s="31">
        <f>'Raw Data'!CV67</f>
        <v>314391</v>
      </c>
      <c r="CI6" s="31">
        <f>'Raw Data'!CW67</f>
        <v>405580</v>
      </c>
      <c r="CJ6" s="31">
        <f>'Raw Data'!CX67</f>
        <v>317643</v>
      </c>
      <c r="CK6" s="31">
        <f>'Raw Data'!CY67</f>
        <v>333254</v>
      </c>
      <c r="CL6" s="31">
        <f>'Raw Data'!CZ67</f>
        <v>411801</v>
      </c>
      <c r="CM6" s="31">
        <f>'Raw Data'!DA67</f>
        <v>370741</v>
      </c>
      <c r="CN6" s="31">
        <f>'Raw Data'!DB67</f>
        <v>348355</v>
      </c>
      <c r="CO6" s="31">
        <f>'Raw Data'!DC67</f>
        <v>412362</v>
      </c>
      <c r="CP6" s="31">
        <f>'Raw Data'!DD67</f>
        <v>337186</v>
      </c>
      <c r="CQ6" s="31">
        <f>'Raw Data'!DE67</f>
        <v>349265</v>
      </c>
      <c r="CR6" s="31">
        <f>'Raw Data'!DF67</f>
        <v>378091</v>
      </c>
      <c r="CS6" s="31">
        <f>'Raw Data'!DG67</f>
        <v>378878</v>
      </c>
      <c r="CT6" s="31">
        <f>'Raw Data'!DH67</f>
        <v>327597</v>
      </c>
      <c r="CU6" s="31">
        <f>'Raw Data'!DI67</f>
        <v>295935</v>
      </c>
      <c r="CV6" s="31">
        <f>'Raw Data'!DJ67</f>
        <v>366492</v>
      </c>
      <c r="CW6" s="31">
        <f>'Raw Data'!DK67</f>
        <v>388418</v>
      </c>
      <c r="CX6" s="31">
        <f>'Raw Data'!DL67</f>
        <v>431401</v>
      </c>
      <c r="CY6" s="31">
        <f>'Raw Data'!DM67</f>
        <v>326127</v>
      </c>
      <c r="CZ6" s="31">
        <f>'Raw Data'!DN67</f>
        <v>314665</v>
      </c>
      <c r="DA6" s="31">
        <f>'Raw Data'!DO67</f>
        <v>379384</v>
      </c>
      <c r="DB6" s="31">
        <f>'Raw Data'!DP67</f>
        <v>319663</v>
      </c>
      <c r="DC6" s="31">
        <f>'Raw Data'!DQ67</f>
        <v>371414</v>
      </c>
      <c r="DD6" s="31">
        <f>'Raw Data'!DR67</f>
        <v>372450</v>
      </c>
      <c r="DE6" s="31">
        <f>'Raw Data'!DS67</f>
        <v>358845</v>
      </c>
      <c r="DF6" s="31">
        <f>'Raw Data'!DT67</f>
        <v>329408</v>
      </c>
      <c r="DG6" s="31">
        <f>'Raw Data'!DU67</f>
        <v>306203</v>
      </c>
      <c r="DH6" s="31">
        <f>'Raw Data'!DV67</f>
        <v>383585</v>
      </c>
      <c r="DI6" s="31">
        <f>'Raw Data'!DW67</f>
        <v>342405</v>
      </c>
      <c r="DJ6" s="31">
        <f>'Raw Data'!DX67</f>
        <v>372046</v>
      </c>
      <c r="DK6" s="31">
        <f>'Raw Data'!DY67</f>
        <v>392065</v>
      </c>
      <c r="DL6" s="31">
        <f>'Raw Data'!DZ67</f>
        <v>349976</v>
      </c>
      <c r="DM6" s="31">
        <f>'Raw Data'!EA67</f>
        <v>391074</v>
      </c>
      <c r="DN6" s="31">
        <f>'Raw Data'!EB67</f>
        <v>435374</v>
      </c>
      <c r="DO6" s="31">
        <f>'Raw Data'!EC67</f>
        <v>392669</v>
      </c>
      <c r="DP6" s="31">
        <f>'Raw Data'!ED67</f>
        <v>371633</v>
      </c>
      <c r="DQ6" s="31">
        <f>'Raw Data'!EE67</f>
        <v>351247</v>
      </c>
      <c r="DR6" s="31">
        <f>'Raw Data'!EF67</f>
        <v>303837</v>
      </c>
      <c r="DS6" s="31">
        <f>'Raw Data'!EG67</f>
        <v>343288</v>
      </c>
      <c r="DT6" s="31">
        <f>'Raw Data'!EH67</f>
        <v>361132</v>
      </c>
      <c r="DU6" s="31">
        <f>'Raw Data'!EI67</f>
        <v>342350</v>
      </c>
      <c r="DV6" s="31">
        <f>'Raw Data'!EJ67</f>
        <v>402759</v>
      </c>
      <c r="DW6" s="31">
        <f>'Raw Data'!EK67</f>
        <v>293223</v>
      </c>
      <c r="DX6" s="31">
        <f>'Raw Data'!EL67</f>
        <v>358251</v>
      </c>
      <c r="DY6" s="31">
        <f>'Raw Data'!EM67</f>
        <v>336945</v>
      </c>
      <c r="DZ6" s="31">
        <f>'Raw Data'!EN67</f>
        <v>397372</v>
      </c>
      <c r="EA6" s="31">
        <f>'Raw Data'!EO67</f>
        <v>340012</v>
      </c>
      <c r="EB6" s="31">
        <f>'Raw Data'!EP67</f>
        <v>403782</v>
      </c>
      <c r="EC6" s="31">
        <f>'Raw Data'!EQ67</f>
        <v>331603</v>
      </c>
      <c r="ED6" s="31">
        <f>'Raw Data'!ER67</f>
        <v>351395</v>
      </c>
      <c r="EE6" s="31">
        <v>300000</v>
      </c>
      <c r="EF6" s="31">
        <f>'Raw Data'!ET67</f>
        <v>309539</v>
      </c>
      <c r="EG6" s="31">
        <f>'Raw Data'!EU67</f>
        <v>379797</v>
      </c>
      <c r="EH6" s="31">
        <f>'Raw Data'!EV67</f>
        <v>380843</v>
      </c>
      <c r="EI6" s="31">
        <f>'Raw Data'!EW67</f>
        <v>426842</v>
      </c>
      <c r="EJ6" s="31">
        <f>'Raw Data'!EX67</f>
        <v>363445</v>
      </c>
      <c r="EK6" s="31">
        <f>'Raw Data'!EY67</f>
        <v>379449</v>
      </c>
      <c r="EL6" s="31">
        <f>'Raw Data'!EZ67</f>
        <v>372897</v>
      </c>
      <c r="EM6" s="31">
        <f>'Raw Data'!FA67</f>
        <v>362336</v>
      </c>
      <c r="EN6" s="31">
        <f>'Raw Data'!FB67</f>
        <v>388450</v>
      </c>
      <c r="EO6" s="31">
        <f>'Raw Data'!FC67</f>
        <v>347995</v>
      </c>
      <c r="EP6" s="31">
        <f>'Raw Data'!FD67</f>
        <v>346598</v>
      </c>
      <c r="EQ6" s="31">
        <f>'Raw Data'!FE67</f>
        <v>351734</v>
      </c>
      <c r="ER6" s="31">
        <f>'Raw Data'!FF67</f>
        <v>353644</v>
      </c>
      <c r="ES6" s="31">
        <f>'Raw Data'!FG67</f>
        <v>365359</v>
      </c>
      <c r="ET6" s="31">
        <f>'Raw Data'!FH67</f>
        <v>395274</v>
      </c>
      <c r="EU6" s="31">
        <f>'Raw Data'!FI67</f>
        <v>412247</v>
      </c>
      <c r="EV6" s="31">
        <f>'Raw Data'!FJ67</f>
        <v>385976</v>
      </c>
      <c r="EW6" s="31">
        <f>'Raw Data'!FK67</f>
        <v>369762</v>
      </c>
      <c r="EX6" s="31">
        <f>'Raw Data'!FL67</f>
        <v>401042</v>
      </c>
      <c r="EY6" s="31">
        <f>'Raw Data'!FM67</f>
        <v>403833</v>
      </c>
      <c r="EZ6" s="31">
        <f>'Raw Data'!FN67</f>
        <v>388478</v>
      </c>
      <c r="FA6" s="31">
        <f>'Raw Data'!FO67</f>
        <v>395374</v>
      </c>
      <c r="FB6" s="31">
        <f>'Raw Data'!FP67</f>
        <v>355968</v>
      </c>
      <c r="FC6" s="31">
        <f>'Raw Data'!FQ67</f>
        <v>376051</v>
      </c>
      <c r="FD6" s="31">
        <f>'Raw Data'!FR67</f>
        <v>346594</v>
      </c>
      <c r="FE6" s="31">
        <f>'Raw Data'!FS67</f>
        <v>374534</v>
      </c>
      <c r="FF6" s="31">
        <f>'Raw Data'!FT67</f>
        <v>434910</v>
      </c>
      <c r="FG6" s="31">
        <f>'Raw Data'!FU67</f>
        <v>351673</v>
      </c>
      <c r="FH6" s="31">
        <f>'Raw Data'!FV67</f>
        <v>424444</v>
      </c>
      <c r="FI6" s="31">
        <f>'Raw Data'!FW67</f>
        <v>400295</v>
      </c>
      <c r="FJ6" s="31">
        <f>'Raw Data'!FX67</f>
        <v>390869</v>
      </c>
      <c r="FK6" s="31">
        <f>'Raw Data'!FY67</f>
        <v>438104</v>
      </c>
      <c r="FL6" s="31">
        <f>'Raw Data'!FZ67</f>
        <v>414252</v>
      </c>
      <c r="FM6" s="31">
        <f>'Raw Data'!GA67</f>
        <v>418554</v>
      </c>
      <c r="FN6" s="31">
        <f>'Raw Data'!GB67</f>
        <v>373293</v>
      </c>
      <c r="FO6" s="31">
        <f>'Raw Data'!GC67</f>
        <v>359545</v>
      </c>
      <c r="FP6" s="31">
        <f>'Raw Data'!GD67</f>
        <v>390986</v>
      </c>
      <c r="FQ6" s="31">
        <f>'Raw Data'!GE67</f>
        <v>397900</v>
      </c>
      <c r="FR6" s="31">
        <f>'Raw Data'!GF67</f>
        <v>451876</v>
      </c>
      <c r="FS6" s="31">
        <f>'Raw Data'!GG67</f>
        <v>410227</v>
      </c>
      <c r="FT6" s="31">
        <f>'Raw Data'!GH67</f>
        <v>386500</v>
      </c>
      <c r="FU6" s="31">
        <f>'Raw Data'!GI67</f>
        <v>397695</v>
      </c>
      <c r="FV6" s="31">
        <f>'Raw Data'!GJ67</f>
        <v>412075</v>
      </c>
      <c r="FW6" s="31">
        <f>'Raw Data'!GK67</f>
        <v>394673</v>
      </c>
      <c r="FX6" s="31">
        <f>'Raw Data'!GL67</f>
        <v>409902</v>
      </c>
      <c r="FY6" s="31">
        <f>'Raw Data'!GM67</f>
        <v>369758</v>
      </c>
      <c r="FZ6" s="31">
        <f>'Raw Data'!GN67</f>
        <v>373816</v>
      </c>
      <c r="GA6" s="31">
        <f>'Raw Data'!GO67</f>
        <v>413273</v>
      </c>
      <c r="GB6" s="31">
        <f>'Raw Data'!GP67</f>
        <v>402082</v>
      </c>
      <c r="GC6" s="31">
        <f>'Raw Data'!GQ67</f>
        <v>438268</v>
      </c>
      <c r="GD6" s="31">
        <f>'Raw Data'!GR67</f>
        <v>421379</v>
      </c>
      <c r="GE6" s="31">
        <f>'Raw Data'!GS67</f>
        <v>406071</v>
      </c>
      <c r="GF6" s="31">
        <f>'Raw Data'!GT67</f>
        <v>371718</v>
      </c>
      <c r="GG6" s="31">
        <f>'Raw Data'!GU67</f>
        <v>435388</v>
      </c>
      <c r="GH6" s="31">
        <f>'Raw Data'!GV67</f>
        <v>415048</v>
      </c>
      <c r="GI6" s="31">
        <f>'Raw Data'!GW67</f>
        <v>405862</v>
      </c>
      <c r="GJ6" s="31">
        <f>'Raw Data'!GX67</f>
        <v>395114</v>
      </c>
      <c r="GK6" s="31">
        <f>'Raw Data'!GY67</f>
        <v>443748</v>
      </c>
      <c r="GL6" s="31">
        <f>'Raw Data'!GZ67</f>
        <v>475269</v>
      </c>
      <c r="GM6" s="31">
        <f>'Raw Data'!HA67</f>
        <v>490079</v>
      </c>
      <c r="GN6" s="31">
        <f>'Raw Data'!HB67</f>
        <v>535611</v>
      </c>
      <c r="GO6" s="31">
        <f>'Raw Data'!HC67</f>
        <v>567366</v>
      </c>
      <c r="GP6" s="31">
        <f>'Raw Data'!HD67</f>
        <v>578292</v>
      </c>
      <c r="GQ6" s="31">
        <f>'Raw Data'!HE67</f>
        <v>528590</v>
      </c>
      <c r="GR6" s="31">
        <f>'Raw Data'!HF67</f>
        <v>529619</v>
      </c>
      <c r="GS6" s="31">
        <f>'Raw Data'!HG67</f>
        <v>596636</v>
      </c>
      <c r="GT6" s="31">
        <f>'Raw Data'!HH67</f>
        <v>606262</v>
      </c>
      <c r="GU6" s="31">
        <f>'Raw Data'!HI67</f>
        <v>642117</v>
      </c>
      <c r="GV6" s="31">
        <f>'Raw Data'!HJ67</f>
        <v>688595</v>
      </c>
      <c r="GW6" s="31">
        <f>'Raw Data'!HK67</f>
        <v>628784</v>
      </c>
      <c r="GX6" s="31">
        <f>'Raw Data'!HL67</f>
        <v>611258</v>
      </c>
      <c r="GY6" s="31">
        <f>'Raw Data'!HM67</f>
        <v>619187</v>
      </c>
      <c r="GZ6" s="31">
        <f>'Raw Data'!HN67</f>
        <v>667132</v>
      </c>
      <c r="HA6" s="31">
        <f>'Raw Data'!HO67</f>
        <v>617710</v>
      </c>
      <c r="HB6" s="31">
        <f>'Raw Data'!HP67</f>
        <v>698947</v>
      </c>
      <c r="HC6" s="31">
        <f>'Raw Data'!HQ67</f>
        <v>725669</v>
      </c>
      <c r="HD6" s="31">
        <f>'Raw Data'!HR67</f>
        <v>772979</v>
      </c>
      <c r="HE6" s="31">
        <f>'Raw Data'!HS67</f>
        <v>740515</v>
      </c>
      <c r="HF6" s="31">
        <f>'Raw Data'!HT67</f>
        <v>751899</v>
      </c>
      <c r="HG6" s="31">
        <f>'Raw Data'!HU67</f>
        <v>765320</v>
      </c>
      <c r="HH6" s="31">
        <f>'Raw Data'!HV67</f>
        <v>711955</v>
      </c>
      <c r="HI6" s="31">
        <f>'Raw Data'!HW67</f>
        <v>712237</v>
      </c>
      <c r="HJ6" s="31">
        <f>'Raw Data'!HX67</f>
        <v>614297</v>
      </c>
      <c r="HK6" s="31">
        <f>'Raw Data'!HY67</f>
        <v>693245</v>
      </c>
      <c r="HL6" s="31">
        <f>'Raw Data'!HZ67</f>
        <v>711033</v>
      </c>
      <c r="HM6" s="31">
        <f>'Raw Data'!IA67</f>
        <v>632584</v>
      </c>
      <c r="HN6" s="31">
        <f>'Raw Data'!IB67</f>
        <v>694886</v>
      </c>
      <c r="HO6" s="31">
        <f>'Raw Data'!IC67</f>
        <v>713297</v>
      </c>
      <c r="HP6" s="31">
        <f>'Raw Data'!ID67</f>
        <v>566966</v>
      </c>
      <c r="HQ6" s="31">
        <f>'Raw Data'!IE67</f>
        <v>699538</v>
      </c>
      <c r="HR6" s="31">
        <f>'Raw Data'!IF67</f>
        <v>652373</v>
      </c>
      <c r="HS6" s="31">
        <f>'Raw Data'!IG67</f>
        <v>690943</v>
      </c>
      <c r="HT6" s="31">
        <f>'Raw Data'!IH67</f>
        <v>748942</v>
      </c>
      <c r="HU6" s="31">
        <f>'Raw Data'!II67</f>
        <v>616768</v>
      </c>
      <c r="HV6" s="31">
        <f>'Raw Data'!IJ67</f>
        <v>651738</v>
      </c>
      <c r="HW6" s="31">
        <f>'Raw Data'!IK67</f>
        <v>627648</v>
      </c>
      <c r="HX6" s="31">
        <f>'Raw Data'!IL67</f>
        <v>730282</v>
      </c>
      <c r="HY6" s="31">
        <f>'Raw Data'!IM67</f>
        <v>730487</v>
      </c>
      <c r="HZ6" s="31">
        <f>'Raw Data'!IN67</f>
        <v>793409</v>
      </c>
      <c r="IA6" s="31">
        <f>'Raw Data'!IO67</f>
        <v>667939</v>
      </c>
      <c r="IB6" s="31">
        <f>'Raw Data'!IP67</f>
        <v>731688</v>
      </c>
      <c r="IC6" s="31">
        <f>'Raw Data'!IQ67</f>
        <v>758837</v>
      </c>
      <c r="ID6" s="31">
        <f>'Raw Data'!IR67</f>
        <v>764517</v>
      </c>
      <c r="IE6" s="31">
        <f>'Raw Data'!IS67</f>
        <v>722776</v>
      </c>
      <c r="IF6" s="31">
        <f>'Raw Data'!IT67</f>
        <v>741400</v>
      </c>
      <c r="IG6" s="31">
        <f>'Raw Data'!IU67</f>
        <v>730376</v>
      </c>
      <c r="IH6" s="31">
        <f>'Raw Data'!IV67</f>
        <v>717308</v>
      </c>
      <c r="II6" s="31">
        <f>'Raw Data'!IW67</f>
        <v>694404</v>
      </c>
      <c r="IJ6" s="31">
        <f>'Raw Data'!IX67</f>
        <v>705871</v>
      </c>
      <c r="IK6" s="31">
        <f>'Raw Data'!IY67</f>
        <v>679258</v>
      </c>
      <c r="IL6" s="31">
        <f>'Raw Data'!IZ67</f>
        <v>688305</v>
      </c>
      <c r="IM6" s="31">
        <f>'Raw Data'!JA67</f>
        <v>660005</v>
      </c>
      <c r="IN6" s="31">
        <f>'Raw Data'!JB67</f>
        <v>722998</v>
      </c>
      <c r="IO6" s="31">
        <f>'Raw Data'!JC67</f>
        <v>731509</v>
      </c>
      <c r="IP6" s="31">
        <f>'Raw Data'!JD67</f>
        <v>0</v>
      </c>
      <c r="IQ6" s="31">
        <f>'Raw Data'!JE67</f>
        <v>0</v>
      </c>
      <c r="IR6" s="31">
        <f>'Raw Data'!JF67</f>
        <v>0</v>
      </c>
      <c r="IS6" s="31">
        <f>'Raw Data'!JG67</f>
        <v>0</v>
      </c>
      <c r="IT6" s="31">
        <f>'Raw Data'!JH67</f>
        <v>0</v>
      </c>
      <c r="IU6" s="31">
        <f>'Raw Data'!JI67</f>
        <v>0</v>
      </c>
      <c r="IV6" s="31">
        <f>'Raw Data'!JJ67</f>
        <v>0</v>
      </c>
      <c r="IW6" s="31">
        <f>'Raw Data'!JK67</f>
        <v>0</v>
      </c>
      <c r="IX6" s="31">
        <f>'Raw Data'!JL67</f>
        <v>0</v>
      </c>
    </row>
    <row r="7" spans="1:258" ht="14.25" customHeight="1" x14ac:dyDescent="0.35">
      <c r="A7" s="13" t="s">
        <v>86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31">
        <f>'Raw Data'!BG69</f>
        <v>38789750</v>
      </c>
      <c r="AT7" s="31">
        <f>'Raw Data'!BH69</f>
        <v>40704191</v>
      </c>
      <c r="AU7" s="31">
        <f>'Raw Data'!BI69</f>
        <v>47407365</v>
      </c>
      <c r="AV7" s="31">
        <f>'Raw Data'!BJ69</f>
        <v>44900829</v>
      </c>
      <c r="AW7" s="31">
        <f>'Raw Data'!BK69</f>
        <v>43655189</v>
      </c>
      <c r="AX7" s="31">
        <f>'Raw Data'!BL69</f>
        <v>40686545</v>
      </c>
      <c r="AY7" s="31">
        <f>'Raw Data'!BM69</f>
        <v>37749435</v>
      </c>
      <c r="AZ7" s="31">
        <f>'Raw Data'!BN69</f>
        <v>35297989</v>
      </c>
      <c r="BA7" s="31">
        <f>'Raw Data'!BO69</f>
        <v>30566326</v>
      </c>
      <c r="BB7" s="31">
        <f>'Raw Data'!BP69</f>
        <v>31291849</v>
      </c>
      <c r="BC7" s="31">
        <f>'Raw Data'!BQ69</f>
        <v>17389450</v>
      </c>
      <c r="BD7" s="31">
        <f>'Raw Data'!BR69</f>
        <v>25328675</v>
      </c>
      <c r="BE7" s="31">
        <f>'Raw Data'!BS69</f>
        <v>32464567</v>
      </c>
      <c r="BF7" s="31">
        <f>'Raw Data'!BT69</f>
        <v>32852000</v>
      </c>
      <c r="BG7" s="31">
        <f>'Raw Data'!BU69</f>
        <v>39288899</v>
      </c>
      <c r="BH7" s="31">
        <f>'Raw Data'!BV69</f>
        <v>45943450</v>
      </c>
      <c r="BI7" s="31">
        <f>'Raw Data'!BW69</f>
        <v>33608526</v>
      </c>
      <c r="BJ7" s="31">
        <f>'Raw Data'!BX69</f>
        <v>34830434</v>
      </c>
      <c r="BK7" s="31">
        <f>'Raw Data'!BY69</f>
        <v>35700844</v>
      </c>
      <c r="BL7" s="31">
        <f>'Raw Data'!BZ69</f>
        <v>38765085</v>
      </c>
      <c r="BM7" s="31">
        <f>'Raw Data'!CA69</f>
        <v>36754930</v>
      </c>
      <c r="BN7" s="31">
        <f>'Raw Data'!CB69</f>
        <v>42705700</v>
      </c>
      <c r="BO7" s="31">
        <f>'Raw Data'!CC69</f>
        <v>38818500</v>
      </c>
      <c r="BP7" s="31">
        <f>'Raw Data'!CD69</f>
        <v>28584449</v>
      </c>
      <c r="BQ7" s="31">
        <f>'Raw Data'!CE69</f>
        <v>42139213</v>
      </c>
      <c r="BR7" s="31">
        <f>'Raw Data'!CF69</f>
        <v>47052654</v>
      </c>
      <c r="BS7" s="31">
        <f>'Raw Data'!CG69</f>
        <v>56282280</v>
      </c>
      <c r="BT7" s="31">
        <f>'Raw Data'!CH69</f>
        <v>46474846</v>
      </c>
      <c r="BU7" s="31">
        <f>'Raw Data'!CI69</f>
        <v>38824552</v>
      </c>
      <c r="BV7" s="31">
        <f>'Raw Data'!CJ69</f>
        <v>33043860</v>
      </c>
      <c r="BW7" s="31">
        <f>'Raw Data'!CK69</f>
        <v>37634009</v>
      </c>
      <c r="BX7" s="31">
        <f>'Raw Data'!CL69</f>
        <v>39431307</v>
      </c>
      <c r="BY7" s="31">
        <f>'Raw Data'!CM69</f>
        <v>35531023</v>
      </c>
      <c r="BZ7" s="31">
        <f>'Raw Data'!CN69</f>
        <v>47323910</v>
      </c>
      <c r="CA7" s="31">
        <f>'Raw Data'!CO69</f>
        <v>31881469</v>
      </c>
      <c r="CB7" s="31">
        <f>'Raw Data'!CP69</f>
        <v>34630380</v>
      </c>
      <c r="CC7" s="31">
        <f>'Raw Data'!CQ69</f>
        <v>47885276</v>
      </c>
      <c r="CD7" s="31">
        <f>'Raw Data'!CR69</f>
        <v>51253523</v>
      </c>
      <c r="CE7" s="31">
        <f>'Raw Data'!CS69</f>
        <v>52702977</v>
      </c>
      <c r="CF7" s="31">
        <f>'Raw Data'!CT69</f>
        <v>51471051</v>
      </c>
      <c r="CG7" s="31">
        <f>'Raw Data'!CU69</f>
        <v>39291126</v>
      </c>
      <c r="CH7" s="31">
        <f>'Raw Data'!CV69</f>
        <v>30810405</v>
      </c>
      <c r="CI7" s="31">
        <f>'Raw Data'!CW69</f>
        <v>45425058</v>
      </c>
      <c r="CJ7" s="31">
        <f>'Raw Data'!CX69</f>
        <v>34305520</v>
      </c>
      <c r="CK7" s="31">
        <f>'Raw Data'!CY69</f>
        <v>23661088</v>
      </c>
      <c r="CL7" s="31">
        <f>'Raw Data'!CZ69</f>
        <v>39944789</v>
      </c>
      <c r="CM7" s="31">
        <f>'Raw Data'!DA69</f>
        <v>34849705</v>
      </c>
      <c r="CN7" s="31">
        <f>'Raw Data'!DB69</f>
        <v>37622376</v>
      </c>
      <c r="CO7" s="31">
        <f>'Raw Data'!DC69</f>
        <v>64782870</v>
      </c>
      <c r="CP7" s="31">
        <f>'Raw Data'!DD69</f>
        <v>44171441</v>
      </c>
      <c r="CQ7" s="31">
        <f>'Raw Data'!DE69</f>
        <v>56930290</v>
      </c>
      <c r="CR7" s="31">
        <f>'Raw Data'!DF69</f>
        <v>54067033</v>
      </c>
      <c r="CS7" s="31">
        <f>'Raw Data'!DG69</f>
        <v>40109155</v>
      </c>
      <c r="CT7" s="31">
        <f>'Raw Data'!DH69</f>
        <v>40622120</v>
      </c>
      <c r="CU7" s="31">
        <f>'Raw Data'!DI69</f>
        <v>42910709</v>
      </c>
      <c r="CV7" s="31">
        <f>'Raw Data'!DJ69</f>
        <v>48155487</v>
      </c>
      <c r="CW7" s="31">
        <f>'Raw Data'!DK69</f>
        <v>50105950</v>
      </c>
      <c r="CX7" s="31">
        <f>'Raw Data'!DL69</f>
        <v>46591321</v>
      </c>
      <c r="CY7" s="31">
        <f>'Raw Data'!DM69</f>
        <v>29025378</v>
      </c>
      <c r="CZ7" s="31">
        <f>'Raw Data'!DN69</f>
        <v>28634562</v>
      </c>
      <c r="DA7" s="31">
        <f>'Raw Data'!DO69</f>
        <v>51596237</v>
      </c>
      <c r="DB7" s="31">
        <f>'Raw Data'!DP69</f>
        <v>53703510</v>
      </c>
      <c r="DC7" s="31">
        <f>'Raw Data'!DQ69</f>
        <v>58312054</v>
      </c>
      <c r="DD7" s="31">
        <f>'Raw Data'!DR69</f>
        <v>55867599</v>
      </c>
      <c r="DE7" s="31">
        <f>'Raw Data'!DS69</f>
        <v>57774133</v>
      </c>
      <c r="DF7" s="31">
        <f>'Raw Data'!DT69</f>
        <v>44799538</v>
      </c>
      <c r="DG7" s="31">
        <f>'Raw Data'!DU69</f>
        <v>38887863</v>
      </c>
      <c r="DH7" s="31">
        <f>'Raw Data'!DV69</f>
        <v>43728710</v>
      </c>
      <c r="DI7" s="31">
        <f>'Raw Data'!DW69</f>
        <v>39376616</v>
      </c>
      <c r="DJ7" s="31">
        <f>'Raw Data'!DX69</f>
        <v>46505857</v>
      </c>
      <c r="DK7" s="31">
        <f>'Raw Data'!DY69</f>
        <v>41558956</v>
      </c>
      <c r="DL7" s="31">
        <f>'Raw Data'!DZ69</f>
        <v>30797923</v>
      </c>
      <c r="DM7" s="31">
        <f>'Raw Data'!EA69</f>
        <v>44973561</v>
      </c>
      <c r="DN7" s="31">
        <f>'Raw Data'!EB69</f>
        <v>64870853</v>
      </c>
      <c r="DO7" s="31">
        <f>'Raw Data'!EC69</f>
        <v>75392586</v>
      </c>
      <c r="DP7" s="31">
        <f>'Raw Data'!ED69</f>
        <v>54630189</v>
      </c>
      <c r="DQ7" s="31">
        <f>'Raw Data'!EE69</f>
        <v>42500893</v>
      </c>
      <c r="DR7" s="31">
        <f>'Raw Data'!EF69</f>
        <v>38587393</v>
      </c>
      <c r="DS7" s="31">
        <f>'Raw Data'!EG69</f>
        <v>47717101</v>
      </c>
      <c r="DT7" s="31">
        <f>'Raw Data'!EH69</f>
        <v>50919644</v>
      </c>
      <c r="DU7" s="31">
        <f>'Raw Data'!EI69</f>
        <v>48613801</v>
      </c>
      <c r="DV7" s="31">
        <f>'Raw Data'!EJ69</f>
        <v>61219467</v>
      </c>
      <c r="DW7" s="31">
        <f>'Raw Data'!EK69</f>
        <v>37825852</v>
      </c>
      <c r="DX7" s="31">
        <f>'Raw Data'!EL69</f>
        <v>36899888</v>
      </c>
      <c r="DY7" s="31">
        <f>'Raw Data'!EM69</f>
        <v>47172437</v>
      </c>
      <c r="DZ7" s="31">
        <f>'Raw Data'!EN69</f>
        <v>60797939</v>
      </c>
      <c r="EA7" s="31">
        <f>'Raw Data'!EO69</f>
        <v>67662469</v>
      </c>
      <c r="EB7" s="31">
        <f>'Raw Data'!EP69</f>
        <v>74699702</v>
      </c>
      <c r="EC7" s="31">
        <f>'Raw Data'!EQ69</f>
        <v>63168186</v>
      </c>
      <c r="ED7" s="31">
        <f>'Raw Data'!ER69</f>
        <v>51303745</v>
      </c>
      <c r="EE7" s="31">
        <f>'Raw Data'!ES69</f>
        <v>50863793</v>
      </c>
      <c r="EF7" s="31">
        <f>'Raw Data'!ET69</f>
        <v>48597661</v>
      </c>
      <c r="EG7" s="31">
        <f>'Raw Data'!EU69</f>
        <v>54310986</v>
      </c>
      <c r="EH7" s="31">
        <f>'Raw Data'!EV69</f>
        <v>56364805</v>
      </c>
      <c r="EI7" s="31">
        <f>'Raw Data'!EW69</f>
        <v>47379563</v>
      </c>
      <c r="EJ7" s="31">
        <f>'Raw Data'!EX69</f>
        <v>33437008</v>
      </c>
      <c r="EK7" s="31">
        <f>'Raw Data'!EY69</f>
        <v>52363972</v>
      </c>
      <c r="EL7" s="31">
        <f>'Raw Data'!EZ69</f>
        <v>58917871</v>
      </c>
      <c r="EM7" s="31">
        <f>'Raw Data'!FA69</f>
        <v>63408941</v>
      </c>
      <c r="EN7" s="31">
        <f>'Raw Data'!FB69</f>
        <v>71863377</v>
      </c>
      <c r="EO7" s="31">
        <f>'Raw Data'!FC69</f>
        <v>53939277</v>
      </c>
      <c r="EP7" s="31">
        <f>'Raw Data'!FD69</f>
        <v>55109188</v>
      </c>
      <c r="EQ7" s="31">
        <f>'Raw Data'!FE69</f>
        <v>55925776</v>
      </c>
      <c r="ER7" s="31">
        <f>'Raw Data'!FF69</f>
        <v>51278488</v>
      </c>
      <c r="ES7" s="31">
        <f>'Raw Data'!FG69</f>
        <v>51150392</v>
      </c>
      <c r="ET7" s="31">
        <f>'Raw Data'!FH69</f>
        <v>68382407</v>
      </c>
      <c r="EU7" s="31">
        <f>'Raw Data'!FI69</f>
        <v>46171775</v>
      </c>
      <c r="EV7" s="31">
        <f>'Raw Data'!FJ69</f>
        <v>49404971</v>
      </c>
      <c r="EW7" s="31">
        <f>'Raw Data'!FK69</f>
        <v>66557269</v>
      </c>
      <c r="EX7" s="31">
        <f>'Raw Data'!FL69</f>
        <v>72187652</v>
      </c>
      <c r="EY7" s="31">
        <f>'Raw Data'!FM69</f>
        <v>81978227</v>
      </c>
      <c r="EZ7" s="31">
        <f>'Raw Data'!FN69</f>
        <v>83911384</v>
      </c>
      <c r="FA7" s="31">
        <f>'Raw Data'!FO69</f>
        <v>53770962</v>
      </c>
      <c r="FB7" s="31">
        <f>'Raw Data'!FP69</f>
        <v>60870546</v>
      </c>
      <c r="FC7" s="31">
        <f>'Raw Data'!FQ69</f>
        <v>60920419</v>
      </c>
      <c r="FD7" s="31">
        <f>'Raw Data'!FR69</f>
        <v>57534728</v>
      </c>
      <c r="FE7" s="31">
        <f>'Raw Data'!FS69</f>
        <v>61423739</v>
      </c>
      <c r="FF7" s="31">
        <f>'Raw Data'!FT69</f>
        <v>71325400</v>
      </c>
      <c r="FG7" s="31">
        <f>'Raw Data'!FU69</f>
        <v>53806022</v>
      </c>
      <c r="FH7" s="31">
        <f>'Raw Data'!FV69</f>
        <v>37775593</v>
      </c>
      <c r="FI7" s="31">
        <f>'Raw Data'!FW69</f>
        <v>74855305</v>
      </c>
      <c r="FJ7" s="31">
        <f>'Raw Data'!FX69</f>
        <v>72701705</v>
      </c>
      <c r="FK7" s="31">
        <f>'Raw Data'!FY69</f>
        <v>95944777</v>
      </c>
      <c r="FL7" s="31">
        <f>'Raw Data'!FZ69</f>
        <v>77879484</v>
      </c>
      <c r="FM7" s="31">
        <f>'Raw Data'!GA69</f>
        <v>71991330</v>
      </c>
      <c r="FN7" s="31">
        <f>'Raw Data'!GB69</f>
        <v>70552463</v>
      </c>
      <c r="FO7" s="31">
        <f>'Raw Data'!GC69</f>
        <v>51055445</v>
      </c>
      <c r="FP7" s="31">
        <f>'Raw Data'!GD69</f>
        <v>68813556</v>
      </c>
      <c r="FQ7" s="31">
        <f>'Raw Data'!GE69</f>
        <v>53716537</v>
      </c>
      <c r="FR7" s="31">
        <f>'Raw Data'!GF69</f>
        <v>75011518</v>
      </c>
      <c r="FS7" s="31">
        <f>'Raw Data'!GG69</f>
        <v>47996645</v>
      </c>
      <c r="FT7" s="31">
        <f>'Raw Data'!GH69</f>
        <v>47520857</v>
      </c>
      <c r="FU7" s="31">
        <f>'Raw Data'!GI69</f>
        <v>73175948</v>
      </c>
      <c r="FV7" s="31">
        <f>'Raw Data'!GJ69</f>
        <v>77882329</v>
      </c>
      <c r="FW7" s="31">
        <f>'Raw Data'!GK69</f>
        <v>85644128</v>
      </c>
      <c r="FX7" s="31">
        <f>'Raw Data'!GL69</f>
        <v>77881539</v>
      </c>
      <c r="FY7" s="31">
        <f>'Raw Data'!GM69</f>
        <v>68405376</v>
      </c>
      <c r="FZ7" s="31">
        <f>'Raw Data'!GN69</f>
        <v>75137084</v>
      </c>
      <c r="GA7" s="31">
        <f>'Raw Data'!GO69</f>
        <v>66950.350000000006</v>
      </c>
      <c r="GB7" s="31">
        <f>'Raw Data'!GP69</f>
        <v>75993539</v>
      </c>
      <c r="GC7" s="31">
        <f>'Raw Data'!GQ69</f>
        <v>90283404</v>
      </c>
      <c r="GD7" s="31">
        <f>'Raw Data'!GR69</f>
        <v>73319980</v>
      </c>
      <c r="GE7" s="31">
        <f>'Raw Data'!GS69</f>
        <v>59692538</v>
      </c>
      <c r="GF7" s="31">
        <f>'Raw Data'!GT69</f>
        <v>52783977</v>
      </c>
      <c r="GG7" s="31">
        <f>'Raw Data'!GU69</f>
        <v>86642322</v>
      </c>
      <c r="GH7" s="31">
        <f>'Raw Data'!GV69</f>
        <v>63917397</v>
      </c>
      <c r="GI7" s="31">
        <f>'Raw Data'!GW69</f>
        <v>60473571</v>
      </c>
      <c r="GJ7" s="31">
        <f>'Raw Data'!GX69</f>
        <v>87099309</v>
      </c>
      <c r="GK7" s="31">
        <f>'Raw Data'!GY69</f>
        <v>175725314</v>
      </c>
      <c r="GL7" s="31">
        <f>'Raw Data'!GZ69</f>
        <v>151135811</v>
      </c>
      <c r="GM7" s="31">
        <f>'Raw Data'!HA69</f>
        <v>175448586</v>
      </c>
      <c r="GN7" s="31">
        <f>'Raw Data'!HB69</f>
        <v>199247577</v>
      </c>
      <c r="GO7" s="31">
        <f>'Raw Data'!HC69</f>
        <v>173614022</v>
      </c>
      <c r="GP7" s="31">
        <f>'Raw Data'!HD69</f>
        <v>182162109</v>
      </c>
      <c r="GQ7" s="31">
        <f>'Raw Data'!HE69</f>
        <v>139019355</v>
      </c>
      <c r="GR7" s="31">
        <f>'Raw Data'!HF69</f>
        <v>125519815</v>
      </c>
      <c r="GS7" s="31">
        <f>'Raw Data'!HG69</f>
        <v>224932131</v>
      </c>
      <c r="GT7" s="31">
        <f>'Raw Data'!HH69</f>
        <v>210979465</v>
      </c>
      <c r="GU7" s="31">
        <f>'Raw Data'!HI69</f>
        <v>216393628</v>
      </c>
      <c r="GV7" s="31">
        <f>'Raw Data'!HJ69</f>
        <v>221039293</v>
      </c>
      <c r="GW7" s="31">
        <f>'Raw Data'!HK69</f>
        <v>165370385</v>
      </c>
      <c r="GX7" s="31">
        <f>'Raw Data'!HL69</f>
        <v>143034410</v>
      </c>
      <c r="GY7" s="31">
        <f>'Raw Data'!HM69</f>
        <v>142413206</v>
      </c>
      <c r="GZ7" s="31">
        <f>'Raw Data'!HN69</f>
        <v>168784558</v>
      </c>
      <c r="HA7" s="31">
        <f>'Raw Data'!HO69</f>
        <v>164928718</v>
      </c>
      <c r="HB7" s="31">
        <f>'Raw Data'!HP69</f>
        <v>167048527</v>
      </c>
      <c r="HC7" s="31">
        <f>'Raw Data'!HQ69</f>
        <v>163275539</v>
      </c>
      <c r="HD7" s="31">
        <f>'Raw Data'!HR69</f>
        <v>140682279</v>
      </c>
      <c r="HE7" s="31">
        <f>'Raw Data'!HS69</f>
        <v>222154531</v>
      </c>
      <c r="HF7" s="31">
        <f>'Raw Data'!HT69</f>
        <v>199253257</v>
      </c>
      <c r="HG7" s="31">
        <f>'Raw Data'!HU69</f>
        <v>189034064</v>
      </c>
      <c r="HH7" s="31">
        <f>'Raw Data'!HV69</f>
        <v>167309528</v>
      </c>
      <c r="HI7" s="31">
        <f>'Raw Data'!HW69</f>
        <v>131792618</v>
      </c>
      <c r="HJ7" s="31">
        <f>'Raw Data'!HX69</f>
        <v>123473834</v>
      </c>
      <c r="HK7" s="31">
        <f>'Raw Data'!HY69</f>
        <v>115771984</v>
      </c>
      <c r="HL7" s="31">
        <f>'Raw Data'!HZ69</f>
        <v>114476319</v>
      </c>
      <c r="HM7" s="31">
        <f>'Raw Data'!IA69</f>
        <v>101846155</v>
      </c>
      <c r="HN7" s="31">
        <f>'Raw Data'!IB69</f>
        <v>91030096</v>
      </c>
      <c r="HO7" s="31">
        <f>'Raw Data'!IC69</f>
        <v>72043087</v>
      </c>
      <c r="HP7" s="31">
        <f>'Raw Data'!ID69</f>
        <v>77678473</v>
      </c>
      <c r="HQ7" s="31">
        <f>'Raw Data'!IE69</f>
        <v>135010870</v>
      </c>
      <c r="HR7" s="31">
        <f>'Raw Data'!IF69</f>
        <v>105684431</v>
      </c>
      <c r="HS7" s="31">
        <f>'Raw Data'!IG69</f>
        <v>127769028</v>
      </c>
      <c r="HT7" s="31">
        <f>'Raw Data'!IH69</f>
        <v>141557759</v>
      </c>
      <c r="HU7" s="31">
        <f>'Raw Data'!II69</f>
        <v>77712888</v>
      </c>
      <c r="HV7" s="31">
        <f>'Raw Data'!IJ69</f>
        <v>93198603</v>
      </c>
      <c r="HW7" s="31">
        <f>'Raw Data'!IK69</f>
        <v>104817254</v>
      </c>
      <c r="HX7" s="31">
        <f>'Raw Data'!IL69</f>
        <v>93476165</v>
      </c>
      <c r="HY7" s="31">
        <f>'Raw Data'!IM69</f>
        <v>99346310</v>
      </c>
      <c r="HZ7" s="31">
        <f>'Raw Data'!IN69</f>
        <v>92035549</v>
      </c>
      <c r="IA7" s="31">
        <f>'Raw Data'!IO69</f>
        <v>67461859</v>
      </c>
      <c r="IB7" s="31">
        <f>'Raw Data'!IP69</f>
        <v>82680824</v>
      </c>
      <c r="IC7" s="31">
        <f>'Raw Data'!IQ69</f>
        <v>135073104</v>
      </c>
      <c r="ID7" s="31">
        <f>'Raw Data'!IR69</f>
        <v>133790480</v>
      </c>
      <c r="IE7" s="31">
        <f>'Raw Data'!IS69</f>
        <v>125040403</v>
      </c>
      <c r="IF7" s="31">
        <f>'Raw Data'!IT69</f>
        <v>101571852</v>
      </c>
      <c r="IG7" s="31">
        <f>'Raw Data'!IU69</f>
        <v>115399565</v>
      </c>
      <c r="IH7" s="31">
        <f>'Raw Data'!IV69</f>
        <v>101857840</v>
      </c>
      <c r="II7" s="31">
        <f>'Raw Data'!IW69</f>
        <v>95827772</v>
      </c>
      <c r="IJ7" s="31">
        <f>'Raw Data'!IX69</f>
        <v>112939440</v>
      </c>
      <c r="IK7" s="31">
        <f>'Raw Data'!IY69</f>
        <v>86265822</v>
      </c>
      <c r="IL7" s="31">
        <f>'Raw Data'!IZ69</f>
        <v>93609511</v>
      </c>
      <c r="IM7" s="31">
        <f>'Raw Data'!JA69</f>
        <v>85140691</v>
      </c>
      <c r="IN7" s="31">
        <f>'Raw Data'!JB69</f>
        <v>71675857</v>
      </c>
      <c r="IO7" s="31">
        <f>'Raw Data'!JC69</f>
        <v>110457932</v>
      </c>
      <c r="IP7" s="31">
        <f>'Raw Data'!JD69</f>
        <v>0</v>
      </c>
      <c r="IQ7" s="31">
        <f>'Raw Data'!JE69</f>
        <v>0</v>
      </c>
      <c r="IR7" s="31">
        <f>'Raw Data'!JF69</f>
        <v>0</v>
      </c>
      <c r="IS7" s="31">
        <f>'Raw Data'!JG69</f>
        <v>0</v>
      </c>
      <c r="IT7" s="31">
        <f>'Raw Data'!JH69</f>
        <v>0</v>
      </c>
      <c r="IU7" s="31">
        <f>'Raw Data'!JI69</f>
        <v>0</v>
      </c>
      <c r="IV7" s="31">
        <f>'Raw Data'!JJ69</f>
        <v>0</v>
      </c>
      <c r="IW7" s="31">
        <f>'Raw Data'!JK69</f>
        <v>0</v>
      </c>
      <c r="IX7" s="31">
        <f>'Raw Data'!JL69</f>
        <v>0</v>
      </c>
    </row>
    <row r="8" spans="1:258" ht="14.25" customHeight="1" x14ac:dyDescent="0.35">
      <c r="A8" s="4"/>
    </row>
    <row r="9" spans="1:258" ht="14.25" customHeight="1" x14ac:dyDescent="0.35">
      <c r="A9" s="13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2">
        <f t="shared" ref="AS9:GQ9" si="1">AS1</f>
        <v>39510</v>
      </c>
      <c r="AT9" s="12">
        <f t="shared" si="1"/>
        <v>39539</v>
      </c>
      <c r="AU9" s="12">
        <f t="shared" si="1"/>
        <v>39569</v>
      </c>
      <c r="AV9" s="12">
        <f t="shared" si="1"/>
        <v>39600</v>
      </c>
      <c r="AW9" s="12">
        <f t="shared" si="1"/>
        <v>39630</v>
      </c>
      <c r="AX9" s="12">
        <f t="shared" si="1"/>
        <v>39661</v>
      </c>
      <c r="AY9" s="12">
        <f t="shared" si="1"/>
        <v>39692</v>
      </c>
      <c r="AZ9" s="12">
        <f t="shared" si="1"/>
        <v>39729</v>
      </c>
      <c r="BA9" s="12">
        <f t="shared" si="1"/>
        <v>39766</v>
      </c>
      <c r="BB9" s="12">
        <f t="shared" si="1"/>
        <v>39803</v>
      </c>
      <c r="BC9" s="12">
        <f t="shared" si="1"/>
        <v>39840</v>
      </c>
      <c r="BD9" s="12">
        <f t="shared" si="1"/>
        <v>39853</v>
      </c>
      <c r="BE9" s="12">
        <f t="shared" si="1"/>
        <v>39881</v>
      </c>
      <c r="BF9" s="12">
        <f t="shared" si="1"/>
        <v>39912</v>
      </c>
      <c r="BG9" s="12">
        <f t="shared" si="1"/>
        <v>39942</v>
      </c>
      <c r="BH9" s="12">
        <f t="shared" si="1"/>
        <v>39973</v>
      </c>
      <c r="BI9" s="12">
        <f t="shared" si="1"/>
        <v>40003</v>
      </c>
      <c r="BJ9" s="12">
        <f t="shared" si="1"/>
        <v>40034</v>
      </c>
      <c r="BK9" s="12">
        <f t="shared" si="1"/>
        <v>40065</v>
      </c>
      <c r="BL9" s="12">
        <f t="shared" si="1"/>
        <v>40095</v>
      </c>
      <c r="BM9" s="12">
        <f t="shared" si="1"/>
        <v>40126</v>
      </c>
      <c r="BN9" s="12">
        <f t="shared" si="1"/>
        <v>40156</v>
      </c>
      <c r="BO9" s="12">
        <f t="shared" si="1"/>
        <v>40187</v>
      </c>
      <c r="BP9" s="12">
        <f t="shared" si="1"/>
        <v>40218</v>
      </c>
      <c r="BQ9" s="12">
        <f t="shared" si="1"/>
        <v>40246</v>
      </c>
      <c r="BR9" s="12">
        <f t="shared" si="1"/>
        <v>40277</v>
      </c>
      <c r="BS9" s="12">
        <f t="shared" si="1"/>
        <v>40307</v>
      </c>
      <c r="BT9" s="12">
        <f t="shared" si="1"/>
        <v>40338</v>
      </c>
      <c r="BU9" s="12">
        <f t="shared" si="1"/>
        <v>40368</v>
      </c>
      <c r="BV9" s="12">
        <f t="shared" si="1"/>
        <v>40399</v>
      </c>
      <c r="BW9" s="12">
        <f t="shared" si="1"/>
        <v>40430</v>
      </c>
      <c r="BX9" s="12">
        <f t="shared" si="1"/>
        <v>40460</v>
      </c>
      <c r="BY9" s="12">
        <f t="shared" si="1"/>
        <v>40491</v>
      </c>
      <c r="BZ9" s="12">
        <f t="shared" si="1"/>
        <v>40521</v>
      </c>
      <c r="CA9" s="12">
        <f t="shared" si="1"/>
        <v>40552</v>
      </c>
      <c r="CB9" s="12">
        <f t="shared" si="1"/>
        <v>40583</v>
      </c>
      <c r="CC9" s="12">
        <f t="shared" si="1"/>
        <v>40611</v>
      </c>
      <c r="CD9" s="12">
        <f t="shared" si="1"/>
        <v>40642</v>
      </c>
      <c r="CE9" s="12">
        <f t="shared" si="1"/>
        <v>40672</v>
      </c>
      <c r="CF9" s="12">
        <f t="shared" si="1"/>
        <v>40703</v>
      </c>
      <c r="CG9" s="12">
        <f t="shared" si="1"/>
        <v>40733</v>
      </c>
      <c r="CH9" s="12">
        <f t="shared" si="1"/>
        <v>40764</v>
      </c>
      <c r="CI9" s="12">
        <f t="shared" si="1"/>
        <v>40795</v>
      </c>
      <c r="CJ9" s="12">
        <f t="shared" si="1"/>
        <v>40825</v>
      </c>
      <c r="CK9" s="12">
        <f t="shared" si="1"/>
        <v>40856</v>
      </c>
      <c r="CL9" s="12">
        <f t="shared" si="1"/>
        <v>40886</v>
      </c>
      <c r="CM9" s="12">
        <f t="shared" si="1"/>
        <v>40917</v>
      </c>
      <c r="CN9" s="12">
        <f t="shared" si="1"/>
        <v>40948</v>
      </c>
      <c r="CO9" s="12">
        <f t="shared" si="1"/>
        <v>40977</v>
      </c>
      <c r="CP9" s="12">
        <f t="shared" si="1"/>
        <v>41008</v>
      </c>
      <c r="CQ9" s="12">
        <f t="shared" si="1"/>
        <v>41038</v>
      </c>
      <c r="CR9" s="12">
        <f t="shared" si="1"/>
        <v>41069</v>
      </c>
      <c r="CS9" s="12">
        <f t="shared" si="1"/>
        <v>41099</v>
      </c>
      <c r="CT9" s="12">
        <f t="shared" si="1"/>
        <v>41130</v>
      </c>
      <c r="CU9" s="12">
        <f t="shared" si="1"/>
        <v>41161</v>
      </c>
      <c r="CV9" s="12">
        <f t="shared" si="1"/>
        <v>41191</v>
      </c>
      <c r="CW9" s="12">
        <f t="shared" si="1"/>
        <v>41222</v>
      </c>
      <c r="CX9" s="12">
        <f t="shared" si="1"/>
        <v>41252</v>
      </c>
      <c r="CY9" s="12">
        <f t="shared" si="1"/>
        <v>41283</v>
      </c>
      <c r="CZ9" s="12">
        <f t="shared" si="1"/>
        <v>41314</v>
      </c>
      <c r="DA9" s="12">
        <f t="shared" si="1"/>
        <v>41342</v>
      </c>
      <c r="DB9" s="12">
        <f t="shared" si="1"/>
        <v>41373</v>
      </c>
      <c r="DC9" s="12">
        <f t="shared" si="1"/>
        <v>41403</v>
      </c>
      <c r="DD9" s="12">
        <f t="shared" si="1"/>
        <v>41434</v>
      </c>
      <c r="DE9" s="12">
        <f t="shared" si="1"/>
        <v>41464</v>
      </c>
      <c r="DF9" s="12">
        <f t="shared" si="1"/>
        <v>41495</v>
      </c>
      <c r="DG9" s="12">
        <f t="shared" si="1"/>
        <v>41526</v>
      </c>
      <c r="DH9" s="12">
        <f t="shared" si="1"/>
        <v>41556</v>
      </c>
      <c r="DI9" s="12">
        <f t="shared" si="1"/>
        <v>41587</v>
      </c>
      <c r="DJ9" s="12">
        <f t="shared" si="1"/>
        <v>41617</v>
      </c>
      <c r="DK9" s="12">
        <f t="shared" si="1"/>
        <v>41648</v>
      </c>
      <c r="DL9" s="12">
        <f t="shared" si="1"/>
        <v>41679</v>
      </c>
      <c r="DM9" s="12">
        <f t="shared" si="1"/>
        <v>41707</v>
      </c>
      <c r="DN9" s="12">
        <f t="shared" si="1"/>
        <v>41738</v>
      </c>
      <c r="DO9" s="12">
        <f t="shared" si="1"/>
        <v>41768</v>
      </c>
      <c r="DP9" s="12">
        <f t="shared" si="1"/>
        <v>41799</v>
      </c>
      <c r="DQ9" s="12">
        <f t="shared" si="1"/>
        <v>41829</v>
      </c>
      <c r="DR9" s="12">
        <f t="shared" si="1"/>
        <v>41860</v>
      </c>
      <c r="DS9" s="12">
        <f t="shared" si="1"/>
        <v>41891</v>
      </c>
      <c r="DT9" s="12">
        <f t="shared" si="1"/>
        <v>41921</v>
      </c>
      <c r="DU9" s="12">
        <f t="shared" si="1"/>
        <v>41952</v>
      </c>
      <c r="DV9" s="12">
        <f t="shared" si="1"/>
        <v>41982</v>
      </c>
      <c r="DW9" s="12">
        <f t="shared" si="1"/>
        <v>42013</v>
      </c>
      <c r="DX9" s="12">
        <f t="shared" si="1"/>
        <v>42044</v>
      </c>
      <c r="DY9" s="12">
        <f t="shared" si="1"/>
        <v>42072</v>
      </c>
      <c r="DZ9" s="12">
        <f t="shared" si="1"/>
        <v>42103</v>
      </c>
      <c r="EA9" s="12">
        <f t="shared" si="1"/>
        <v>42133</v>
      </c>
      <c r="EB9" s="12">
        <f t="shared" si="1"/>
        <v>42164</v>
      </c>
      <c r="EC9" s="12">
        <f t="shared" si="1"/>
        <v>42194</v>
      </c>
      <c r="ED9" s="12">
        <f t="shared" si="1"/>
        <v>42225</v>
      </c>
      <c r="EE9" s="12">
        <f t="shared" si="1"/>
        <v>42256</v>
      </c>
      <c r="EF9" s="12">
        <f t="shared" si="1"/>
        <v>42286</v>
      </c>
      <c r="EG9" s="12">
        <f t="shared" si="1"/>
        <v>42317</v>
      </c>
      <c r="EH9" s="12">
        <f t="shared" si="1"/>
        <v>42347</v>
      </c>
      <c r="EI9" s="12">
        <f t="shared" si="1"/>
        <v>42378</v>
      </c>
      <c r="EJ9" s="12">
        <f t="shared" si="1"/>
        <v>42409</v>
      </c>
      <c r="EK9" s="12">
        <f t="shared" si="1"/>
        <v>42438</v>
      </c>
      <c r="EL9" s="12">
        <f t="shared" si="1"/>
        <v>42469</v>
      </c>
      <c r="EM9" s="12">
        <f t="shared" si="1"/>
        <v>42499</v>
      </c>
      <c r="EN9" s="12">
        <f t="shared" si="1"/>
        <v>42530</v>
      </c>
      <c r="EO9" s="12">
        <f t="shared" si="1"/>
        <v>42560</v>
      </c>
      <c r="EP9" s="12">
        <f t="shared" si="1"/>
        <v>42591</v>
      </c>
      <c r="EQ9" s="12">
        <f t="shared" si="1"/>
        <v>42622</v>
      </c>
      <c r="ER9" s="12">
        <f t="shared" si="1"/>
        <v>42652</v>
      </c>
      <c r="ES9" s="12">
        <f t="shared" si="1"/>
        <v>42683</v>
      </c>
      <c r="ET9" s="12">
        <f t="shared" si="1"/>
        <v>42713</v>
      </c>
      <c r="EU9" s="12">
        <f t="shared" si="1"/>
        <v>42744</v>
      </c>
      <c r="EV9" s="12">
        <f t="shared" si="1"/>
        <v>42775</v>
      </c>
      <c r="EW9" s="12">
        <f t="shared" si="1"/>
        <v>42803</v>
      </c>
      <c r="EX9" s="12">
        <f t="shared" si="1"/>
        <v>42834</v>
      </c>
      <c r="EY9" s="12">
        <f t="shared" si="1"/>
        <v>42864</v>
      </c>
      <c r="EZ9" s="12">
        <f t="shared" si="1"/>
        <v>42895</v>
      </c>
      <c r="FA9" s="12">
        <f t="shared" si="1"/>
        <v>42925</v>
      </c>
      <c r="FB9" s="12">
        <f t="shared" si="1"/>
        <v>42956</v>
      </c>
      <c r="FC9" s="12">
        <f t="shared" si="1"/>
        <v>42987</v>
      </c>
      <c r="FD9" s="12">
        <f t="shared" si="1"/>
        <v>43017</v>
      </c>
      <c r="FE9" s="12">
        <f t="shared" si="1"/>
        <v>43048</v>
      </c>
      <c r="FF9" s="12">
        <f t="shared" si="1"/>
        <v>43078</v>
      </c>
      <c r="FG9" s="12">
        <f t="shared" si="1"/>
        <v>43109</v>
      </c>
      <c r="FH9" s="12">
        <f t="shared" si="1"/>
        <v>43140</v>
      </c>
      <c r="FI9" s="12">
        <f t="shared" si="1"/>
        <v>43168</v>
      </c>
      <c r="FJ9" s="12">
        <f t="shared" si="1"/>
        <v>43199</v>
      </c>
      <c r="FK9" s="12">
        <f t="shared" si="1"/>
        <v>43229</v>
      </c>
      <c r="FL9" s="12">
        <f t="shared" si="1"/>
        <v>43260</v>
      </c>
      <c r="FM9" s="12">
        <f t="shared" si="1"/>
        <v>43290</v>
      </c>
      <c r="FN9" s="12">
        <f t="shared" si="1"/>
        <v>43321</v>
      </c>
      <c r="FO9" s="12">
        <f t="shared" si="1"/>
        <v>43352</v>
      </c>
      <c r="FP9" s="12">
        <f t="shared" si="1"/>
        <v>43382</v>
      </c>
      <c r="FQ9" s="12">
        <f t="shared" si="1"/>
        <v>43413</v>
      </c>
      <c r="FR9" s="12">
        <f t="shared" si="1"/>
        <v>43443</v>
      </c>
      <c r="FS9" s="12">
        <f t="shared" si="1"/>
        <v>43474</v>
      </c>
      <c r="FT9" s="12">
        <f t="shared" si="1"/>
        <v>43505</v>
      </c>
      <c r="FU9" s="12">
        <f t="shared" si="1"/>
        <v>43533</v>
      </c>
      <c r="FV9" s="12">
        <f t="shared" si="1"/>
        <v>43564</v>
      </c>
      <c r="FW9" s="12">
        <f t="shared" si="1"/>
        <v>43594</v>
      </c>
      <c r="FX9" s="12">
        <f t="shared" si="1"/>
        <v>43625</v>
      </c>
      <c r="FY9" s="12">
        <f t="shared" si="1"/>
        <v>43655</v>
      </c>
      <c r="FZ9" s="12">
        <f t="shared" si="1"/>
        <v>43686</v>
      </c>
      <c r="GA9" s="12">
        <f t="shared" si="1"/>
        <v>43717</v>
      </c>
      <c r="GB9" s="12">
        <f t="shared" si="1"/>
        <v>43747</v>
      </c>
      <c r="GC9" s="12">
        <f t="shared" si="1"/>
        <v>43778</v>
      </c>
      <c r="GD9" s="12">
        <f t="shared" si="1"/>
        <v>43808</v>
      </c>
      <c r="GE9" s="12">
        <f t="shared" si="1"/>
        <v>43839</v>
      </c>
      <c r="GF9" s="12">
        <f t="shared" si="1"/>
        <v>43870</v>
      </c>
      <c r="GG9" s="12">
        <f t="shared" si="1"/>
        <v>43899</v>
      </c>
      <c r="GH9" s="12">
        <f t="shared" si="1"/>
        <v>43930</v>
      </c>
      <c r="GI9" s="12">
        <f t="shared" si="1"/>
        <v>43960</v>
      </c>
      <c r="GJ9" s="12">
        <f t="shared" si="1"/>
        <v>43991</v>
      </c>
      <c r="GK9" s="12">
        <f t="shared" si="1"/>
        <v>44021</v>
      </c>
      <c r="GL9" s="12">
        <f t="shared" si="1"/>
        <v>44052</v>
      </c>
      <c r="GM9" s="12">
        <f t="shared" si="1"/>
        <v>44083</v>
      </c>
      <c r="GN9" s="12">
        <f t="shared" si="1"/>
        <v>44113</v>
      </c>
      <c r="GO9" s="12">
        <f t="shared" si="1"/>
        <v>44144</v>
      </c>
      <c r="GP9" s="12">
        <f t="shared" si="1"/>
        <v>44174</v>
      </c>
      <c r="GQ9" s="12">
        <f t="shared" si="1"/>
        <v>44205</v>
      </c>
      <c r="GR9" s="12">
        <v>44247</v>
      </c>
      <c r="GS9" s="12">
        <v>44275</v>
      </c>
      <c r="GT9" s="12">
        <v>44306</v>
      </c>
      <c r="GU9" s="12">
        <v>44336</v>
      </c>
      <c r="GV9" s="12">
        <v>44367</v>
      </c>
      <c r="GW9" s="12">
        <v>44397</v>
      </c>
      <c r="GX9" s="12">
        <v>44428</v>
      </c>
      <c r="GY9" s="12">
        <v>44459</v>
      </c>
      <c r="GZ9" s="12">
        <v>44489</v>
      </c>
      <c r="HA9" s="12">
        <v>44520</v>
      </c>
      <c r="HB9" s="12">
        <v>44550</v>
      </c>
      <c r="HC9" s="12">
        <v>44581</v>
      </c>
      <c r="HD9" s="12">
        <v>44612</v>
      </c>
      <c r="HE9" s="12">
        <v>44640</v>
      </c>
      <c r="HF9" s="12">
        <v>44671</v>
      </c>
      <c r="HG9" s="12">
        <v>44701</v>
      </c>
      <c r="HH9" s="12">
        <v>44732</v>
      </c>
      <c r="HI9" s="12">
        <v>44762</v>
      </c>
      <c r="HJ9" s="12">
        <v>44793</v>
      </c>
      <c r="HK9" s="12">
        <v>44824</v>
      </c>
      <c r="HL9" s="12">
        <v>44854</v>
      </c>
      <c r="HM9" s="12">
        <v>44885</v>
      </c>
      <c r="HN9" s="12">
        <v>44915</v>
      </c>
      <c r="HO9" s="12">
        <v>44946</v>
      </c>
      <c r="HP9" s="12">
        <v>44977</v>
      </c>
      <c r="HQ9" s="12">
        <v>45005</v>
      </c>
      <c r="HR9" s="12">
        <v>45036</v>
      </c>
      <c r="HS9" s="12">
        <v>45066</v>
      </c>
      <c r="HT9" s="12">
        <v>45097</v>
      </c>
      <c r="HU9" s="12">
        <v>45127</v>
      </c>
      <c r="HV9" s="12">
        <v>45158</v>
      </c>
      <c r="HW9" s="12">
        <v>45189</v>
      </c>
      <c r="HX9" s="12">
        <v>45219</v>
      </c>
      <c r="HY9" s="12">
        <v>45250</v>
      </c>
      <c r="HZ9" s="12">
        <v>45280</v>
      </c>
      <c r="IA9" s="12">
        <v>45311</v>
      </c>
      <c r="IB9" s="12">
        <v>45342</v>
      </c>
      <c r="IC9" s="12">
        <v>45371</v>
      </c>
      <c r="ID9" s="12">
        <v>45402</v>
      </c>
      <c r="IE9" s="12">
        <v>45432</v>
      </c>
      <c r="IF9" s="12">
        <v>45463</v>
      </c>
      <c r="IG9" s="12">
        <v>45493</v>
      </c>
      <c r="IH9" s="12">
        <v>45524</v>
      </c>
      <c r="II9" s="12">
        <v>45555</v>
      </c>
      <c r="IJ9" s="12">
        <v>45585</v>
      </c>
      <c r="IK9" s="12">
        <v>45616</v>
      </c>
      <c r="IL9" s="12">
        <v>45646</v>
      </c>
      <c r="IM9" s="12">
        <v>45677</v>
      </c>
      <c r="IN9" s="12">
        <v>45708</v>
      </c>
      <c r="IO9" s="12">
        <v>45736</v>
      </c>
      <c r="IP9" s="12">
        <v>45767</v>
      </c>
      <c r="IQ9" s="12">
        <v>45797</v>
      </c>
      <c r="IR9" s="12">
        <v>45828</v>
      </c>
      <c r="IS9" s="12">
        <v>45858</v>
      </c>
      <c r="IT9" s="12">
        <v>45889</v>
      </c>
      <c r="IU9" s="12">
        <v>45920</v>
      </c>
      <c r="IV9" s="12">
        <v>45950</v>
      </c>
      <c r="IW9" s="12">
        <v>45981</v>
      </c>
      <c r="IX9" s="12">
        <v>46011</v>
      </c>
    </row>
    <row r="10" spans="1:258" ht="14.25" customHeight="1" x14ac:dyDescent="0.35">
      <c r="A10" s="13" t="s">
        <v>87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31">
        <f>'Raw Data'!BG68</f>
        <v>298825</v>
      </c>
      <c r="AT10" s="31">
        <f>'Raw Data'!BH68</f>
        <v>317000</v>
      </c>
      <c r="AU10" s="31">
        <f>'Raw Data'!BI68</f>
        <v>374000</v>
      </c>
      <c r="AV10" s="31">
        <f>'Raw Data'!BJ68</f>
        <v>332000</v>
      </c>
      <c r="AW10" s="31">
        <f>'Raw Data'!BK68</f>
        <v>399950</v>
      </c>
      <c r="AX10" s="31">
        <f>'Raw Data'!BL68</f>
        <v>275000</v>
      </c>
      <c r="AY10" s="31">
        <f>'Raw Data'!BM68</f>
        <v>325000</v>
      </c>
      <c r="AZ10" s="31">
        <f>'Raw Data'!BN68</f>
        <v>315000</v>
      </c>
      <c r="BA10" s="31">
        <f>'Raw Data'!BO68</f>
        <v>334575</v>
      </c>
      <c r="BB10" s="31">
        <f>'Raw Data'!BP68</f>
        <v>380000</v>
      </c>
      <c r="BC10" s="31">
        <f>'Raw Data'!BQ68</f>
        <v>290000</v>
      </c>
      <c r="BD10" s="31">
        <f>'Raw Data'!BR68</f>
        <v>292000</v>
      </c>
      <c r="BE10" s="31">
        <f>'Raw Data'!BS68</f>
        <v>355000</v>
      </c>
      <c r="BF10" s="31">
        <f>'Raw Data'!BT68</f>
        <v>350000</v>
      </c>
      <c r="BG10" s="31">
        <f>'Raw Data'!BU68</f>
        <v>270000</v>
      </c>
      <c r="BH10" s="31">
        <f>'Raw Data'!BV68</f>
        <v>315450</v>
      </c>
      <c r="BI10" s="31">
        <f>'Raw Data'!BW68</f>
        <v>260000</v>
      </c>
      <c r="BJ10" s="31">
        <f>'Raw Data'!BX68</f>
        <v>285000</v>
      </c>
      <c r="BK10" s="31">
        <f>'Raw Data'!BY68</f>
        <v>277759</v>
      </c>
      <c r="BL10" s="31">
        <f>'Raw Data'!BZ68</f>
        <v>300000</v>
      </c>
      <c r="BM10" s="31">
        <f>'Raw Data'!CA68</f>
        <v>284540</v>
      </c>
      <c r="BN10" s="31">
        <f>'Raw Data'!CB68</f>
        <v>337000</v>
      </c>
      <c r="BO10" s="31">
        <f>'Raw Data'!CC68</f>
        <v>393950</v>
      </c>
      <c r="BP10" s="31">
        <f>'Raw Data'!CD68</f>
        <v>307500</v>
      </c>
      <c r="BQ10" s="31">
        <f>'Raw Data'!CE68</f>
        <v>314900</v>
      </c>
      <c r="BR10" s="31">
        <f>'Raw Data'!CF68</f>
        <v>283500</v>
      </c>
      <c r="BS10" s="31">
        <f>'Raw Data'!CG68</f>
        <v>288200</v>
      </c>
      <c r="BT10" s="31">
        <f>'Raw Data'!CH68</f>
        <v>305000</v>
      </c>
      <c r="BU10" s="31">
        <f>'Raw Data'!CI68</f>
        <v>270000</v>
      </c>
      <c r="BV10" s="31">
        <f>'Raw Data'!CJ68</f>
        <v>269900</v>
      </c>
      <c r="BW10" s="31">
        <f>'Raw Data'!CK68</f>
        <v>288000</v>
      </c>
      <c r="BX10" s="31">
        <f>'Raw Data'!CL68</f>
        <v>352065</v>
      </c>
      <c r="BY10" s="31">
        <f>'Raw Data'!CM68</f>
        <v>288000</v>
      </c>
      <c r="BZ10" s="31">
        <f>'Raw Data'!CN68</f>
        <v>296900</v>
      </c>
      <c r="CA10" s="31">
        <f>'Raw Data'!CO68</f>
        <v>282000</v>
      </c>
      <c r="CB10" s="31">
        <f>'Raw Data'!CP68</f>
        <v>295000</v>
      </c>
      <c r="CC10" s="31">
        <f>'Raw Data'!CQ68</f>
        <v>279876</v>
      </c>
      <c r="CD10" s="31">
        <f>'Raw Data'!CR68</f>
        <v>350000</v>
      </c>
      <c r="CE10" s="31">
        <f>'Raw Data'!CS68</f>
        <v>347450</v>
      </c>
      <c r="CF10" s="31">
        <f>'Raw Data'!CT68</f>
        <v>285950</v>
      </c>
      <c r="CG10" s="31">
        <f>'Raw Data'!CU68</f>
        <v>260000</v>
      </c>
      <c r="CH10" s="31">
        <f>'Raw Data'!CV68</f>
        <v>255000</v>
      </c>
      <c r="CI10" s="31">
        <f>'Raw Data'!CW68</f>
        <v>305000</v>
      </c>
      <c r="CJ10" s="31">
        <f>'Raw Data'!CX68</f>
        <v>239000</v>
      </c>
      <c r="CK10" s="31">
        <f>'Raw Data'!CY68</f>
        <v>255500</v>
      </c>
      <c r="CL10" s="31">
        <f>'Raw Data'!CZ68</f>
        <v>264250</v>
      </c>
      <c r="CM10" s="31">
        <f>'Raw Data'!DA68</f>
        <v>285000</v>
      </c>
      <c r="CN10" s="31">
        <f>'Raw Data'!DB68</f>
        <v>279000</v>
      </c>
      <c r="CO10" s="31">
        <f>'Raw Data'!DC68</f>
        <v>300000</v>
      </c>
      <c r="CP10" s="31">
        <f>'Raw Data'!DD68</f>
        <v>287800</v>
      </c>
      <c r="CQ10" s="31">
        <f>'Raw Data'!DE68</f>
        <v>280000</v>
      </c>
      <c r="CR10" s="31">
        <f>'Raw Data'!DF68</f>
        <v>285000</v>
      </c>
      <c r="CS10" s="31">
        <f>'Raw Data'!DG68</f>
        <v>273000</v>
      </c>
      <c r="CT10" s="31">
        <f>'Raw Data'!DH68</f>
        <v>255000</v>
      </c>
      <c r="CU10" s="31">
        <f>'Raw Data'!DI68</f>
        <v>255000</v>
      </c>
      <c r="CV10" s="31">
        <f>'Raw Data'!DJ68</f>
        <v>282500</v>
      </c>
      <c r="CW10" s="31">
        <f>'Raw Data'!DK68</f>
        <v>315000</v>
      </c>
      <c r="CX10" s="31">
        <f>'Raw Data'!DL68</f>
        <v>300000</v>
      </c>
      <c r="CY10" s="31">
        <f>'Raw Data'!DM68</f>
        <v>235742</v>
      </c>
      <c r="CZ10" s="31">
        <f>'Raw Data'!DN68</f>
        <v>271513</v>
      </c>
      <c r="DA10" s="31">
        <f>'Raw Data'!DO68</f>
        <v>280000</v>
      </c>
      <c r="DB10" s="31">
        <f>'Raw Data'!DP68</f>
        <v>275000</v>
      </c>
      <c r="DC10" s="31">
        <f>'Raw Data'!DQ68</f>
        <v>295000</v>
      </c>
      <c r="DD10" s="31">
        <f>'Raw Data'!DR68</f>
        <v>299000</v>
      </c>
      <c r="DE10" s="31">
        <f>'Raw Data'!DS68</f>
        <v>265000</v>
      </c>
      <c r="DF10" s="31">
        <f>'Raw Data'!DT68</f>
        <v>259750</v>
      </c>
      <c r="DG10" s="31">
        <f>'Raw Data'!DU68</f>
        <v>250000</v>
      </c>
      <c r="DH10" s="31">
        <f>'Raw Data'!DV68</f>
        <v>329500</v>
      </c>
      <c r="DI10" s="31">
        <f>'Raw Data'!DW68</f>
        <v>280000</v>
      </c>
      <c r="DJ10" s="31">
        <f>'Raw Data'!DX68</f>
        <v>280000</v>
      </c>
      <c r="DK10" s="31">
        <f>'Raw Data'!DY68</f>
        <v>273750</v>
      </c>
      <c r="DL10" s="31">
        <f>'Raw Data'!DZ68</f>
        <v>274000</v>
      </c>
      <c r="DM10" s="31">
        <f>'Raw Data'!EA68</f>
        <v>270000</v>
      </c>
      <c r="DN10" s="31">
        <f>'Raw Data'!EB68</f>
        <v>269900</v>
      </c>
      <c r="DO10" s="31">
        <f>'Raw Data'!EC68</f>
        <v>293500</v>
      </c>
      <c r="DP10" s="31">
        <f>'Raw Data'!ED68</f>
        <v>283000</v>
      </c>
      <c r="DQ10" s="31">
        <f>'Raw Data'!EE68</f>
        <v>271500</v>
      </c>
      <c r="DR10" s="31">
        <f>'Raw Data'!EF68</f>
        <v>261250</v>
      </c>
      <c r="DS10" s="31">
        <f>'Raw Data'!EG68</f>
        <v>286000</v>
      </c>
      <c r="DT10" s="31">
        <f>'Raw Data'!EH68</f>
        <v>288500</v>
      </c>
      <c r="DU10" s="31">
        <f>'Raw Data'!EI68</f>
        <v>279000</v>
      </c>
      <c r="DV10" s="31">
        <f>'Raw Data'!EJ68</f>
        <v>315000</v>
      </c>
      <c r="DW10" s="31">
        <f>'Raw Data'!EK68</f>
        <v>258500</v>
      </c>
      <c r="DX10" s="31">
        <f>'Raw Data'!EL68</f>
        <v>312000</v>
      </c>
      <c r="DY10" s="31">
        <f>'Raw Data'!EM68</f>
        <v>269500</v>
      </c>
      <c r="DZ10" s="31">
        <f>'Raw Data'!EN68</f>
        <v>290000</v>
      </c>
      <c r="EA10" s="31">
        <f>'Raw Data'!EO68</f>
        <v>270000</v>
      </c>
      <c r="EB10" s="31">
        <f>'Raw Data'!EP68</f>
        <v>296000</v>
      </c>
      <c r="EC10" s="31">
        <f>'Raw Data'!EQ68</f>
        <v>239750</v>
      </c>
      <c r="ED10" s="31">
        <f>'Raw Data'!ER68</f>
        <v>277450</v>
      </c>
      <c r="EE10" s="31">
        <f>'Raw Data'!ES68</f>
        <v>275000</v>
      </c>
      <c r="EF10" s="31">
        <f>'Raw Data'!ET68</f>
        <v>279000</v>
      </c>
      <c r="EG10" s="31">
        <f>'Raw Data'!EU68</f>
        <v>319500</v>
      </c>
      <c r="EH10" s="31">
        <f>'Raw Data'!EV68</f>
        <v>278000</v>
      </c>
      <c r="EI10" s="31">
        <f>'Raw Data'!EW68</f>
        <v>300000</v>
      </c>
      <c r="EJ10" s="31">
        <f>'Raw Data'!EX68</f>
        <v>286000</v>
      </c>
      <c r="EK10" s="31">
        <f>'Raw Data'!EY68</f>
        <v>303400</v>
      </c>
      <c r="EL10" s="31">
        <f>'Raw Data'!EZ68</f>
        <v>317500</v>
      </c>
      <c r="EM10" s="31">
        <f>'Raw Data'!FA68</f>
        <v>289000</v>
      </c>
      <c r="EN10" s="31">
        <f>'Raw Data'!FB68</f>
        <v>315000</v>
      </c>
      <c r="EO10" s="31">
        <f>'Raw Data'!FC68</f>
        <v>300000</v>
      </c>
      <c r="EP10" s="31">
        <f>'Raw Data'!FD68</f>
        <v>286000</v>
      </c>
      <c r="EQ10" s="31">
        <f>'Raw Data'!FE68</f>
        <v>289000</v>
      </c>
      <c r="ER10" s="31">
        <f>'Raw Data'!FF68</f>
        <v>284500</v>
      </c>
      <c r="ES10" s="31">
        <f>'Raw Data'!FG68</f>
        <v>299450</v>
      </c>
      <c r="ET10" s="31">
        <f>'Raw Data'!FH68</f>
        <v>327500</v>
      </c>
      <c r="EU10" s="31">
        <f>'Raw Data'!FI68</f>
        <v>306000</v>
      </c>
      <c r="EV10" s="31">
        <f>'Raw Data'!FJ68</f>
        <v>310000</v>
      </c>
      <c r="EW10" s="31">
        <f>'Raw Data'!FK68</f>
        <v>312500</v>
      </c>
      <c r="EX10" s="31">
        <f>'Raw Data'!FL68</f>
        <v>321750</v>
      </c>
      <c r="EY10" s="31">
        <f>'Raw Data'!FM68</f>
        <v>288000</v>
      </c>
      <c r="EZ10" s="31">
        <f>'Raw Data'!FN68</f>
        <v>316000</v>
      </c>
      <c r="FA10" s="31">
        <f>'Raw Data'!FO68</f>
        <v>305000</v>
      </c>
      <c r="FB10" s="31">
        <f>'Raw Data'!FP68</f>
        <v>310000</v>
      </c>
      <c r="FC10" s="31">
        <f>'Raw Data'!FQ68</f>
        <v>320000</v>
      </c>
      <c r="FD10" s="31">
        <f>'Raw Data'!FR68</f>
        <v>304500</v>
      </c>
      <c r="FE10" s="31">
        <f>'Raw Data'!FS68</f>
        <v>317500</v>
      </c>
      <c r="FF10" s="31">
        <f>'Raw Data'!FT68</f>
        <v>345000</v>
      </c>
      <c r="FG10" s="31">
        <f>'Raw Data'!FU68</f>
        <v>273975</v>
      </c>
      <c r="FH10" s="31">
        <f>'Raw Data'!FV68</f>
        <v>305000</v>
      </c>
      <c r="FI10" s="31">
        <f>'Raw Data'!FW68</f>
        <v>325000</v>
      </c>
      <c r="FJ10" s="31">
        <f>'Raw Data'!FX68</f>
        <v>319250</v>
      </c>
      <c r="FK10" s="31">
        <f>'Raw Data'!FY68</f>
        <v>342000</v>
      </c>
      <c r="FL10" s="31">
        <f>'Raw Data'!FZ68</f>
        <v>313750</v>
      </c>
      <c r="FM10" s="31">
        <f>'Raw Data'!GA68</f>
        <v>333500</v>
      </c>
      <c r="FN10" s="31">
        <f>'Raw Data'!GB68</f>
        <v>320000</v>
      </c>
      <c r="FO10" s="31">
        <f>'Raw Data'!GC68</f>
        <v>294193</v>
      </c>
      <c r="FP10" s="31">
        <f>'Raw Data'!GD68</f>
        <v>325000</v>
      </c>
      <c r="FQ10" s="31">
        <f>'Raw Data'!GE68</f>
        <v>339000</v>
      </c>
      <c r="FR10" s="31">
        <f>'Raw Data'!GF68</f>
        <v>341500</v>
      </c>
      <c r="FS10" s="31">
        <f>'Raw Data'!GG68</f>
        <v>329900</v>
      </c>
      <c r="FT10" s="31">
        <f>'Raw Data'!GH68</f>
        <v>318500</v>
      </c>
      <c r="FU10" s="31">
        <f>'Raw Data'!GI68</f>
        <v>332500</v>
      </c>
      <c r="FV10" s="31">
        <f>'Raw Data'!GJ68</f>
        <v>339900</v>
      </c>
      <c r="FW10" s="31">
        <f>'Raw Data'!GK68</f>
        <v>399100</v>
      </c>
      <c r="FX10" s="31">
        <f>'Raw Data'!GL68</f>
        <v>335000</v>
      </c>
      <c r="FY10" s="31">
        <f>'Raw Data'!GM68</f>
        <v>315000</v>
      </c>
      <c r="FZ10" s="31">
        <f>'Raw Data'!GN68</f>
        <v>313000</v>
      </c>
      <c r="GA10" s="31">
        <f>'Raw Data'!GO68</f>
        <v>318750</v>
      </c>
      <c r="GB10" s="31">
        <f>'Raw Data'!GP68</f>
        <v>335000</v>
      </c>
      <c r="GC10" s="31">
        <f>'Raw Data'!GQ68</f>
        <v>344000</v>
      </c>
      <c r="GD10" s="31">
        <f>'Raw Data'!GR68</f>
        <v>371000</v>
      </c>
      <c r="GE10" s="31">
        <f>'Raw Data'!GS68</f>
        <v>342000</v>
      </c>
      <c r="GF10" s="31">
        <f>'Raw Data'!GT68</f>
        <v>332000</v>
      </c>
      <c r="GG10" s="31">
        <f>'Raw Data'!GU68</f>
        <v>347900</v>
      </c>
      <c r="GH10" s="31">
        <f>'Raw Data'!GV68</f>
        <v>332500</v>
      </c>
      <c r="GI10" s="31">
        <f>'Raw Data'!GW68</f>
        <v>350000</v>
      </c>
      <c r="GJ10" s="31">
        <f>'Raw Data'!GX68</f>
        <v>343000</v>
      </c>
      <c r="GK10" s="31">
        <f>'Raw Data'!GY68</f>
        <v>366500</v>
      </c>
      <c r="GL10" s="31">
        <f>'Raw Data'!GZ68</f>
        <v>412500</v>
      </c>
      <c r="GM10" s="31">
        <f>'Raw Data'!HA68</f>
        <v>423200</v>
      </c>
      <c r="GN10" s="31">
        <f>'Raw Data'!HB68</f>
        <v>456500</v>
      </c>
      <c r="GO10" s="31">
        <f>'Raw Data'!HC68</f>
        <v>477500</v>
      </c>
      <c r="GP10" s="31">
        <f>'Raw Data'!HD68</f>
        <v>480000</v>
      </c>
      <c r="GQ10" s="31">
        <f>'Raw Data'!HE68</f>
        <v>430000</v>
      </c>
      <c r="GR10" s="31">
        <f>'Raw Data'!HF68</f>
        <v>450000</v>
      </c>
      <c r="GS10" s="31">
        <f>'Raw Data'!HG68</f>
        <v>473000</v>
      </c>
      <c r="GT10" s="31">
        <f>'Raw Data'!HH68</f>
        <v>454950</v>
      </c>
      <c r="GU10" s="31">
        <f>'Raw Data'!HI68</f>
        <v>470000</v>
      </c>
      <c r="GV10" s="31">
        <f>'Raw Data'!HJ68</f>
        <v>529000</v>
      </c>
      <c r="GW10" s="31">
        <f>'Raw Data'!HK68</f>
        <v>490000</v>
      </c>
      <c r="GX10" s="31">
        <f>'Raw Data'!HL68</f>
        <v>500000</v>
      </c>
      <c r="GY10" s="31">
        <f>'Raw Data'!HM68</f>
        <v>495000</v>
      </c>
      <c r="GZ10" s="31">
        <f>'Raw Data'!HN68</f>
        <v>507000</v>
      </c>
      <c r="HA10" s="31">
        <f>'Raw Data'!HO68</f>
        <v>480000</v>
      </c>
      <c r="HB10" s="31">
        <f>'Raw Data'!HP68</f>
        <v>546500</v>
      </c>
      <c r="HC10" s="31">
        <f>'Raw Data'!HQ68</f>
        <v>573910</v>
      </c>
      <c r="HD10" s="31">
        <f>'Raw Data'!HR68</f>
        <v>570000</v>
      </c>
      <c r="HE10" s="31">
        <f>'Raw Data'!HS68</f>
        <v>577250</v>
      </c>
      <c r="HF10" s="31">
        <f>'Raw Data'!HT68</f>
        <v>560000</v>
      </c>
      <c r="HG10" s="31">
        <f>'Raw Data'!HU68</f>
        <v>595000</v>
      </c>
      <c r="HH10" s="31">
        <f>'Raw Data'!HV68</f>
        <v>545000</v>
      </c>
      <c r="HI10" s="31">
        <f>'Raw Data'!HW68</f>
        <v>550000</v>
      </c>
      <c r="HJ10" s="31">
        <f>'Raw Data'!HX68</f>
        <v>507000</v>
      </c>
      <c r="HK10" s="31">
        <f>'Raw Data'!HY68</f>
        <v>595000</v>
      </c>
      <c r="HL10" s="31">
        <f>'Raw Data'!HZ68</f>
        <v>600000</v>
      </c>
      <c r="HM10" s="31">
        <f>'Raw Data'!IA68</f>
        <v>519654</v>
      </c>
      <c r="HN10" s="31">
        <f>'Raw Data'!IB68</f>
        <v>515000</v>
      </c>
      <c r="HO10" s="31">
        <f>'Raw Data'!IC68</f>
        <v>582500</v>
      </c>
      <c r="HP10" s="31">
        <f>'Raw Data'!ID68</f>
        <v>470000</v>
      </c>
      <c r="HQ10" s="31">
        <f>'Raw Data'!IE68</f>
        <v>550000</v>
      </c>
      <c r="HR10" s="31">
        <f>'Raw Data'!IF68</f>
        <v>544950</v>
      </c>
      <c r="HS10" s="31">
        <f>'Raw Data'!IG68</f>
        <v>539000</v>
      </c>
      <c r="HT10" s="31">
        <f>'Raw Data'!IH68</f>
        <v>599000</v>
      </c>
      <c r="HU10" s="31">
        <f>'Raw Data'!II68</f>
        <v>559499</v>
      </c>
      <c r="HV10" s="31">
        <f>'Raw Data'!IJ68</f>
        <v>515000</v>
      </c>
      <c r="HW10" s="31">
        <f>'Raw Data'!IK68</f>
        <v>525000</v>
      </c>
      <c r="HX10" s="31">
        <f>'Raw Data'!IL68</f>
        <v>602500</v>
      </c>
      <c r="HY10" s="31">
        <f>'Raw Data'!IM68</f>
        <v>567750</v>
      </c>
      <c r="HZ10" s="31">
        <f>'Raw Data'!IN68</f>
        <v>682250</v>
      </c>
      <c r="IA10" s="31">
        <f>'Raw Data'!IO68</f>
        <v>545000</v>
      </c>
      <c r="IB10" s="31">
        <f>'Raw Data'!IP68</f>
        <v>540000</v>
      </c>
      <c r="IC10" s="31">
        <f>'Raw Data'!IQ68</f>
        <v>557375</v>
      </c>
      <c r="ID10" s="31">
        <f>'Raw Data'!IR68</f>
        <v>585000</v>
      </c>
      <c r="IE10" s="31">
        <f>'Raw Data'!IS68</f>
        <v>590000</v>
      </c>
      <c r="IF10" s="31">
        <f>'Raw Data'!IT68</f>
        <v>588000</v>
      </c>
      <c r="IG10" s="31">
        <f>'Raw Data'!IU68</f>
        <v>632375</v>
      </c>
      <c r="IH10" s="31">
        <f>'Raw Data'!IV68</f>
        <v>602000</v>
      </c>
      <c r="II10" s="31">
        <f>'Raw Data'!IW68</f>
        <v>572500</v>
      </c>
      <c r="IJ10" s="31">
        <f>'Raw Data'!IX68</f>
        <v>575000</v>
      </c>
      <c r="IK10" s="31">
        <f>'Raw Data'!IY68</f>
        <v>529000</v>
      </c>
      <c r="IL10" s="31">
        <f>'Raw Data'!IZ68</f>
        <v>573000</v>
      </c>
      <c r="IM10" s="31">
        <f>'Raw Data'!JA68</f>
        <v>577500</v>
      </c>
      <c r="IN10" s="31">
        <f>'Raw Data'!JB68</f>
        <v>641500</v>
      </c>
      <c r="IO10" s="31">
        <f>'Raw Data'!JC68</f>
        <v>634000</v>
      </c>
      <c r="IP10" s="31">
        <f>'Raw Data'!JD68</f>
        <v>0</v>
      </c>
      <c r="IQ10" s="31">
        <f>'Raw Data'!JE68</f>
        <v>0</v>
      </c>
      <c r="IR10" s="31">
        <f>'Raw Data'!JF68</f>
        <v>0</v>
      </c>
      <c r="IS10" s="31">
        <f>'Raw Data'!JG68</f>
        <v>0</v>
      </c>
      <c r="IT10" s="31">
        <f>'Raw Data'!JH68</f>
        <v>0</v>
      </c>
      <c r="IU10" s="31">
        <f>'Raw Data'!JI68</f>
        <v>0</v>
      </c>
      <c r="IV10" s="31">
        <f>'Raw Data'!JJ68</f>
        <v>0</v>
      </c>
      <c r="IW10" s="31">
        <f>'Raw Data'!JK68</f>
        <v>0</v>
      </c>
      <c r="IX10" s="31">
        <f>'Raw Data'!JL68</f>
        <v>0</v>
      </c>
    </row>
    <row r="11" spans="1:258" ht="14.25" customHeight="1" x14ac:dyDescent="0.35">
      <c r="A11" s="13" t="s">
        <v>88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>
        <f>'Raw Data'!BG45</f>
        <v>96</v>
      </c>
      <c r="AT11" s="10">
        <f>'Raw Data'!BH45</f>
        <v>92</v>
      </c>
      <c r="AU11" s="10">
        <f>'Raw Data'!BI45</f>
        <v>111</v>
      </c>
      <c r="AV11" s="10">
        <f>'Raw Data'!BJ45</f>
        <v>110</v>
      </c>
      <c r="AW11" s="10">
        <f>'Raw Data'!BK45</f>
        <v>94</v>
      </c>
      <c r="AX11" s="10">
        <f>'Raw Data'!BL45</f>
        <v>103</v>
      </c>
      <c r="AY11" s="10">
        <f>'Raw Data'!BM45</f>
        <v>93</v>
      </c>
      <c r="AZ11" s="10">
        <f>'Raw Data'!BN45</f>
        <v>85</v>
      </c>
      <c r="BA11" s="10">
        <f>'Raw Data'!BO45</f>
        <v>60</v>
      </c>
      <c r="BB11" s="10">
        <f>'Raw Data'!BP45</f>
        <v>69</v>
      </c>
      <c r="BC11" s="10">
        <f>'Raw Data'!BQ45</f>
        <v>42</v>
      </c>
      <c r="BD11" s="10">
        <f>'Raw Data'!BR45</f>
        <v>68</v>
      </c>
      <c r="BE11" s="10">
        <f>'Raw Data'!BS45</f>
        <v>84</v>
      </c>
      <c r="BF11" s="10">
        <f>'Raw Data'!BT45</f>
        <v>81</v>
      </c>
      <c r="BG11" s="10">
        <f>'Raw Data'!BU45</f>
        <v>111</v>
      </c>
      <c r="BH11" s="10">
        <f>'Raw Data'!BV45</f>
        <v>114</v>
      </c>
      <c r="BI11" s="10">
        <f>'Raw Data'!BW45</f>
        <v>105</v>
      </c>
      <c r="BJ11" s="10">
        <f>'Raw Data'!BX45</f>
        <v>105</v>
      </c>
      <c r="BK11" s="10">
        <f>'Raw Data'!BY45</f>
        <v>104</v>
      </c>
      <c r="BL11" s="10">
        <f>'Raw Data'!BZ45</f>
        <v>106</v>
      </c>
      <c r="BM11" s="10">
        <f>'Raw Data'!CA45</f>
        <v>106</v>
      </c>
      <c r="BN11" s="10">
        <f>'Raw Data'!CB45</f>
        <v>100</v>
      </c>
      <c r="BO11" s="10">
        <f>'Raw Data'!CC45</f>
        <v>86</v>
      </c>
      <c r="BP11" s="10">
        <f>'Raw Data'!CD45</f>
        <v>72</v>
      </c>
      <c r="BQ11" s="10">
        <f>'Raw Data'!CE45</f>
        <v>113</v>
      </c>
      <c r="BR11" s="10">
        <f>'Raw Data'!CF45</f>
        <v>136</v>
      </c>
      <c r="BS11" s="10">
        <f>'Raw Data'!CG45</f>
        <v>151</v>
      </c>
      <c r="BT11" s="10">
        <f>'Raw Data'!CH45</f>
        <v>137</v>
      </c>
      <c r="BU11" s="10">
        <f>'Raw Data'!CI45</f>
        <v>125</v>
      </c>
      <c r="BV11" s="10">
        <f>'Raw Data'!CJ45</f>
        <v>99</v>
      </c>
      <c r="BW11" s="10">
        <f>'Raw Data'!CK45</f>
        <v>109</v>
      </c>
      <c r="BX11" s="10">
        <f>'Raw Data'!CL45</f>
        <v>115</v>
      </c>
      <c r="BY11" s="10">
        <f>'Raw Data'!CM45</f>
        <v>106</v>
      </c>
      <c r="BZ11" s="10">
        <f>'Raw Data'!CN45</f>
        <v>125</v>
      </c>
      <c r="CA11" s="10">
        <f>'Raw Data'!CO45</f>
        <v>83</v>
      </c>
      <c r="CB11" s="10">
        <f>'Raw Data'!CP45</f>
        <v>87</v>
      </c>
      <c r="CC11" s="10">
        <f>'Raw Data'!CQ45</f>
        <v>130</v>
      </c>
      <c r="CD11" s="10">
        <f>'Raw Data'!CR45</f>
        <v>137</v>
      </c>
      <c r="CE11" s="10">
        <f>'Raw Data'!CS45</f>
        <v>124</v>
      </c>
      <c r="CF11" s="10">
        <f>'Raw Data'!CT45</f>
        <v>142</v>
      </c>
      <c r="CG11" s="10">
        <f>'Raw Data'!CU45</f>
        <v>127</v>
      </c>
      <c r="CH11" s="10">
        <f>'Raw Data'!CV45</f>
        <v>105</v>
      </c>
      <c r="CI11" s="10">
        <f>'Raw Data'!CW45</f>
        <v>113</v>
      </c>
      <c r="CJ11" s="10">
        <f>'Raw Data'!CX45</f>
        <v>109</v>
      </c>
      <c r="CK11" s="10">
        <f>'Raw Data'!CY45</f>
        <v>74</v>
      </c>
      <c r="CL11" s="10">
        <f>'Raw Data'!CZ45</f>
        <v>102</v>
      </c>
      <c r="CM11" s="10">
        <f>'Raw Data'!DA45</f>
        <v>94</v>
      </c>
      <c r="CN11" s="10">
        <f>'Raw Data'!DB45</f>
        <v>112</v>
      </c>
      <c r="CO11" s="10">
        <f>'Raw Data'!DC45</f>
        <v>171</v>
      </c>
      <c r="CP11" s="10">
        <f>'Raw Data'!DD45</f>
        <v>131</v>
      </c>
      <c r="CQ11" s="10">
        <f>'Raw Data'!DE45</f>
        <v>165</v>
      </c>
      <c r="CR11" s="10">
        <f>'Raw Data'!DF45</f>
        <v>146</v>
      </c>
      <c r="CS11" s="10">
        <f>'Raw Data'!DG45</f>
        <v>121</v>
      </c>
      <c r="CT11" s="10">
        <f>'Raw Data'!DH45</f>
        <v>125</v>
      </c>
      <c r="CU11" s="10">
        <f>'Raw Data'!DI45</f>
        <v>146</v>
      </c>
      <c r="CV11" s="10">
        <f>'Raw Data'!DJ45</f>
        <v>134</v>
      </c>
      <c r="CW11" s="10">
        <f>'Raw Data'!DK45</f>
        <v>129</v>
      </c>
      <c r="CX11" s="10">
        <f>'Raw Data'!DL45</f>
        <v>109</v>
      </c>
      <c r="CY11" s="10">
        <f>'Raw Data'!DM45</f>
        <v>89</v>
      </c>
      <c r="CZ11" s="10">
        <f>'Raw Data'!DN45</f>
        <v>91</v>
      </c>
      <c r="DA11" s="10">
        <f>'Raw Data'!DO45</f>
        <v>136</v>
      </c>
      <c r="DB11" s="10">
        <f>'Raw Data'!DP45</f>
        <v>168</v>
      </c>
      <c r="DC11" s="10">
        <f>'Raw Data'!DQ45</f>
        <v>157</v>
      </c>
      <c r="DD11" s="10">
        <f>'Raw Data'!DR45</f>
        <v>150</v>
      </c>
      <c r="DE11" s="10">
        <f>'Raw Data'!DS45</f>
        <v>161</v>
      </c>
      <c r="DF11" s="10">
        <f>'Raw Data'!DT45</f>
        <v>136</v>
      </c>
      <c r="DG11" s="10">
        <f>'Raw Data'!DU45</f>
        <v>127</v>
      </c>
      <c r="DH11" s="10">
        <f>'Raw Data'!DV45</f>
        <v>114</v>
      </c>
      <c r="DI11" s="10">
        <f>'Raw Data'!DW45</f>
        <v>115</v>
      </c>
      <c r="DJ11" s="10">
        <f>'Raw Data'!DX45</f>
        <v>125</v>
      </c>
      <c r="DK11" s="10">
        <f>'Raw Data'!DY45</f>
        <v>106</v>
      </c>
      <c r="DL11" s="10">
        <f>'Raw Data'!DZ45</f>
        <v>88</v>
      </c>
      <c r="DM11" s="10">
        <f>'Raw Data'!EA45</f>
        <v>115</v>
      </c>
      <c r="DN11" s="10">
        <f>'Raw Data'!EB45</f>
        <v>149</v>
      </c>
      <c r="DO11" s="10">
        <f>'Raw Data'!EC45</f>
        <v>192</v>
      </c>
      <c r="DP11" s="10">
        <f>'Raw Data'!ED45</f>
        <v>147</v>
      </c>
      <c r="DQ11" s="10">
        <f>'Raw Data'!EE45</f>
        <v>122</v>
      </c>
      <c r="DR11" s="10">
        <f>'Raw Data'!EF45</f>
        <v>127</v>
      </c>
      <c r="DS11" s="10">
        <f>'Raw Data'!EG45</f>
        <v>142</v>
      </c>
      <c r="DT11" s="10">
        <f>'Raw Data'!EH45</f>
        <v>144</v>
      </c>
      <c r="DU11" s="10">
        <f>'Raw Data'!EI45</f>
        <v>118</v>
      </c>
      <c r="DV11" s="10">
        <f>'Raw Data'!EJ45</f>
        <v>157</v>
      </c>
      <c r="DW11" s="10">
        <f>'Raw Data'!EK45</f>
        <v>96</v>
      </c>
      <c r="DX11" s="10">
        <f>'Raw Data'!EL45</f>
        <v>105</v>
      </c>
      <c r="DY11" s="10">
        <f>'Raw Data'!EM45</f>
        <v>140</v>
      </c>
      <c r="DZ11" s="10">
        <f>'Raw Data'!EN45</f>
        <v>153</v>
      </c>
      <c r="EA11" s="10">
        <f>'Raw Data'!EO45</f>
        <v>202</v>
      </c>
      <c r="EB11" s="10">
        <f>'Raw Data'!EP45</f>
        <v>185</v>
      </c>
      <c r="EC11" s="10">
        <f>'Raw Data'!EQ45</f>
        <v>171</v>
      </c>
      <c r="ED11" s="10">
        <f>'Raw Data'!ER45</f>
        <v>146</v>
      </c>
      <c r="EE11" s="10">
        <f>'Raw Data'!ES45</f>
        <v>143</v>
      </c>
      <c r="EF11" s="10">
        <f>'Raw Data'!ET45</f>
        <v>159</v>
      </c>
      <c r="EG11" s="10">
        <f>'Raw Data'!EU45</f>
        <v>143</v>
      </c>
      <c r="EH11" s="10">
        <f>'Raw Data'!EV45</f>
        <v>148</v>
      </c>
      <c r="EI11" s="10">
        <f>'Raw Data'!EW45</f>
        <v>111</v>
      </c>
      <c r="EJ11" s="10">
        <f>'Raw Data'!EX45</f>
        <v>92</v>
      </c>
      <c r="EK11" s="10">
        <f>'Raw Data'!EY45</f>
        <v>138</v>
      </c>
      <c r="EL11" s="10">
        <f>'Raw Data'!EZ45</f>
        <v>158</v>
      </c>
      <c r="EM11" s="10">
        <f>'Raw Data'!FA45</f>
        <v>175</v>
      </c>
      <c r="EN11" s="10">
        <f>'Raw Data'!FB45</f>
        <v>185</v>
      </c>
      <c r="EO11" s="10">
        <f>'Raw Data'!FC45</f>
        <v>155</v>
      </c>
      <c r="EP11" s="10">
        <f>'Raw Data'!FD45</f>
        <v>159</v>
      </c>
      <c r="EQ11" s="10">
        <f>'Raw Data'!FE45</f>
        <v>159</v>
      </c>
      <c r="ER11" s="10">
        <f>'Raw Data'!FF45</f>
        <v>145</v>
      </c>
      <c r="ES11" s="10">
        <f>'Raw Data'!FG45</f>
        <v>140</v>
      </c>
      <c r="ET11" s="10">
        <f>'Raw Data'!FH45</f>
        <v>173</v>
      </c>
      <c r="EU11" s="10">
        <f>'Raw Data'!FI45</f>
        <v>112</v>
      </c>
      <c r="EV11" s="10">
        <f>'Raw Data'!FJ45</f>
        <v>129</v>
      </c>
      <c r="EW11" s="10">
        <f>'Raw Data'!FK45</f>
        <v>180</v>
      </c>
      <c r="EX11" s="10">
        <f>'Raw Data'!FL45</f>
        <v>180</v>
      </c>
      <c r="EY11" s="10">
        <f>'Raw Data'!FM45</f>
        <v>203</v>
      </c>
      <c r="EZ11" s="10">
        <f>'Raw Data'!FN45</f>
        <v>218</v>
      </c>
      <c r="FA11" s="10">
        <f>'Raw Data'!FO45</f>
        <v>136</v>
      </c>
      <c r="FB11" s="10">
        <f>'Raw Data'!FP45</f>
        <v>171</v>
      </c>
      <c r="FC11" s="10">
        <f>'Raw Data'!FQ45</f>
        <v>162</v>
      </c>
      <c r="FD11" s="10">
        <f>'Raw Data'!FR45</f>
        <v>166</v>
      </c>
      <c r="FE11" s="10">
        <f>'Raw Data'!FS45</f>
        <v>164</v>
      </c>
      <c r="FF11" s="10">
        <f>'Raw Data'!FT45</f>
        <v>164</v>
      </c>
      <c r="FG11" s="10">
        <f>'Raw Data'!FU45</f>
        <v>118</v>
      </c>
      <c r="FH11" s="10">
        <f>'Raw Data'!FV45</f>
        <v>89</v>
      </c>
      <c r="FI11" s="10">
        <f>'Raw Data'!FW45</f>
        <v>187</v>
      </c>
      <c r="FJ11" s="10">
        <f>'Raw Data'!FX45</f>
        <v>186</v>
      </c>
      <c r="FK11" s="10">
        <f>'Raw Data'!FY45</f>
        <v>219</v>
      </c>
      <c r="FL11" s="10">
        <f>'Raw Data'!FZ45</f>
        <v>188</v>
      </c>
      <c r="FM11" s="10">
        <f>'Raw Data'!GA45</f>
        <v>172</v>
      </c>
      <c r="FN11" s="10">
        <f>'Raw Data'!GB45</f>
        <v>189</v>
      </c>
      <c r="FO11" s="10">
        <f>'Raw Data'!GC45</f>
        <v>142</v>
      </c>
      <c r="FP11" s="10">
        <f>'Raw Data'!GD45</f>
        <v>176</v>
      </c>
      <c r="FQ11" s="10">
        <f>'Raw Data'!GE45</f>
        <v>135</v>
      </c>
      <c r="FR11" s="10">
        <f>'Raw Data'!GF45</f>
        <v>166</v>
      </c>
      <c r="FS11" s="10">
        <f>'Raw Data'!GG45</f>
        <v>119</v>
      </c>
      <c r="FT11" s="10">
        <f>'Raw Data'!GH45</f>
        <v>123</v>
      </c>
      <c r="FU11" s="10">
        <f>'Raw Data'!GI45</f>
        <v>184</v>
      </c>
      <c r="FV11" s="10">
        <f>'Raw Data'!GJ45</f>
        <v>189</v>
      </c>
      <c r="FW11" s="10">
        <f>'Raw Data'!GK45</f>
        <v>217</v>
      </c>
      <c r="FX11" s="10">
        <f>'Raw Data'!GL45</f>
        <v>190</v>
      </c>
      <c r="FY11" s="10">
        <f>'Raw Data'!GM45</f>
        <v>185</v>
      </c>
      <c r="FZ11" s="10">
        <f>'Raw Data'!GN45</f>
        <v>201</v>
      </c>
      <c r="GA11" s="10">
        <f>'Raw Data'!GO45</f>
        <v>162</v>
      </c>
      <c r="GB11" s="10">
        <f>'Raw Data'!GP45</f>
        <v>189</v>
      </c>
      <c r="GC11" s="10">
        <f>'Raw Data'!GQ45</f>
        <v>206</v>
      </c>
      <c r="GD11" s="10">
        <f>'Raw Data'!GR45</f>
        <v>174</v>
      </c>
      <c r="GE11" s="10">
        <f>'Raw Data'!GS45</f>
        <v>148</v>
      </c>
      <c r="GF11" s="10">
        <f>'Raw Data'!GT45</f>
        <v>146</v>
      </c>
      <c r="GG11" s="10">
        <f>'Raw Data'!GU45</f>
        <v>198</v>
      </c>
      <c r="GH11" s="10">
        <f>'Raw Data'!GV45</f>
        <v>154</v>
      </c>
      <c r="GI11" s="10">
        <f>'Raw Data'!GW45</f>
        <v>150</v>
      </c>
      <c r="GJ11" s="10">
        <f>'Raw Data'!GX45</f>
        <v>221</v>
      </c>
      <c r="GK11" s="10">
        <f>'Raw Data'!GY45</f>
        <v>396</v>
      </c>
      <c r="GL11" s="10">
        <f>'Raw Data'!GZ45</f>
        <v>322</v>
      </c>
      <c r="GM11" s="10">
        <f>'Raw Data'!HA45</f>
        <v>358</v>
      </c>
      <c r="GN11" s="10">
        <f>'Raw Data'!HB45</f>
        <v>372</v>
      </c>
      <c r="GO11" s="10">
        <f>'Raw Data'!HC45</f>
        <v>310</v>
      </c>
      <c r="GP11" s="10">
        <f>'Raw Data'!HD45</f>
        <v>316</v>
      </c>
      <c r="GQ11" s="10">
        <f>'Raw Data'!HE45</f>
        <v>263</v>
      </c>
      <c r="GR11" s="10">
        <f>'Raw Data'!HF45</f>
        <v>237</v>
      </c>
      <c r="GS11" s="10">
        <f>'Raw Data'!HG45</f>
        <v>377</v>
      </c>
      <c r="GT11" s="10">
        <f>'Raw Data'!HH45</f>
        <v>349</v>
      </c>
      <c r="GU11" s="10">
        <f>'Raw Data'!HI45</f>
        <v>337</v>
      </c>
      <c r="GV11" s="10">
        <f>'Raw Data'!HJ45</f>
        <v>326</v>
      </c>
      <c r="GW11" s="10">
        <f>'Raw Data'!HK45</f>
        <v>263</v>
      </c>
      <c r="GX11" s="10">
        <f>'Raw Data'!HL45</f>
        <v>234</v>
      </c>
      <c r="GY11" s="10">
        <f>'Raw Data'!HM45</f>
        <v>230</v>
      </c>
      <c r="GZ11" s="10">
        <f>'Raw Data'!HN45</f>
        <v>253</v>
      </c>
      <c r="HA11" s="10">
        <f>'Raw Data'!HO45</f>
        <v>267</v>
      </c>
      <c r="HB11" s="10">
        <f>'Raw Data'!HP45</f>
        <v>240</v>
      </c>
      <c r="HC11" s="10">
        <f>'Raw Data'!HQ45</f>
        <v>225</v>
      </c>
      <c r="HD11" s="10">
        <f>'Raw Data'!HR45</f>
        <v>182</v>
      </c>
      <c r="HE11" s="10">
        <f>'Raw Data'!HS45</f>
        <v>300</v>
      </c>
      <c r="HF11" s="10">
        <f>'Raw Data'!HT45</f>
        <v>265</v>
      </c>
      <c r="HG11" s="10">
        <f>'Raw Data'!HU45</f>
        <v>247</v>
      </c>
      <c r="HH11" s="10">
        <f>'Raw Data'!HV45</f>
        <v>235</v>
      </c>
      <c r="HI11" s="10">
        <f>'Raw Data'!HW45</f>
        <v>171</v>
      </c>
      <c r="HJ11" s="10">
        <f>'Raw Data'!HX45</f>
        <v>201</v>
      </c>
      <c r="HK11" s="10">
        <f>'Raw Data'!HY45</f>
        <v>179</v>
      </c>
      <c r="HL11" s="10">
        <f>'Raw Data'!HZ45</f>
        <v>161</v>
      </c>
      <c r="HM11" s="10">
        <f>'Raw Data'!IA45</f>
        <v>161</v>
      </c>
      <c r="HN11" s="10">
        <f>'Raw Data'!IB45</f>
        <v>131</v>
      </c>
      <c r="HO11" s="10">
        <f>'Raw Data'!IC45</f>
        <v>101</v>
      </c>
      <c r="HP11" s="10">
        <f>'Raw Data'!ID45</f>
        <v>137</v>
      </c>
      <c r="HQ11" s="10">
        <f>'Raw Data'!IE45</f>
        <v>193</v>
      </c>
      <c r="HR11" s="10">
        <f>'Raw Data'!IF45</f>
        <v>166</v>
      </c>
      <c r="HS11" s="10">
        <f>'Raw Data'!IG45</f>
        <v>184</v>
      </c>
      <c r="HT11" s="10">
        <f>'Raw Data'!IH45</f>
        <v>189</v>
      </c>
      <c r="HU11" s="10">
        <f>'Raw Data'!II45</f>
        <v>129</v>
      </c>
      <c r="HV11" s="10">
        <f>'Raw Data'!IJ45</f>
        <v>143</v>
      </c>
      <c r="HW11" s="10">
        <f>'Raw Data'!IK45</f>
        <v>167</v>
      </c>
      <c r="HX11" s="10">
        <f>'Raw Data'!IL45</f>
        <v>129</v>
      </c>
      <c r="HY11" s="10">
        <f>'Raw Data'!IM45</f>
        <v>137</v>
      </c>
      <c r="HZ11" s="10">
        <f>'Raw Data'!IN45</f>
        <v>116</v>
      </c>
      <c r="IA11" s="10">
        <f>'Raw Data'!IO45</f>
        <v>101</v>
      </c>
      <c r="IB11" s="10">
        <f>'Raw Data'!IP45</f>
        <v>113</v>
      </c>
      <c r="IC11" s="10">
        <f>'Raw Data'!IQ45</f>
        <v>178</v>
      </c>
      <c r="ID11" s="10">
        <f>'Raw Data'!IR45</f>
        <v>175</v>
      </c>
      <c r="IE11" s="10">
        <f>'Raw Data'!IS45</f>
        <v>173</v>
      </c>
      <c r="IF11" s="10">
        <f>'Raw Data'!IT45</f>
        <v>138</v>
      </c>
      <c r="IG11" s="10">
        <f>'Raw Data'!IU45</f>
        <v>158</v>
      </c>
      <c r="IH11" s="10">
        <f>'Raw Data'!IV45</f>
        <v>144</v>
      </c>
      <c r="II11" s="10">
        <f>'Raw Data'!IW45</f>
        <v>138</v>
      </c>
      <c r="IJ11" s="10">
        <f>'Raw Data'!IX45</f>
        <v>160</v>
      </c>
      <c r="IK11" s="10">
        <f>'Raw Data'!IY45</f>
        <v>127</v>
      </c>
      <c r="IL11" s="10">
        <f>'Raw Data'!IZ45</f>
        <v>136</v>
      </c>
      <c r="IM11" s="10">
        <f>'Raw Data'!JA45</f>
        <v>129</v>
      </c>
      <c r="IN11" s="10">
        <f>'Raw Data'!JB45</f>
        <v>99</v>
      </c>
      <c r="IO11" s="10">
        <f>'Raw Data'!JC45</f>
        <v>151</v>
      </c>
      <c r="IP11" s="10">
        <f>'Raw Data'!JD45</f>
        <v>0</v>
      </c>
      <c r="IQ11" s="10">
        <f>'Raw Data'!JE45</f>
        <v>0</v>
      </c>
      <c r="IR11" s="10">
        <f>'Raw Data'!JF45</f>
        <v>0</v>
      </c>
      <c r="IS11" s="10">
        <f>'Raw Data'!JG45</f>
        <v>0</v>
      </c>
      <c r="IT11" s="10">
        <f>'Raw Data'!JH45</f>
        <v>0</v>
      </c>
      <c r="IU11" s="10">
        <f>'Raw Data'!JI45</f>
        <v>0</v>
      </c>
      <c r="IV11" s="10">
        <f>'Raw Data'!JJ45</f>
        <v>0</v>
      </c>
      <c r="IW11" s="10">
        <f>'Raw Data'!JK45</f>
        <v>0</v>
      </c>
      <c r="IX11" s="10">
        <f>'Raw Data'!JL45</f>
        <v>0</v>
      </c>
    </row>
    <row r="12" spans="1:258" ht="14.25" customHeight="1" x14ac:dyDescent="0.35">
      <c r="A12" s="4"/>
    </row>
    <row r="13" spans="1:258" ht="14.25" customHeight="1" x14ac:dyDescent="0.35">
      <c r="A13" s="13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2">
        <f t="shared" ref="AS13:GQ13" si="2">AS1</f>
        <v>39510</v>
      </c>
      <c r="AT13" s="12">
        <f t="shared" si="2"/>
        <v>39539</v>
      </c>
      <c r="AU13" s="12">
        <f t="shared" si="2"/>
        <v>39569</v>
      </c>
      <c r="AV13" s="12">
        <f t="shared" si="2"/>
        <v>39600</v>
      </c>
      <c r="AW13" s="12">
        <f t="shared" si="2"/>
        <v>39630</v>
      </c>
      <c r="AX13" s="12">
        <f t="shared" si="2"/>
        <v>39661</v>
      </c>
      <c r="AY13" s="12">
        <f t="shared" si="2"/>
        <v>39692</v>
      </c>
      <c r="AZ13" s="12">
        <f t="shared" si="2"/>
        <v>39729</v>
      </c>
      <c r="BA13" s="12">
        <f t="shared" si="2"/>
        <v>39766</v>
      </c>
      <c r="BB13" s="12">
        <f t="shared" si="2"/>
        <v>39803</v>
      </c>
      <c r="BC13" s="12">
        <f t="shared" si="2"/>
        <v>39840</v>
      </c>
      <c r="BD13" s="12">
        <f t="shared" si="2"/>
        <v>39853</v>
      </c>
      <c r="BE13" s="12">
        <f t="shared" si="2"/>
        <v>39881</v>
      </c>
      <c r="BF13" s="12">
        <f t="shared" si="2"/>
        <v>39912</v>
      </c>
      <c r="BG13" s="12">
        <f t="shared" si="2"/>
        <v>39942</v>
      </c>
      <c r="BH13" s="12">
        <f t="shared" si="2"/>
        <v>39973</v>
      </c>
      <c r="BI13" s="12">
        <f t="shared" si="2"/>
        <v>40003</v>
      </c>
      <c r="BJ13" s="12">
        <f t="shared" si="2"/>
        <v>40034</v>
      </c>
      <c r="BK13" s="12">
        <f t="shared" si="2"/>
        <v>40065</v>
      </c>
      <c r="BL13" s="12">
        <f t="shared" si="2"/>
        <v>40095</v>
      </c>
      <c r="BM13" s="12">
        <f t="shared" si="2"/>
        <v>40126</v>
      </c>
      <c r="BN13" s="12">
        <f t="shared" si="2"/>
        <v>40156</v>
      </c>
      <c r="BO13" s="12">
        <f t="shared" si="2"/>
        <v>40187</v>
      </c>
      <c r="BP13" s="12">
        <f t="shared" si="2"/>
        <v>40218</v>
      </c>
      <c r="BQ13" s="12">
        <f t="shared" si="2"/>
        <v>40246</v>
      </c>
      <c r="BR13" s="12">
        <f t="shared" si="2"/>
        <v>40277</v>
      </c>
      <c r="BS13" s="12">
        <f t="shared" si="2"/>
        <v>40307</v>
      </c>
      <c r="BT13" s="12">
        <f t="shared" si="2"/>
        <v>40338</v>
      </c>
      <c r="BU13" s="12">
        <f t="shared" si="2"/>
        <v>40368</v>
      </c>
      <c r="BV13" s="12">
        <f t="shared" si="2"/>
        <v>40399</v>
      </c>
      <c r="BW13" s="12">
        <f t="shared" si="2"/>
        <v>40430</v>
      </c>
      <c r="BX13" s="12">
        <f t="shared" si="2"/>
        <v>40460</v>
      </c>
      <c r="BY13" s="12">
        <f t="shared" si="2"/>
        <v>40491</v>
      </c>
      <c r="BZ13" s="12">
        <f t="shared" si="2"/>
        <v>40521</v>
      </c>
      <c r="CA13" s="12">
        <f t="shared" si="2"/>
        <v>40552</v>
      </c>
      <c r="CB13" s="12">
        <f t="shared" si="2"/>
        <v>40583</v>
      </c>
      <c r="CC13" s="12">
        <f t="shared" si="2"/>
        <v>40611</v>
      </c>
      <c r="CD13" s="12">
        <f t="shared" si="2"/>
        <v>40642</v>
      </c>
      <c r="CE13" s="12">
        <f t="shared" si="2"/>
        <v>40672</v>
      </c>
      <c r="CF13" s="12">
        <f t="shared" si="2"/>
        <v>40703</v>
      </c>
      <c r="CG13" s="12">
        <f t="shared" si="2"/>
        <v>40733</v>
      </c>
      <c r="CH13" s="12">
        <f t="shared" si="2"/>
        <v>40764</v>
      </c>
      <c r="CI13" s="12">
        <f t="shared" si="2"/>
        <v>40795</v>
      </c>
      <c r="CJ13" s="12">
        <f t="shared" si="2"/>
        <v>40825</v>
      </c>
      <c r="CK13" s="12">
        <f t="shared" si="2"/>
        <v>40856</v>
      </c>
      <c r="CL13" s="12">
        <f t="shared" si="2"/>
        <v>40886</v>
      </c>
      <c r="CM13" s="12">
        <f t="shared" si="2"/>
        <v>40917</v>
      </c>
      <c r="CN13" s="12">
        <f t="shared" si="2"/>
        <v>40948</v>
      </c>
      <c r="CO13" s="12">
        <f t="shared" si="2"/>
        <v>40977</v>
      </c>
      <c r="CP13" s="12">
        <f t="shared" si="2"/>
        <v>41008</v>
      </c>
      <c r="CQ13" s="12">
        <f t="shared" si="2"/>
        <v>41038</v>
      </c>
      <c r="CR13" s="12">
        <f t="shared" si="2"/>
        <v>41069</v>
      </c>
      <c r="CS13" s="12">
        <f t="shared" si="2"/>
        <v>41099</v>
      </c>
      <c r="CT13" s="12">
        <f t="shared" si="2"/>
        <v>41130</v>
      </c>
      <c r="CU13" s="12">
        <f t="shared" si="2"/>
        <v>41161</v>
      </c>
      <c r="CV13" s="12">
        <f t="shared" si="2"/>
        <v>41191</v>
      </c>
      <c r="CW13" s="12">
        <f t="shared" si="2"/>
        <v>41222</v>
      </c>
      <c r="CX13" s="12">
        <f t="shared" si="2"/>
        <v>41252</v>
      </c>
      <c r="CY13" s="12">
        <f t="shared" si="2"/>
        <v>41283</v>
      </c>
      <c r="CZ13" s="12">
        <f t="shared" si="2"/>
        <v>41314</v>
      </c>
      <c r="DA13" s="12">
        <f t="shared" si="2"/>
        <v>41342</v>
      </c>
      <c r="DB13" s="12">
        <f t="shared" si="2"/>
        <v>41373</v>
      </c>
      <c r="DC13" s="12">
        <f t="shared" si="2"/>
        <v>41403</v>
      </c>
      <c r="DD13" s="12">
        <f t="shared" si="2"/>
        <v>41434</v>
      </c>
      <c r="DE13" s="12">
        <f t="shared" si="2"/>
        <v>41464</v>
      </c>
      <c r="DF13" s="12">
        <f t="shared" si="2"/>
        <v>41495</v>
      </c>
      <c r="DG13" s="12">
        <f t="shared" si="2"/>
        <v>41526</v>
      </c>
      <c r="DH13" s="12">
        <f t="shared" si="2"/>
        <v>41556</v>
      </c>
      <c r="DI13" s="12">
        <f t="shared" si="2"/>
        <v>41587</v>
      </c>
      <c r="DJ13" s="12">
        <f t="shared" si="2"/>
        <v>41617</v>
      </c>
      <c r="DK13" s="12">
        <f t="shared" si="2"/>
        <v>41648</v>
      </c>
      <c r="DL13" s="12">
        <f t="shared" si="2"/>
        <v>41679</v>
      </c>
      <c r="DM13" s="12">
        <f t="shared" si="2"/>
        <v>41707</v>
      </c>
      <c r="DN13" s="12">
        <f t="shared" si="2"/>
        <v>41738</v>
      </c>
      <c r="DO13" s="12">
        <f t="shared" si="2"/>
        <v>41768</v>
      </c>
      <c r="DP13" s="12">
        <f t="shared" si="2"/>
        <v>41799</v>
      </c>
      <c r="DQ13" s="12">
        <f t="shared" si="2"/>
        <v>41829</v>
      </c>
      <c r="DR13" s="12">
        <f t="shared" si="2"/>
        <v>41860</v>
      </c>
      <c r="DS13" s="12">
        <f t="shared" si="2"/>
        <v>41891</v>
      </c>
      <c r="DT13" s="12">
        <f t="shared" si="2"/>
        <v>41921</v>
      </c>
      <c r="DU13" s="12">
        <f t="shared" si="2"/>
        <v>41952</v>
      </c>
      <c r="DV13" s="12">
        <f t="shared" si="2"/>
        <v>41982</v>
      </c>
      <c r="DW13" s="12">
        <f t="shared" si="2"/>
        <v>42013</v>
      </c>
      <c r="DX13" s="12">
        <f t="shared" si="2"/>
        <v>42044</v>
      </c>
      <c r="DY13" s="12">
        <f t="shared" si="2"/>
        <v>42072</v>
      </c>
      <c r="DZ13" s="12">
        <f t="shared" si="2"/>
        <v>42103</v>
      </c>
      <c r="EA13" s="12">
        <f t="shared" si="2"/>
        <v>42133</v>
      </c>
      <c r="EB13" s="12">
        <f t="shared" si="2"/>
        <v>42164</v>
      </c>
      <c r="EC13" s="12">
        <f t="shared" si="2"/>
        <v>42194</v>
      </c>
      <c r="ED13" s="12">
        <f t="shared" si="2"/>
        <v>42225</v>
      </c>
      <c r="EE13" s="12">
        <f t="shared" si="2"/>
        <v>42256</v>
      </c>
      <c r="EF13" s="12">
        <f t="shared" si="2"/>
        <v>42286</v>
      </c>
      <c r="EG13" s="12">
        <f t="shared" si="2"/>
        <v>42317</v>
      </c>
      <c r="EH13" s="12">
        <f t="shared" si="2"/>
        <v>42347</v>
      </c>
      <c r="EI13" s="12">
        <f t="shared" si="2"/>
        <v>42378</v>
      </c>
      <c r="EJ13" s="12">
        <f t="shared" si="2"/>
        <v>42409</v>
      </c>
      <c r="EK13" s="12">
        <f t="shared" si="2"/>
        <v>42438</v>
      </c>
      <c r="EL13" s="12">
        <f t="shared" si="2"/>
        <v>42469</v>
      </c>
      <c r="EM13" s="12">
        <f t="shared" si="2"/>
        <v>42499</v>
      </c>
      <c r="EN13" s="12">
        <f t="shared" si="2"/>
        <v>42530</v>
      </c>
      <c r="EO13" s="12">
        <f t="shared" si="2"/>
        <v>42560</v>
      </c>
      <c r="EP13" s="12">
        <f t="shared" si="2"/>
        <v>42591</v>
      </c>
      <c r="EQ13" s="12">
        <f t="shared" si="2"/>
        <v>42622</v>
      </c>
      <c r="ER13" s="12">
        <f t="shared" si="2"/>
        <v>42652</v>
      </c>
      <c r="ES13" s="12">
        <f t="shared" si="2"/>
        <v>42683</v>
      </c>
      <c r="ET13" s="12">
        <f t="shared" si="2"/>
        <v>42713</v>
      </c>
      <c r="EU13" s="12">
        <f t="shared" si="2"/>
        <v>42744</v>
      </c>
      <c r="EV13" s="12">
        <f t="shared" si="2"/>
        <v>42775</v>
      </c>
      <c r="EW13" s="12">
        <f t="shared" si="2"/>
        <v>42803</v>
      </c>
      <c r="EX13" s="12">
        <f t="shared" si="2"/>
        <v>42834</v>
      </c>
      <c r="EY13" s="12">
        <f t="shared" si="2"/>
        <v>42864</v>
      </c>
      <c r="EZ13" s="12">
        <f t="shared" si="2"/>
        <v>42895</v>
      </c>
      <c r="FA13" s="12">
        <f t="shared" si="2"/>
        <v>42925</v>
      </c>
      <c r="FB13" s="12">
        <f t="shared" si="2"/>
        <v>42956</v>
      </c>
      <c r="FC13" s="12">
        <f t="shared" si="2"/>
        <v>42987</v>
      </c>
      <c r="FD13" s="12">
        <f t="shared" si="2"/>
        <v>43017</v>
      </c>
      <c r="FE13" s="12">
        <f t="shared" si="2"/>
        <v>43048</v>
      </c>
      <c r="FF13" s="12">
        <f t="shared" si="2"/>
        <v>43078</v>
      </c>
      <c r="FG13" s="12">
        <f t="shared" si="2"/>
        <v>43109</v>
      </c>
      <c r="FH13" s="12">
        <f t="shared" si="2"/>
        <v>43140</v>
      </c>
      <c r="FI13" s="12">
        <f t="shared" si="2"/>
        <v>43168</v>
      </c>
      <c r="FJ13" s="12">
        <f t="shared" si="2"/>
        <v>43199</v>
      </c>
      <c r="FK13" s="12">
        <f t="shared" si="2"/>
        <v>43229</v>
      </c>
      <c r="FL13" s="12">
        <f t="shared" si="2"/>
        <v>43260</v>
      </c>
      <c r="FM13" s="12">
        <f t="shared" si="2"/>
        <v>43290</v>
      </c>
      <c r="FN13" s="12">
        <f t="shared" si="2"/>
        <v>43321</v>
      </c>
      <c r="FO13" s="12">
        <f t="shared" si="2"/>
        <v>43352</v>
      </c>
      <c r="FP13" s="12">
        <f t="shared" si="2"/>
        <v>43382</v>
      </c>
      <c r="FQ13" s="12">
        <f t="shared" si="2"/>
        <v>43413</v>
      </c>
      <c r="FR13" s="12">
        <f t="shared" si="2"/>
        <v>43443</v>
      </c>
      <c r="FS13" s="12">
        <f t="shared" si="2"/>
        <v>43474</v>
      </c>
      <c r="FT13" s="12">
        <f t="shared" si="2"/>
        <v>43505</v>
      </c>
      <c r="FU13" s="12">
        <f t="shared" si="2"/>
        <v>43533</v>
      </c>
      <c r="FV13" s="12">
        <f t="shared" si="2"/>
        <v>43564</v>
      </c>
      <c r="FW13" s="12">
        <f t="shared" si="2"/>
        <v>43594</v>
      </c>
      <c r="FX13" s="12">
        <f t="shared" si="2"/>
        <v>43625</v>
      </c>
      <c r="FY13" s="12">
        <f t="shared" si="2"/>
        <v>43655</v>
      </c>
      <c r="FZ13" s="12">
        <f t="shared" si="2"/>
        <v>43686</v>
      </c>
      <c r="GA13" s="12">
        <f t="shared" si="2"/>
        <v>43717</v>
      </c>
      <c r="GB13" s="12">
        <f t="shared" si="2"/>
        <v>43747</v>
      </c>
      <c r="GC13" s="12">
        <f t="shared" si="2"/>
        <v>43778</v>
      </c>
      <c r="GD13" s="12">
        <f t="shared" si="2"/>
        <v>43808</v>
      </c>
      <c r="GE13" s="12">
        <f t="shared" si="2"/>
        <v>43839</v>
      </c>
      <c r="GF13" s="12">
        <f t="shared" si="2"/>
        <v>43870</v>
      </c>
      <c r="GG13" s="12">
        <f t="shared" si="2"/>
        <v>43899</v>
      </c>
      <c r="GH13" s="12">
        <f t="shared" si="2"/>
        <v>43930</v>
      </c>
      <c r="GI13" s="12">
        <f t="shared" si="2"/>
        <v>43960</v>
      </c>
      <c r="GJ13" s="12">
        <f t="shared" si="2"/>
        <v>43991</v>
      </c>
      <c r="GK13" s="12">
        <f t="shared" si="2"/>
        <v>44021</v>
      </c>
      <c r="GL13" s="12">
        <f t="shared" si="2"/>
        <v>44052</v>
      </c>
      <c r="GM13" s="12">
        <f t="shared" si="2"/>
        <v>44083</v>
      </c>
      <c r="GN13" s="12">
        <f t="shared" si="2"/>
        <v>44113</v>
      </c>
      <c r="GO13" s="12">
        <f t="shared" si="2"/>
        <v>44144</v>
      </c>
      <c r="GP13" s="12">
        <f t="shared" si="2"/>
        <v>44174</v>
      </c>
      <c r="GQ13" s="12">
        <f t="shared" si="2"/>
        <v>44205</v>
      </c>
      <c r="GR13" s="12">
        <v>44247</v>
      </c>
      <c r="GS13" s="12">
        <v>44275</v>
      </c>
      <c r="GT13" s="12">
        <v>44306</v>
      </c>
      <c r="GU13" s="12">
        <v>44336</v>
      </c>
      <c r="GV13" s="12">
        <v>44367</v>
      </c>
      <c r="GW13" s="12">
        <v>44397</v>
      </c>
      <c r="GX13" s="12">
        <v>44428</v>
      </c>
      <c r="GY13" s="12">
        <v>44459</v>
      </c>
      <c r="GZ13" s="12">
        <v>44489</v>
      </c>
      <c r="HA13" s="12">
        <v>44520</v>
      </c>
      <c r="HB13" s="12">
        <v>44550</v>
      </c>
      <c r="HC13" s="12">
        <v>44581</v>
      </c>
      <c r="HD13" s="12">
        <v>44612</v>
      </c>
      <c r="HE13" s="12">
        <v>44640</v>
      </c>
      <c r="HF13" s="12">
        <v>44671</v>
      </c>
      <c r="HG13" s="12">
        <v>44701</v>
      </c>
      <c r="HH13" s="12">
        <v>44732</v>
      </c>
      <c r="HI13" s="12">
        <v>44762</v>
      </c>
      <c r="HJ13" s="12">
        <v>44793</v>
      </c>
      <c r="HK13" s="12">
        <v>44824</v>
      </c>
      <c r="HL13" s="12">
        <v>44854</v>
      </c>
      <c r="HM13" s="12">
        <v>44885</v>
      </c>
      <c r="HN13" s="12">
        <v>44915</v>
      </c>
      <c r="HO13" s="12">
        <v>44946</v>
      </c>
      <c r="HP13" s="12">
        <v>44977</v>
      </c>
      <c r="HQ13" s="12">
        <v>45005</v>
      </c>
      <c r="HR13" s="12">
        <v>45036</v>
      </c>
      <c r="HS13" s="12">
        <v>45066</v>
      </c>
      <c r="HT13" s="12">
        <v>45097</v>
      </c>
      <c r="HU13" s="12">
        <v>45127</v>
      </c>
      <c r="HV13" s="12">
        <v>45158</v>
      </c>
      <c r="HW13" s="12">
        <v>45189</v>
      </c>
      <c r="HX13" s="12">
        <v>45219</v>
      </c>
      <c r="HY13" s="12">
        <v>45250</v>
      </c>
      <c r="HZ13" s="12">
        <v>45280</v>
      </c>
      <c r="IA13" s="12">
        <v>45311</v>
      </c>
      <c r="IB13" s="12">
        <v>45342</v>
      </c>
      <c r="IC13" s="12">
        <v>45371</v>
      </c>
      <c r="ID13" s="12">
        <v>45402</v>
      </c>
      <c r="IE13" s="12">
        <v>45432</v>
      </c>
      <c r="IF13" s="12">
        <v>45463</v>
      </c>
      <c r="IG13" s="12">
        <v>45493</v>
      </c>
      <c r="IH13" s="12">
        <v>45524</v>
      </c>
      <c r="II13" s="12">
        <v>45555</v>
      </c>
      <c r="IJ13" s="12">
        <v>45585</v>
      </c>
      <c r="IK13" s="12">
        <v>45616</v>
      </c>
      <c r="IL13" s="12">
        <v>45646</v>
      </c>
      <c r="IM13" s="12">
        <v>45677</v>
      </c>
      <c r="IN13" s="12">
        <v>45708</v>
      </c>
      <c r="IO13" s="12">
        <v>45736</v>
      </c>
      <c r="IP13" s="12">
        <v>45767</v>
      </c>
      <c r="IQ13" s="12">
        <v>45797</v>
      </c>
      <c r="IR13" s="12">
        <v>45828</v>
      </c>
      <c r="IS13" s="12">
        <v>45858</v>
      </c>
      <c r="IT13" s="12">
        <v>45889</v>
      </c>
      <c r="IU13" s="12">
        <v>45920</v>
      </c>
      <c r="IV13" s="12">
        <v>45950</v>
      </c>
      <c r="IW13" s="12">
        <v>45981</v>
      </c>
      <c r="IX13" s="12">
        <v>46011</v>
      </c>
    </row>
    <row r="14" spans="1:258" ht="14.25" customHeight="1" x14ac:dyDescent="0.35">
      <c r="A14" s="13" t="s">
        <v>89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31">
        <f>'Raw Data'!BG76</f>
        <v>345000</v>
      </c>
      <c r="AT14" s="31">
        <f>'Raw Data'!BH76</f>
        <v>360000</v>
      </c>
      <c r="AU14" s="31">
        <f>'Raw Data'!BI76</f>
        <v>375000</v>
      </c>
      <c r="AV14" s="31">
        <f>'Raw Data'!BJ76</f>
        <v>362500</v>
      </c>
      <c r="AW14" s="31">
        <f>'Raw Data'!BK76</f>
        <v>359000</v>
      </c>
      <c r="AX14" s="31">
        <f>'Raw Data'!BL76</f>
        <v>300000</v>
      </c>
      <c r="AY14" s="31">
        <f>'Raw Data'!BM76</f>
        <v>375000</v>
      </c>
      <c r="AZ14" s="31">
        <f>'Raw Data'!BN76</f>
        <v>325000</v>
      </c>
      <c r="BA14" s="31">
        <f>'Raw Data'!BO76</f>
        <v>334575</v>
      </c>
      <c r="BB14" s="31">
        <f>'Raw Data'!BP76</f>
        <v>394000</v>
      </c>
      <c r="BC14" s="31">
        <f>'Raw Data'!BQ76</f>
        <v>290000</v>
      </c>
      <c r="BD14" s="31">
        <f>'Raw Data'!BR76</f>
        <v>292000</v>
      </c>
      <c r="BE14" s="31">
        <f>'Raw Data'!BS76</f>
        <v>362500</v>
      </c>
      <c r="BF14" s="31">
        <f>'Raw Data'!BT76</f>
        <v>375000</v>
      </c>
      <c r="BG14" s="31">
        <f>'Raw Data'!BU76</f>
        <v>292500</v>
      </c>
      <c r="BH14" s="31">
        <f>'Raw Data'!BV76</f>
        <v>325000</v>
      </c>
      <c r="BI14" s="31">
        <f>'Raw Data'!BW76</f>
        <v>265000</v>
      </c>
      <c r="BJ14" s="31">
        <f>'Raw Data'!BX76</f>
        <v>297500</v>
      </c>
      <c r="BK14" s="31">
        <f>'Raw Data'!BY76</f>
        <v>322500</v>
      </c>
      <c r="BL14" s="31">
        <f>'Raw Data'!BZ76</f>
        <v>335000</v>
      </c>
      <c r="BM14" s="31">
        <f>'Raw Data'!CA76</f>
        <v>310000</v>
      </c>
      <c r="BN14" s="31">
        <f>'Raw Data'!CB76</f>
        <v>367000</v>
      </c>
      <c r="BO14" s="31">
        <f>'Raw Data'!CC76</f>
        <v>399000</v>
      </c>
      <c r="BP14" s="31">
        <f>'Raw Data'!CD76</f>
        <v>336000</v>
      </c>
      <c r="BQ14" s="31">
        <f>'Raw Data'!CE76</f>
        <v>322500</v>
      </c>
      <c r="BR14" s="31">
        <f>'Raw Data'!CF76</f>
        <v>317500</v>
      </c>
      <c r="BS14" s="31">
        <f>'Raw Data'!CG76</f>
        <v>314475</v>
      </c>
      <c r="BT14" s="31">
        <f>'Raw Data'!CH76</f>
        <v>322000</v>
      </c>
      <c r="BU14" s="31">
        <f>'Raw Data'!CI76</f>
        <v>301500</v>
      </c>
      <c r="BV14" s="31">
        <f>'Raw Data'!CJ76</f>
        <v>300000</v>
      </c>
      <c r="BW14" s="31">
        <f>'Raw Data'!CK76</f>
        <v>317250</v>
      </c>
      <c r="BX14" s="31">
        <f>'Raw Data'!CL76</f>
        <v>368952</v>
      </c>
      <c r="BY14" s="31">
        <f>'Raw Data'!CM76</f>
        <v>318750</v>
      </c>
      <c r="BZ14" s="31">
        <f>'Raw Data'!CN76</f>
        <v>341500</v>
      </c>
      <c r="CA14" s="31">
        <f>'Raw Data'!CO76</f>
        <v>408300</v>
      </c>
      <c r="CB14" s="31">
        <f>'Raw Data'!CP76</f>
        <v>347450</v>
      </c>
      <c r="CC14" s="31">
        <f>'Raw Data'!CQ76</f>
        <v>308500</v>
      </c>
      <c r="CD14" s="31">
        <f>'Raw Data'!CR76</f>
        <v>360000</v>
      </c>
      <c r="CE14" s="31">
        <f>'Raw Data'!CS76</f>
        <v>360000</v>
      </c>
      <c r="CF14" s="31">
        <f>'Raw Data'!CT76</f>
        <v>300000</v>
      </c>
      <c r="CG14" s="31">
        <f>'Raw Data'!CU76</f>
        <v>295000</v>
      </c>
      <c r="CH14" s="31">
        <f>'Raw Data'!CV76</f>
        <v>274900</v>
      </c>
      <c r="CI14" s="31">
        <f>'Raw Data'!CW76</f>
        <v>315000</v>
      </c>
      <c r="CJ14" s="31">
        <f>'Raw Data'!CX76</f>
        <v>247000</v>
      </c>
      <c r="CK14" s="31">
        <f>'Raw Data'!CY76</f>
        <v>269000</v>
      </c>
      <c r="CL14" s="31">
        <f>'Raw Data'!CZ76</f>
        <v>265900</v>
      </c>
      <c r="CM14" s="31">
        <f>'Raw Data'!DA76</f>
        <v>307500</v>
      </c>
      <c r="CN14" s="31">
        <f>'Raw Data'!DB76</f>
        <v>295000</v>
      </c>
      <c r="CO14" s="31">
        <f>'Raw Data'!DC76</f>
        <v>310000</v>
      </c>
      <c r="CP14" s="31">
        <f>'Raw Data'!DD76</f>
        <v>298000</v>
      </c>
      <c r="CQ14" s="31">
        <f>'Raw Data'!DE76</f>
        <v>294500</v>
      </c>
      <c r="CR14" s="31">
        <f>'Raw Data'!DF76</f>
        <v>304400</v>
      </c>
      <c r="CS14" s="31">
        <f>'Raw Data'!DG76</f>
        <v>317500</v>
      </c>
      <c r="CT14" s="31">
        <f>'Raw Data'!DH76</f>
        <v>292500</v>
      </c>
      <c r="CU14" s="31">
        <f>'Raw Data'!DI76</f>
        <v>277000</v>
      </c>
      <c r="CV14" s="31">
        <f>'Raw Data'!DJ76</f>
        <v>295000</v>
      </c>
      <c r="CW14" s="31">
        <f>'Raw Data'!DK76</f>
        <v>346500</v>
      </c>
      <c r="CX14" s="31">
        <f>'Raw Data'!DL76</f>
        <v>330000</v>
      </c>
      <c r="CY14" s="31">
        <f>'Raw Data'!DM76</f>
        <v>260000</v>
      </c>
      <c r="CZ14" s="31">
        <f>'Raw Data'!DN76</f>
        <v>300000</v>
      </c>
      <c r="DA14" s="31">
        <f>'Raw Data'!DO76</f>
        <v>305000</v>
      </c>
      <c r="DB14" s="31">
        <f>'Raw Data'!DP76</f>
        <v>284250</v>
      </c>
      <c r="DC14" s="31">
        <f>'Raw Data'!DQ76</f>
        <v>323000</v>
      </c>
      <c r="DD14" s="31">
        <f>'Raw Data'!DR76</f>
        <v>303000</v>
      </c>
      <c r="DE14" s="31">
        <f>'Raw Data'!DS76</f>
        <v>277000</v>
      </c>
      <c r="DF14" s="31">
        <f>'Raw Data'!DT76</f>
        <v>270000</v>
      </c>
      <c r="DG14" s="31">
        <f>'Raw Data'!DU76</f>
        <v>263000</v>
      </c>
      <c r="DH14" s="31">
        <f>'Raw Data'!DV76</f>
        <v>338000</v>
      </c>
      <c r="DI14" s="31">
        <f>'Raw Data'!DW76</f>
        <v>290000</v>
      </c>
      <c r="DJ14" s="31">
        <f>'Raw Data'!DX76</f>
        <v>300000</v>
      </c>
      <c r="DK14" s="31">
        <f>'Raw Data'!DY76</f>
        <v>295425</v>
      </c>
      <c r="DL14" s="31">
        <f>'Raw Data'!DZ76</f>
        <v>275000</v>
      </c>
      <c r="DM14" s="31">
        <f>'Raw Data'!EA76</f>
        <v>289200</v>
      </c>
      <c r="DN14" s="31">
        <f>'Raw Data'!EB76</f>
        <v>294750</v>
      </c>
      <c r="DO14" s="31">
        <f>'Raw Data'!EC76</f>
        <v>320000</v>
      </c>
      <c r="DP14" s="31">
        <f>'Raw Data'!ED76</f>
        <v>299900</v>
      </c>
      <c r="DQ14" s="31">
        <f>'Raw Data'!EE76</f>
        <v>285000</v>
      </c>
      <c r="DR14" s="31">
        <f>'Raw Data'!EF76</f>
        <v>292500</v>
      </c>
      <c r="DS14" s="31">
        <f>'Raw Data'!EG76</f>
        <v>288500</v>
      </c>
      <c r="DT14" s="31">
        <f>'Raw Data'!EH76</f>
        <v>299000</v>
      </c>
      <c r="DU14" s="31">
        <f>'Raw Data'!EI76</f>
        <v>285500</v>
      </c>
      <c r="DV14" s="31">
        <f>'Raw Data'!EJ76</f>
        <v>318000</v>
      </c>
      <c r="DW14" s="31">
        <f>'Raw Data'!EK76</f>
        <v>335000</v>
      </c>
      <c r="DX14" s="31">
        <f>'Raw Data'!EL76</f>
        <v>317500</v>
      </c>
      <c r="DY14" s="31">
        <f>'Raw Data'!EM76</f>
        <v>283880</v>
      </c>
      <c r="DZ14" s="31">
        <f>'Raw Data'!EN76</f>
        <v>300750</v>
      </c>
      <c r="EA14" s="31">
        <f>'Raw Data'!EO76</f>
        <v>280000</v>
      </c>
      <c r="EB14" s="31">
        <f>'Raw Data'!EP76</f>
        <v>300000</v>
      </c>
      <c r="EC14" s="31">
        <f>'Raw Data'!EQ76</f>
        <v>279000</v>
      </c>
      <c r="ED14" s="31">
        <f>'Raw Data'!ER76</f>
        <v>325000</v>
      </c>
      <c r="EE14" s="31">
        <f>'Raw Data'!ES76</f>
        <v>288500</v>
      </c>
      <c r="EF14" s="31">
        <f>'Raw Data'!ET76</f>
        <v>284500</v>
      </c>
      <c r="EG14" s="31">
        <f>'Raw Data'!EU76</f>
        <v>328500</v>
      </c>
      <c r="EH14" s="31">
        <f>'Raw Data'!EV76</f>
        <v>286000</v>
      </c>
      <c r="EI14" s="31">
        <f>'Raw Data'!EW76</f>
        <v>325000</v>
      </c>
      <c r="EJ14" s="31">
        <f>'Raw Data'!EX76</f>
        <v>288000</v>
      </c>
      <c r="EK14" s="31">
        <f>'Raw Data'!EY76</f>
        <v>325000</v>
      </c>
      <c r="EL14" s="31">
        <f>'Raw Data'!EZ76</f>
        <v>340000</v>
      </c>
      <c r="EM14" s="31">
        <f>'Raw Data'!FA76</f>
        <v>325000</v>
      </c>
      <c r="EN14" s="31">
        <f>'Raw Data'!FB76</f>
        <v>330000</v>
      </c>
      <c r="EO14" s="31">
        <f>'Raw Data'!FC76</f>
        <v>309000</v>
      </c>
      <c r="EP14" s="31">
        <f>'Raw Data'!FD76</f>
        <v>310000</v>
      </c>
      <c r="EQ14" s="31">
        <f>'Raw Data'!FE76</f>
        <v>294450</v>
      </c>
      <c r="ER14" s="31">
        <f>'Raw Data'!FF76</f>
        <v>290000</v>
      </c>
      <c r="ES14" s="31">
        <f>'Raw Data'!FG76</f>
        <v>310500</v>
      </c>
      <c r="ET14" s="31">
        <f>'Raw Data'!FH76</f>
        <v>335000</v>
      </c>
      <c r="EU14" s="31">
        <f>'Raw Data'!FI76</f>
        <v>309000</v>
      </c>
      <c r="EV14" s="31">
        <f>'Raw Data'!FJ76</f>
        <v>311500</v>
      </c>
      <c r="EW14" s="31">
        <f>'Raw Data'!FK76</f>
        <v>329000</v>
      </c>
      <c r="EX14" s="31">
        <f>'Raw Data'!FL76</f>
        <v>339000</v>
      </c>
      <c r="EY14" s="31">
        <f>'Raw Data'!FM76</f>
        <v>326000</v>
      </c>
      <c r="EZ14" s="31">
        <f>'Raw Data'!FN76</f>
        <v>325000</v>
      </c>
      <c r="FA14" s="31">
        <f>'Raw Data'!FO76</f>
        <v>330000</v>
      </c>
      <c r="FB14" s="31">
        <f>'Raw Data'!FP76</f>
        <v>324000</v>
      </c>
      <c r="FC14" s="31">
        <f>'Raw Data'!FQ76</f>
        <v>324950</v>
      </c>
      <c r="FD14" s="31">
        <f>'Raw Data'!FR76</f>
        <v>327000</v>
      </c>
      <c r="FE14" s="31">
        <f>'Raw Data'!FS76</f>
        <v>325000</v>
      </c>
      <c r="FF14" s="31">
        <f>'Raw Data'!FT76</f>
        <v>350000</v>
      </c>
      <c r="FG14" s="31">
        <f>'Raw Data'!FU76</f>
        <v>321500</v>
      </c>
      <c r="FH14" s="31">
        <f>'Raw Data'!FV76</f>
        <v>325000</v>
      </c>
      <c r="FI14" s="31">
        <f>'Raw Data'!FW76</f>
        <v>340000</v>
      </c>
      <c r="FJ14" s="31">
        <f>'Raw Data'!FX76</f>
        <v>335000</v>
      </c>
      <c r="FK14" s="31">
        <f>'Raw Data'!FY76</f>
        <v>370000</v>
      </c>
      <c r="FL14" s="31">
        <f>'Raw Data'!FZ76</f>
        <v>330000</v>
      </c>
      <c r="FM14" s="31">
        <f>'Raw Data'!GA76</f>
        <v>346500</v>
      </c>
      <c r="FN14" s="31">
        <f>'Raw Data'!GB76</f>
        <v>346450</v>
      </c>
      <c r="FO14" s="31">
        <f>'Raw Data'!GC76</f>
        <v>311000</v>
      </c>
      <c r="FP14" s="31">
        <f>'Raw Data'!GD76</f>
        <v>348500</v>
      </c>
      <c r="FQ14" s="31">
        <f>'Raw Data'!GE76</f>
        <v>356000</v>
      </c>
      <c r="FR14" s="31">
        <f>'Raw Data'!GF76</f>
        <v>354500</v>
      </c>
      <c r="FS14" s="31">
        <f>'Raw Data'!GG76</f>
        <v>339000</v>
      </c>
      <c r="FT14" s="31">
        <f>'Raw Data'!GH76</f>
        <v>332750</v>
      </c>
      <c r="FU14" s="31">
        <f>'Raw Data'!GI76</f>
        <v>347250</v>
      </c>
      <c r="FV14" s="31">
        <f>'Raw Data'!GJ76</f>
        <v>345000</v>
      </c>
      <c r="FW14" s="31">
        <f>'Raw Data'!GK76</f>
        <v>349950</v>
      </c>
      <c r="FX14" s="31">
        <f>'Raw Data'!GL76</f>
        <v>342500</v>
      </c>
      <c r="FY14" s="31">
        <f>'Raw Data'!GM76</f>
        <v>332500</v>
      </c>
      <c r="FZ14" s="31">
        <f>'Raw Data'!GN76</f>
        <v>331780</v>
      </c>
      <c r="GA14" s="31">
        <f>'Raw Data'!GO76</f>
        <v>347250</v>
      </c>
      <c r="GB14" s="31">
        <f>'Raw Data'!GP76</f>
        <v>351000</v>
      </c>
      <c r="GC14" s="31">
        <f>'Raw Data'!GQ76</f>
        <v>359000</v>
      </c>
      <c r="GD14" s="31">
        <f>'Raw Data'!GR76</f>
        <v>384500</v>
      </c>
      <c r="GE14" s="31">
        <f>'Raw Data'!GS76</f>
        <v>370000</v>
      </c>
      <c r="GF14" s="31">
        <f>'Raw Data'!GT76</f>
        <v>356000</v>
      </c>
      <c r="GG14" s="31">
        <f>'Raw Data'!GU76</f>
        <v>365000</v>
      </c>
      <c r="GH14" s="31">
        <f>'Raw Data'!GV76</f>
        <v>360000</v>
      </c>
      <c r="GI14" s="31">
        <f>'Raw Data'!GW76</f>
        <v>373750</v>
      </c>
      <c r="GJ14" s="31">
        <f>'Raw Data'!GX76</f>
        <v>364570</v>
      </c>
      <c r="GK14" s="31">
        <f>'Raw Data'!GY76</f>
        <v>398000</v>
      </c>
      <c r="GL14" s="31">
        <f>'Raw Data'!GZ76</f>
        <v>459000</v>
      </c>
      <c r="GM14" s="31">
        <f>'Raw Data'!HA76</f>
        <v>457500</v>
      </c>
      <c r="GN14" s="31">
        <f>'Raw Data'!HB76</f>
        <v>508000</v>
      </c>
      <c r="GO14" s="31">
        <f>'Raw Data'!HC76</f>
        <v>500000</v>
      </c>
      <c r="GP14" s="31">
        <f>'Raw Data'!HD76</f>
        <v>515000</v>
      </c>
      <c r="GQ14" s="31">
        <f>'Raw Data'!HE76</f>
        <v>449000</v>
      </c>
      <c r="GR14" s="31">
        <f>'Raw Data'!HF76</f>
        <v>469000</v>
      </c>
      <c r="GS14" s="31">
        <f>'Raw Data'!HG76</f>
        <v>507500</v>
      </c>
      <c r="GT14" s="31">
        <f>'Raw Data'!HH76</f>
        <v>510000</v>
      </c>
      <c r="GU14" s="31">
        <f>'Raw Data'!HI76</f>
        <v>522500</v>
      </c>
      <c r="GV14" s="31">
        <f>'Raw Data'!HJ76</f>
        <v>562000</v>
      </c>
      <c r="GW14" s="31">
        <f>'Raw Data'!HK76</f>
        <v>530300</v>
      </c>
      <c r="GX14" s="31">
        <f>'Raw Data'!HL76</f>
        <v>545000</v>
      </c>
      <c r="GY14" s="31">
        <f>'Raw Data'!HM76</f>
        <v>503750</v>
      </c>
      <c r="GZ14" s="31">
        <f>'Raw Data'!HN76</f>
        <v>526000</v>
      </c>
      <c r="HA14" s="31">
        <f>'Raw Data'!HO76</f>
        <v>525500</v>
      </c>
      <c r="HB14" s="31">
        <f>'Raw Data'!HP76</f>
        <v>546750</v>
      </c>
      <c r="HC14" s="31">
        <f>'Raw Data'!HQ76</f>
        <v>660000</v>
      </c>
      <c r="HD14" s="31">
        <f>'Raw Data'!HR76</f>
        <v>637000</v>
      </c>
      <c r="HE14" s="31">
        <f>'Raw Data'!HS76</f>
        <v>635000</v>
      </c>
      <c r="HF14" s="31">
        <f>'Raw Data'!HT76</f>
        <v>620000</v>
      </c>
      <c r="HG14" s="31">
        <f>'Raw Data'!HU76</f>
        <v>650000</v>
      </c>
      <c r="HH14" s="31">
        <f>'Raw Data'!HV76</f>
        <v>581000</v>
      </c>
      <c r="HI14" s="31">
        <f>'Raw Data'!HW76</f>
        <v>608000</v>
      </c>
      <c r="HJ14" s="31">
        <f>'Raw Data'!HX76</f>
        <v>549450</v>
      </c>
      <c r="HK14" s="31">
        <f>'Raw Data'!HY76</f>
        <v>635000</v>
      </c>
      <c r="HL14" s="31">
        <f>'Raw Data'!HZ76</f>
        <v>650000</v>
      </c>
      <c r="HM14" s="31">
        <f>'Raw Data'!IA76</f>
        <v>560000</v>
      </c>
      <c r="HN14" s="31">
        <f>'Raw Data'!IB76</f>
        <v>565000</v>
      </c>
      <c r="HO14" s="31">
        <f>'Raw Data'!IC76</f>
        <v>629900</v>
      </c>
      <c r="HP14" s="31">
        <f>'Raw Data'!ID76</f>
        <v>500000</v>
      </c>
      <c r="HQ14" s="31">
        <f>'Raw Data'!IE76</f>
        <v>573750</v>
      </c>
      <c r="HR14" s="31">
        <f>'Raw Data'!IF76</f>
        <v>585000</v>
      </c>
      <c r="HS14" s="31">
        <f>'Raw Data'!IG76</f>
        <v>590000</v>
      </c>
      <c r="HT14" s="31">
        <f>'Raw Data'!IH76</f>
        <v>627500</v>
      </c>
      <c r="HU14" s="31">
        <f>'Raw Data'!II76</f>
        <v>602450</v>
      </c>
      <c r="HV14" s="31">
        <f>'Raw Data'!IJ76</f>
        <v>525000</v>
      </c>
      <c r="HW14" s="31">
        <f>'Raw Data'!IK76</f>
        <v>588000</v>
      </c>
      <c r="HX14" s="31">
        <f>'Raw Data'!IL76</f>
        <v>672500</v>
      </c>
      <c r="HY14" s="31">
        <f>'Raw Data'!IM76</f>
        <v>642500</v>
      </c>
      <c r="HZ14" s="31">
        <f>'Raw Data'!IN76</f>
        <v>720199</v>
      </c>
      <c r="IA14" s="31">
        <f>'Raw Data'!IO76</f>
        <v>589000</v>
      </c>
      <c r="IB14" s="31">
        <f>'Raw Data'!IP76</f>
        <v>585000</v>
      </c>
      <c r="IC14" s="31">
        <f>'Raw Data'!IQ76</f>
        <v>615000</v>
      </c>
      <c r="ID14" s="31">
        <f>'Raw Data'!IR76</f>
        <v>621000</v>
      </c>
      <c r="IE14" s="31">
        <f>'Raw Data'!IS76</f>
        <v>675000</v>
      </c>
      <c r="IF14" s="31">
        <f>'Raw Data'!IT76</f>
        <v>615000</v>
      </c>
      <c r="IG14" s="31">
        <f>'Raw Data'!IU76</f>
        <v>686000</v>
      </c>
      <c r="IH14" s="31">
        <f>'Raw Data'!IV76</f>
        <v>670000</v>
      </c>
      <c r="II14" s="31">
        <f>'Raw Data'!IW76</f>
        <v>620000</v>
      </c>
      <c r="IJ14" s="31">
        <f>'Raw Data'!IX76</f>
        <v>624000</v>
      </c>
      <c r="IK14" s="31">
        <f>'Raw Data'!IY76</f>
        <v>550000</v>
      </c>
      <c r="IL14" s="31">
        <f>'Raw Data'!IZ76</f>
        <v>629000</v>
      </c>
      <c r="IM14" s="31">
        <f>'Raw Data'!JA76</f>
        <v>622500</v>
      </c>
      <c r="IN14" s="31">
        <f>'Raw Data'!JB76</f>
        <v>664000</v>
      </c>
      <c r="IO14" s="31">
        <f>'Raw Data'!JC76</f>
        <v>660000</v>
      </c>
      <c r="IP14" s="31">
        <f>'Raw Data'!JD76</f>
        <v>0</v>
      </c>
      <c r="IQ14" s="31">
        <f>'Raw Data'!JE76</f>
        <v>0</v>
      </c>
      <c r="IR14" s="31">
        <f>'Raw Data'!JF76</f>
        <v>0</v>
      </c>
      <c r="IS14" s="31">
        <f>'Raw Data'!JG76</f>
        <v>0</v>
      </c>
      <c r="IT14" s="31">
        <f>'Raw Data'!JH76</f>
        <v>0</v>
      </c>
      <c r="IU14" s="31">
        <f>'Raw Data'!JI76</f>
        <v>0</v>
      </c>
      <c r="IV14" s="31">
        <f>'Raw Data'!JJ76</f>
        <v>0</v>
      </c>
      <c r="IW14" s="31">
        <f>'Raw Data'!JK76</f>
        <v>0</v>
      </c>
      <c r="IX14" s="31">
        <f>'Raw Data'!JL76</f>
        <v>0</v>
      </c>
    </row>
    <row r="15" spans="1:258" ht="14.25" customHeight="1" x14ac:dyDescent="0.35">
      <c r="A15" s="13" t="s">
        <v>88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>
        <f>'Raw Data'!BG74</f>
        <v>83</v>
      </c>
      <c r="AT15" s="10">
        <f>'Raw Data'!BH74</f>
        <v>77</v>
      </c>
      <c r="AU15" s="10">
        <f>'Raw Data'!BI74</f>
        <v>97</v>
      </c>
      <c r="AV15" s="10">
        <f>'Raw Data'!BJ74</f>
        <v>94</v>
      </c>
      <c r="AW15" s="10">
        <f>'Raw Data'!BK74</f>
        <v>77</v>
      </c>
      <c r="AX15" s="10">
        <f>'Raw Data'!BL74</f>
        <v>83</v>
      </c>
      <c r="AY15" s="10">
        <f>'Raw Data'!BM74</f>
        <v>77</v>
      </c>
      <c r="AZ15" s="10">
        <f>'Raw Data'!BN74</f>
        <v>77</v>
      </c>
      <c r="BA15" s="10">
        <f>'Raw Data'!BO74</f>
        <v>52</v>
      </c>
      <c r="BB15" s="10">
        <f>'Raw Data'!BP74</f>
        <v>65</v>
      </c>
      <c r="BC15" s="10">
        <f>'Raw Data'!BQ74</f>
        <v>39</v>
      </c>
      <c r="BD15" s="10">
        <f>'Raw Data'!BR74</f>
        <v>60</v>
      </c>
      <c r="BE15" s="10">
        <f>'Raw Data'!BS74</f>
        <v>80</v>
      </c>
      <c r="BF15" s="10">
        <f>'Raw Data'!BT74</f>
        <v>75</v>
      </c>
      <c r="BG15" s="10">
        <f>'Raw Data'!BU74</f>
        <v>96</v>
      </c>
      <c r="BH15" s="10">
        <f>'Raw Data'!BV74</f>
        <v>101</v>
      </c>
      <c r="BI15" s="10">
        <f>'Raw Data'!BW74</f>
        <v>91</v>
      </c>
      <c r="BJ15" s="10">
        <f>'Raw Data'!BX74</f>
        <v>88</v>
      </c>
      <c r="BK15" s="10">
        <f>'Raw Data'!BY74</f>
        <v>86</v>
      </c>
      <c r="BL15" s="10">
        <f>'Raw Data'!BZ74</f>
        <v>84</v>
      </c>
      <c r="BM15" s="10">
        <f>'Raw Data'!CA74</f>
        <v>90</v>
      </c>
      <c r="BN15" s="10">
        <f>'Raw Data'!CB74</f>
        <v>86</v>
      </c>
      <c r="BO15" s="10">
        <f>'Raw Data'!CC74</f>
        <v>85</v>
      </c>
      <c r="BP15" s="10">
        <f>'Raw Data'!CD74</f>
        <v>66</v>
      </c>
      <c r="BQ15" s="10">
        <f>'Raw Data'!CE74</f>
        <v>102</v>
      </c>
      <c r="BR15" s="10">
        <f>'Raw Data'!CF74</f>
        <v>105</v>
      </c>
      <c r="BS15" s="10">
        <f>'Raw Data'!CG74</f>
        <v>122</v>
      </c>
      <c r="BT15" s="10">
        <f>'Raw Data'!CH74</f>
        <v>121</v>
      </c>
      <c r="BU15" s="10">
        <f>'Raw Data'!CI74</f>
        <v>98</v>
      </c>
      <c r="BV15" s="10">
        <f>'Raw Data'!CJ74</f>
        <v>91</v>
      </c>
      <c r="BW15" s="10">
        <f>'Raw Data'!CK74</f>
        <v>94</v>
      </c>
      <c r="BX15" s="10">
        <f>'Raw Data'!CL74</f>
        <v>100</v>
      </c>
      <c r="BY15" s="10">
        <f>'Raw Data'!CM74</f>
        <v>90</v>
      </c>
      <c r="BZ15" s="10">
        <f>'Raw Data'!CN74</f>
        <v>112</v>
      </c>
      <c r="CA15" s="10">
        <f>'Raw Data'!CO74</f>
        <v>72</v>
      </c>
      <c r="CB15" s="10">
        <f>'Raw Data'!CP74</f>
        <v>78</v>
      </c>
      <c r="CC15" s="10">
        <f>'Raw Data'!CQ74</f>
        <v>112</v>
      </c>
      <c r="CD15" s="10">
        <f>'Raw Data'!CR74</f>
        <v>123</v>
      </c>
      <c r="CE15" s="10">
        <f>'Raw Data'!CS74</f>
        <v>111</v>
      </c>
      <c r="CF15" s="10">
        <f>'Raw Data'!CT74</f>
        <v>127</v>
      </c>
      <c r="CG15" s="10">
        <f>'Raw Data'!CU74</f>
        <v>101</v>
      </c>
      <c r="CH15" s="10">
        <f>'Raw Data'!CV74</f>
        <v>93</v>
      </c>
      <c r="CI15" s="10">
        <f>'Raw Data'!CW74</f>
        <v>99</v>
      </c>
      <c r="CJ15" s="10">
        <f>'Raw Data'!CX74</f>
        <v>93</v>
      </c>
      <c r="CK15" s="10">
        <f>'Raw Data'!CY74</f>
        <v>61</v>
      </c>
      <c r="CL15" s="10">
        <f>'Raw Data'!CZ74</f>
        <v>89</v>
      </c>
      <c r="CM15" s="10">
        <f>'Raw Data'!DA74</f>
        <v>81</v>
      </c>
      <c r="CN15" s="10">
        <f>'Raw Data'!DB74</f>
        <v>97</v>
      </c>
      <c r="CO15" s="10">
        <f>'Raw Data'!DC74</f>
        <v>149</v>
      </c>
      <c r="CP15" s="10">
        <f>'Raw Data'!DD74</f>
        <v>118</v>
      </c>
      <c r="CQ15" s="10">
        <f>'Raw Data'!DE74</f>
        <v>140</v>
      </c>
      <c r="CR15" s="10">
        <f>'Raw Data'!DF74</f>
        <v>123</v>
      </c>
      <c r="CS15" s="10">
        <f>'Raw Data'!DG74</f>
        <v>102</v>
      </c>
      <c r="CT15" s="10">
        <f>'Raw Data'!DH74</f>
        <v>114</v>
      </c>
      <c r="CU15" s="10">
        <f>'Raw Data'!DI74</f>
        <v>125</v>
      </c>
      <c r="CV15" s="10">
        <f>'Raw Data'!DJ74</f>
        <v>117</v>
      </c>
      <c r="CW15" s="10">
        <f>'Raw Data'!DK74</f>
        <v>109</v>
      </c>
      <c r="CX15" s="10">
        <f>'Raw Data'!DL74</f>
        <v>93</v>
      </c>
      <c r="CY15" s="10">
        <f>'Raw Data'!DM74</f>
        <v>77</v>
      </c>
      <c r="CZ15" s="10">
        <f>'Raw Data'!DN74</f>
        <v>79</v>
      </c>
      <c r="DA15" s="10">
        <f>'Raw Data'!DO74</f>
        <v>121</v>
      </c>
      <c r="DB15" s="10">
        <f>'Raw Data'!DP74</f>
        <v>155</v>
      </c>
      <c r="DC15" s="10">
        <f>'Raw Data'!DQ74</f>
        <v>140</v>
      </c>
      <c r="DD15" s="10">
        <f>'Raw Data'!DR74</f>
        <v>135</v>
      </c>
      <c r="DE15" s="10">
        <f>'Raw Data'!DS74</f>
        <v>143</v>
      </c>
      <c r="DF15" s="10">
        <f>'Raw Data'!DT74</f>
        <v>114</v>
      </c>
      <c r="DG15" s="10">
        <f>'Raw Data'!DU74</f>
        <v>105</v>
      </c>
      <c r="DH15" s="10">
        <f>'Raw Data'!DV74</f>
        <v>99</v>
      </c>
      <c r="DI15" s="10">
        <f>'Raw Data'!DW74</f>
        <v>95</v>
      </c>
      <c r="DJ15" s="10">
        <f>'Raw Data'!DX74</f>
        <v>114</v>
      </c>
      <c r="DK15" s="10">
        <f>'Raw Data'!DY74</f>
        <v>89</v>
      </c>
      <c r="DL15" s="10">
        <f>'Raw Data'!DZ74</f>
        <v>75</v>
      </c>
      <c r="DM15" s="10">
        <f>'Raw Data'!EA74</f>
        <v>92</v>
      </c>
      <c r="DN15" s="10">
        <f>'Raw Data'!EB74</f>
        <v>120</v>
      </c>
      <c r="DO15" s="10">
        <f>'Raw Data'!EC74</f>
        <v>167</v>
      </c>
      <c r="DP15" s="10">
        <f>'Raw Data'!ED74</f>
        <v>133</v>
      </c>
      <c r="DQ15" s="10">
        <f>'Raw Data'!EE74</f>
        <v>102</v>
      </c>
      <c r="DR15" s="10">
        <f>'Raw Data'!EF74</f>
        <v>88</v>
      </c>
      <c r="DS15" s="10">
        <f>'Raw Data'!EG74</f>
        <v>132</v>
      </c>
      <c r="DT15" s="10">
        <f>'Raw Data'!EH74</f>
        <v>128</v>
      </c>
      <c r="DU15" s="10">
        <f>'Raw Data'!EI74</f>
        <v>100</v>
      </c>
      <c r="DV15" s="10">
        <f>'Raw Data'!EJ74</f>
        <v>144</v>
      </c>
      <c r="DW15" s="10">
        <f>'Raw Data'!EK74</f>
        <v>86</v>
      </c>
      <c r="DX15" s="10">
        <f>'Raw Data'!EL74</f>
        <v>94</v>
      </c>
      <c r="DY15" s="10">
        <f>'Raw Data'!EM74</f>
        <v>110</v>
      </c>
      <c r="DZ15" s="10">
        <f>'Raw Data'!EN74</f>
        <v>140</v>
      </c>
      <c r="EA15" s="10">
        <f>'Raw Data'!EO74</f>
        <v>177</v>
      </c>
      <c r="EB15" s="10">
        <f>'Raw Data'!EP74</f>
        <v>155</v>
      </c>
      <c r="EC15" s="10">
        <f>'Raw Data'!EQ74</f>
        <v>152</v>
      </c>
      <c r="ED15" s="10">
        <f>'Raw Data'!ER74</f>
        <v>122</v>
      </c>
      <c r="EE15" s="10">
        <f>'Raw Data'!ES74</f>
        <v>120</v>
      </c>
      <c r="EF15" s="10">
        <f>'Raw Data'!ET74</f>
        <v>128</v>
      </c>
      <c r="EG15" s="10">
        <f>'Raw Data'!EU74</f>
        <v>124</v>
      </c>
      <c r="EH15" s="10">
        <f>'Raw Data'!EV74</f>
        <v>131</v>
      </c>
      <c r="EI15" s="10">
        <f>'Raw Data'!EW74</f>
        <v>97</v>
      </c>
      <c r="EJ15" s="10">
        <f>'Raw Data'!EX74</f>
        <v>77</v>
      </c>
      <c r="EK15" s="10">
        <f>'Raw Data'!EY74</f>
        <v>115</v>
      </c>
      <c r="EL15" s="10">
        <f>'Raw Data'!EZ74</f>
        <v>138</v>
      </c>
      <c r="EM15" s="10">
        <f>'Raw Data'!FA74</f>
        <v>153</v>
      </c>
      <c r="EN15" s="10">
        <f>'Raw Data'!FB74</f>
        <v>155</v>
      </c>
      <c r="EO15" s="10">
        <f>'Raw Data'!FC74</f>
        <v>135</v>
      </c>
      <c r="EP15" s="10">
        <f>'Raw Data'!FD74</f>
        <v>127</v>
      </c>
      <c r="EQ15" s="10">
        <f>'Raw Data'!FE74</f>
        <v>134</v>
      </c>
      <c r="ER15" s="10">
        <f>'Raw Data'!FF74</f>
        <v>125</v>
      </c>
      <c r="ES15" s="10">
        <f>'Raw Data'!FG74</f>
        <v>119</v>
      </c>
      <c r="ET15" s="10">
        <f>'Raw Data'!FH74</f>
        <v>157</v>
      </c>
      <c r="EU15" s="10">
        <f>'Raw Data'!FI74</f>
        <v>99</v>
      </c>
      <c r="EV15" s="10">
        <f>'Raw Data'!FJ74</f>
        <v>114</v>
      </c>
      <c r="EW15" s="10">
        <f>'Raw Data'!FK74</f>
        <v>159</v>
      </c>
      <c r="EX15" s="10">
        <f>'Raw Data'!FL74</f>
        <v>155</v>
      </c>
      <c r="EY15" s="10">
        <f>'Raw Data'!FM74</f>
        <v>170</v>
      </c>
      <c r="EZ15" s="10">
        <f>'Raw Data'!FN74</f>
        <v>189</v>
      </c>
      <c r="FA15" s="10">
        <f>'Raw Data'!FO74</f>
        <v>113</v>
      </c>
      <c r="FB15" s="10">
        <f>'Raw Data'!FP74</f>
        <v>134</v>
      </c>
      <c r="FC15" s="10">
        <f>'Raw Data'!FQ74</f>
        <v>146</v>
      </c>
      <c r="FD15" s="10">
        <f>'Raw Data'!FR74</f>
        <v>142</v>
      </c>
      <c r="FE15" s="10">
        <f>'Raw Data'!FS74</f>
        <v>141</v>
      </c>
      <c r="FF15" s="10">
        <f>'Raw Data'!FT74</f>
        <v>146</v>
      </c>
      <c r="FG15" s="10">
        <f>'Raw Data'!FU74</f>
        <v>100</v>
      </c>
      <c r="FH15" s="10">
        <f>'Raw Data'!FV74</f>
        <v>79</v>
      </c>
      <c r="FI15" s="10">
        <f>'Raw Data'!FW74</f>
        <v>159</v>
      </c>
      <c r="FJ15" s="10">
        <f>'Raw Data'!FX74</f>
        <v>154</v>
      </c>
      <c r="FK15" s="10">
        <f>'Raw Data'!FY74</f>
        <v>189</v>
      </c>
      <c r="FL15" s="10">
        <f>'Raw Data'!FZ74</f>
        <v>161</v>
      </c>
      <c r="FM15" s="10">
        <f>'Raw Data'!GA74</f>
        <v>146</v>
      </c>
      <c r="FN15" s="10">
        <f>'Raw Data'!GB74</f>
        <v>156</v>
      </c>
      <c r="FO15" s="10">
        <f>'Raw Data'!GC74</f>
        <v>118</v>
      </c>
      <c r="FP15" s="10">
        <f>'Raw Data'!GD74</f>
        <v>154</v>
      </c>
      <c r="FQ15" s="10">
        <f>'Raw Data'!GE74</f>
        <v>121</v>
      </c>
      <c r="FR15" s="10">
        <f>'Raw Data'!GF74</f>
        <v>142</v>
      </c>
      <c r="FS15" s="10">
        <f>'Raw Data'!GG74</f>
        <v>105</v>
      </c>
      <c r="FT15" s="10">
        <f>'Raw Data'!GH74</f>
        <v>104</v>
      </c>
      <c r="FU15" s="10">
        <f>'Raw Data'!GI74</f>
        <v>158</v>
      </c>
      <c r="FV15" s="10">
        <f>'Raw Data'!GJ74</f>
        <v>170</v>
      </c>
      <c r="FW15" s="10">
        <f>'Raw Data'!GK74</f>
        <v>188</v>
      </c>
      <c r="FX15" s="10">
        <f>'Raw Data'!GL74</f>
        <v>166</v>
      </c>
      <c r="FY15" s="10">
        <f>'Raw Data'!GM74</f>
        <v>156</v>
      </c>
      <c r="FZ15" s="10">
        <f>'Raw Data'!GN74</f>
        <v>171</v>
      </c>
      <c r="GA15" s="10">
        <f>'Raw Data'!GO74</f>
        <v>138</v>
      </c>
      <c r="GB15" s="10">
        <f>'Raw Data'!GP74</f>
        <v>162</v>
      </c>
      <c r="GC15" s="10">
        <f>'Raw Data'!GQ74</f>
        <v>174</v>
      </c>
      <c r="GD15" s="10">
        <f>'Raw Data'!GR74</f>
        <v>146</v>
      </c>
      <c r="GE15" s="10">
        <f>'Raw Data'!GS74</f>
        <v>125</v>
      </c>
      <c r="GF15" s="10">
        <f>'Raw Data'!GT74</f>
        <v>126</v>
      </c>
      <c r="GG15" s="10">
        <f>'Raw Data'!GU74</f>
        <v>175</v>
      </c>
      <c r="GH15" s="10">
        <f>'Raw Data'!GV74</f>
        <v>131</v>
      </c>
      <c r="GI15" s="10">
        <f>'Raw Data'!GW74</f>
        <v>128</v>
      </c>
      <c r="GJ15" s="10">
        <f>'Raw Data'!GX74</f>
        <v>175</v>
      </c>
      <c r="GK15" s="10">
        <f>'Raw Data'!GY74</f>
        <v>327</v>
      </c>
      <c r="GL15" s="10">
        <f>'Raw Data'!GZ74</f>
        <v>262</v>
      </c>
      <c r="GM15" s="10">
        <f>'Raw Data'!HA74</f>
        <v>306</v>
      </c>
      <c r="GN15" s="10">
        <f>'Raw Data'!HB74</f>
        <v>314</v>
      </c>
      <c r="GO15" s="10">
        <f>'Raw Data'!HC74</f>
        <v>272</v>
      </c>
      <c r="GP15" s="10">
        <f>'Raw Data'!HD74</f>
        <v>265</v>
      </c>
      <c r="GQ15" s="10">
        <f>'Raw Data'!HE74</f>
        <v>233</v>
      </c>
      <c r="GR15" s="10">
        <f>'Raw Data'!HF74</f>
        <v>203</v>
      </c>
      <c r="GS15" s="10">
        <f>'Raw Data'!HG74</f>
        <v>316</v>
      </c>
      <c r="GT15" s="10">
        <f>'Raw Data'!HH74</f>
        <v>295</v>
      </c>
      <c r="GU15" s="10">
        <f>'Raw Data'!HI74</f>
        <v>278</v>
      </c>
      <c r="GV15" s="10">
        <f>'Raw Data'!HJ74</f>
        <v>292</v>
      </c>
      <c r="GW15" s="10">
        <f>'Raw Data'!HK74</f>
        <v>220</v>
      </c>
      <c r="GX15" s="10">
        <f>'Raw Data'!HL74</f>
        <v>199</v>
      </c>
      <c r="GY15" s="10">
        <f>'Raw Data'!HM74</f>
        <v>192</v>
      </c>
      <c r="GZ15" s="10">
        <f>'Raw Data'!HN74</f>
        <v>205</v>
      </c>
      <c r="HA15" s="10">
        <f>'Raw Data'!HO74</f>
        <v>228</v>
      </c>
      <c r="HB15" s="10">
        <f>'Raw Data'!HP74</f>
        <v>214</v>
      </c>
      <c r="HC15" s="10">
        <f>'Raw Data'!HQ74</f>
        <v>197</v>
      </c>
      <c r="HD15" s="10">
        <f>'Raw Data'!HR74</f>
        <v>150</v>
      </c>
      <c r="HE15" s="10">
        <f>'Raw Data'!HS74</f>
        <v>255</v>
      </c>
      <c r="HF15" s="10">
        <f>'Raw Data'!HT74</f>
        <v>226</v>
      </c>
      <c r="HG15" s="10">
        <f>'Raw Data'!HU74</f>
        <v>217</v>
      </c>
      <c r="HH15" s="10">
        <f>'Raw Data'!HV74</f>
        <v>203</v>
      </c>
      <c r="HI15" s="10">
        <f>'Raw Data'!HW74</f>
        <v>145</v>
      </c>
      <c r="HJ15" s="10">
        <f>'Raw Data'!HX74</f>
        <v>164</v>
      </c>
      <c r="HK15" s="10">
        <f>'Raw Data'!HY74</f>
        <v>143</v>
      </c>
      <c r="HL15" s="10">
        <f>'Raw Data'!HZ74</f>
        <v>143</v>
      </c>
      <c r="HM15" s="10">
        <f>'Raw Data'!IA74</f>
        <v>137</v>
      </c>
      <c r="HN15" s="10">
        <f>'Raw Data'!IB74</f>
        <v>102</v>
      </c>
      <c r="HO15" s="10">
        <f>'Raw Data'!IC74</f>
        <v>79</v>
      </c>
      <c r="HP15" s="10">
        <f>'Raw Data'!ID74</f>
        <v>106</v>
      </c>
      <c r="HQ15" s="10">
        <f>'Raw Data'!IE74</f>
        <v>162</v>
      </c>
      <c r="HR15" s="10">
        <f>'Raw Data'!IF74</f>
        <v>133</v>
      </c>
      <c r="HS15" s="10">
        <f>'Raw Data'!IG74</f>
        <v>149</v>
      </c>
      <c r="HT15" s="10">
        <f>'Raw Data'!IH74</f>
        <v>162</v>
      </c>
      <c r="HU15" s="10">
        <f>'Raw Data'!II74</f>
        <v>102</v>
      </c>
      <c r="HV15" s="10">
        <f>'Raw Data'!IJ74</f>
        <v>111</v>
      </c>
      <c r="HW15" s="10">
        <f>'Raw Data'!IK74</f>
        <v>140</v>
      </c>
      <c r="HX15" s="10">
        <f>'Raw Data'!IL74</f>
        <v>105</v>
      </c>
      <c r="HY15" s="10">
        <f>'Raw Data'!IM74</f>
        <v>104</v>
      </c>
      <c r="HZ15" s="10">
        <f>'Raw Data'!IN74</f>
        <v>89</v>
      </c>
      <c r="IA15" s="10">
        <f>'Raw Data'!IO74</f>
        <v>85</v>
      </c>
      <c r="IB15" s="10">
        <f>'Raw Data'!IP74</f>
        <v>93</v>
      </c>
      <c r="IC15" s="10">
        <f>'Raw Data'!IQ74</f>
        <v>147</v>
      </c>
      <c r="ID15" s="10">
        <f>'Raw Data'!IR74</f>
        <v>158</v>
      </c>
      <c r="IE15" s="10">
        <f>'Raw Data'!IS74</f>
        <v>136</v>
      </c>
      <c r="IF15" s="10">
        <f>'Raw Data'!IT74</f>
        <v>124</v>
      </c>
      <c r="IG15" s="10">
        <f>'Raw Data'!IU74</f>
        <v>137</v>
      </c>
      <c r="IH15" s="10">
        <f>'Raw Data'!IV74</f>
        <v>123</v>
      </c>
      <c r="II15" s="10">
        <f>'Raw Data'!IW74</f>
        <v>113</v>
      </c>
      <c r="IJ15" s="10">
        <f>'Raw Data'!IX74</f>
        <v>135</v>
      </c>
      <c r="IK15" s="10">
        <f>'Raw Data'!IY74</f>
        <v>109</v>
      </c>
      <c r="IL15" s="10">
        <f>'Raw Data'!IZ74</f>
        <v>117</v>
      </c>
      <c r="IM15" s="10">
        <f>'Raw Data'!JA74</f>
        <v>108</v>
      </c>
      <c r="IN15" s="10">
        <f>'Raw Data'!JB74</f>
        <v>91</v>
      </c>
      <c r="IO15" s="10">
        <f>'Raw Data'!JC74</f>
        <v>120</v>
      </c>
      <c r="IP15" s="10">
        <f>'Raw Data'!JD74</f>
        <v>0</v>
      </c>
      <c r="IQ15" s="10">
        <f>'Raw Data'!JE74</f>
        <v>0</v>
      </c>
      <c r="IR15" s="10">
        <f>'Raw Data'!JF74</f>
        <v>0</v>
      </c>
      <c r="IS15" s="10">
        <f>'Raw Data'!JG74</f>
        <v>0</v>
      </c>
      <c r="IT15" s="10">
        <f>'Raw Data'!JH74</f>
        <v>0</v>
      </c>
      <c r="IU15" s="10">
        <f>'Raw Data'!JI74</f>
        <v>0</v>
      </c>
      <c r="IV15" s="10">
        <f>'Raw Data'!JJ74</f>
        <v>0</v>
      </c>
      <c r="IW15" s="10">
        <f>'Raw Data'!JK74</f>
        <v>0</v>
      </c>
      <c r="IX15" s="10">
        <f>'Raw Data'!JL74</f>
        <v>0</v>
      </c>
    </row>
    <row r="16" spans="1:258" ht="14.25" customHeight="1" x14ac:dyDescent="0.35">
      <c r="A16" s="4"/>
    </row>
    <row r="17" spans="1:258" ht="14.25" customHeight="1" x14ac:dyDescent="0.35">
      <c r="A17" s="13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2">
        <f t="shared" ref="AS17:GQ17" si="3">AS1</f>
        <v>39510</v>
      </c>
      <c r="AT17" s="12">
        <f t="shared" si="3"/>
        <v>39539</v>
      </c>
      <c r="AU17" s="12">
        <f t="shared" si="3"/>
        <v>39569</v>
      </c>
      <c r="AV17" s="12">
        <f t="shared" si="3"/>
        <v>39600</v>
      </c>
      <c r="AW17" s="12">
        <f t="shared" si="3"/>
        <v>39630</v>
      </c>
      <c r="AX17" s="12">
        <f t="shared" si="3"/>
        <v>39661</v>
      </c>
      <c r="AY17" s="12">
        <f t="shared" si="3"/>
        <v>39692</v>
      </c>
      <c r="AZ17" s="12">
        <f t="shared" si="3"/>
        <v>39729</v>
      </c>
      <c r="BA17" s="12">
        <f t="shared" si="3"/>
        <v>39766</v>
      </c>
      <c r="BB17" s="12">
        <f t="shared" si="3"/>
        <v>39803</v>
      </c>
      <c r="BC17" s="12">
        <f t="shared" si="3"/>
        <v>39840</v>
      </c>
      <c r="BD17" s="12">
        <f t="shared" si="3"/>
        <v>39853</v>
      </c>
      <c r="BE17" s="12">
        <f t="shared" si="3"/>
        <v>39881</v>
      </c>
      <c r="BF17" s="12">
        <f t="shared" si="3"/>
        <v>39912</v>
      </c>
      <c r="BG17" s="12">
        <f t="shared" si="3"/>
        <v>39942</v>
      </c>
      <c r="BH17" s="12">
        <f t="shared" si="3"/>
        <v>39973</v>
      </c>
      <c r="BI17" s="12">
        <f t="shared" si="3"/>
        <v>40003</v>
      </c>
      <c r="BJ17" s="12">
        <f t="shared" si="3"/>
        <v>40034</v>
      </c>
      <c r="BK17" s="12">
        <f t="shared" si="3"/>
        <v>40065</v>
      </c>
      <c r="BL17" s="12">
        <f t="shared" si="3"/>
        <v>40095</v>
      </c>
      <c r="BM17" s="12">
        <f t="shared" si="3"/>
        <v>40126</v>
      </c>
      <c r="BN17" s="12">
        <f t="shared" si="3"/>
        <v>40156</v>
      </c>
      <c r="BO17" s="12">
        <f t="shared" si="3"/>
        <v>40187</v>
      </c>
      <c r="BP17" s="12">
        <f t="shared" si="3"/>
        <v>40218</v>
      </c>
      <c r="BQ17" s="12">
        <f t="shared" si="3"/>
        <v>40246</v>
      </c>
      <c r="BR17" s="12">
        <f t="shared" si="3"/>
        <v>40277</v>
      </c>
      <c r="BS17" s="12">
        <f t="shared" si="3"/>
        <v>40307</v>
      </c>
      <c r="BT17" s="12">
        <f t="shared" si="3"/>
        <v>40338</v>
      </c>
      <c r="BU17" s="12">
        <f t="shared" si="3"/>
        <v>40368</v>
      </c>
      <c r="BV17" s="12">
        <f t="shared" si="3"/>
        <v>40399</v>
      </c>
      <c r="BW17" s="12">
        <f t="shared" si="3"/>
        <v>40430</v>
      </c>
      <c r="BX17" s="12">
        <f t="shared" si="3"/>
        <v>40460</v>
      </c>
      <c r="BY17" s="12">
        <f t="shared" si="3"/>
        <v>40491</v>
      </c>
      <c r="BZ17" s="12">
        <f t="shared" si="3"/>
        <v>40521</v>
      </c>
      <c r="CA17" s="12">
        <f t="shared" si="3"/>
        <v>40552</v>
      </c>
      <c r="CB17" s="12">
        <f t="shared" si="3"/>
        <v>40583</v>
      </c>
      <c r="CC17" s="12">
        <f t="shared" si="3"/>
        <v>40611</v>
      </c>
      <c r="CD17" s="12">
        <f t="shared" si="3"/>
        <v>40642</v>
      </c>
      <c r="CE17" s="12">
        <f t="shared" si="3"/>
        <v>40672</v>
      </c>
      <c r="CF17" s="12">
        <f t="shared" si="3"/>
        <v>40703</v>
      </c>
      <c r="CG17" s="12">
        <f t="shared" si="3"/>
        <v>40733</v>
      </c>
      <c r="CH17" s="12">
        <f t="shared" si="3"/>
        <v>40764</v>
      </c>
      <c r="CI17" s="12">
        <f t="shared" si="3"/>
        <v>40795</v>
      </c>
      <c r="CJ17" s="12">
        <f t="shared" si="3"/>
        <v>40825</v>
      </c>
      <c r="CK17" s="12">
        <f t="shared" si="3"/>
        <v>40856</v>
      </c>
      <c r="CL17" s="12">
        <f t="shared" si="3"/>
        <v>40886</v>
      </c>
      <c r="CM17" s="12">
        <f t="shared" si="3"/>
        <v>40917</v>
      </c>
      <c r="CN17" s="12">
        <f t="shared" si="3"/>
        <v>40948</v>
      </c>
      <c r="CO17" s="12">
        <f t="shared" si="3"/>
        <v>40977</v>
      </c>
      <c r="CP17" s="12">
        <f t="shared" si="3"/>
        <v>41008</v>
      </c>
      <c r="CQ17" s="12">
        <f t="shared" si="3"/>
        <v>41038</v>
      </c>
      <c r="CR17" s="12">
        <f t="shared" si="3"/>
        <v>41069</v>
      </c>
      <c r="CS17" s="12">
        <f t="shared" si="3"/>
        <v>41099</v>
      </c>
      <c r="CT17" s="12">
        <f t="shared" si="3"/>
        <v>41130</v>
      </c>
      <c r="CU17" s="12">
        <f t="shared" si="3"/>
        <v>41161</v>
      </c>
      <c r="CV17" s="12">
        <f t="shared" si="3"/>
        <v>41191</v>
      </c>
      <c r="CW17" s="12">
        <f t="shared" si="3"/>
        <v>41222</v>
      </c>
      <c r="CX17" s="12">
        <f t="shared" si="3"/>
        <v>41252</v>
      </c>
      <c r="CY17" s="12">
        <f t="shared" si="3"/>
        <v>41283</v>
      </c>
      <c r="CZ17" s="12">
        <f t="shared" si="3"/>
        <v>41314</v>
      </c>
      <c r="DA17" s="12">
        <f t="shared" si="3"/>
        <v>41342</v>
      </c>
      <c r="DB17" s="12">
        <f t="shared" si="3"/>
        <v>41373</v>
      </c>
      <c r="DC17" s="12">
        <f t="shared" si="3"/>
        <v>41403</v>
      </c>
      <c r="DD17" s="12">
        <f t="shared" si="3"/>
        <v>41434</v>
      </c>
      <c r="DE17" s="12">
        <f t="shared" si="3"/>
        <v>41464</v>
      </c>
      <c r="DF17" s="12">
        <f t="shared" si="3"/>
        <v>41495</v>
      </c>
      <c r="DG17" s="12">
        <f t="shared" si="3"/>
        <v>41526</v>
      </c>
      <c r="DH17" s="12">
        <f t="shared" si="3"/>
        <v>41556</v>
      </c>
      <c r="DI17" s="12">
        <f t="shared" si="3"/>
        <v>41587</v>
      </c>
      <c r="DJ17" s="12">
        <f t="shared" si="3"/>
        <v>41617</v>
      </c>
      <c r="DK17" s="12">
        <f t="shared" si="3"/>
        <v>41648</v>
      </c>
      <c r="DL17" s="12">
        <f t="shared" si="3"/>
        <v>41679</v>
      </c>
      <c r="DM17" s="12">
        <f t="shared" si="3"/>
        <v>41707</v>
      </c>
      <c r="DN17" s="12">
        <f t="shared" si="3"/>
        <v>41738</v>
      </c>
      <c r="DO17" s="12">
        <f t="shared" si="3"/>
        <v>41768</v>
      </c>
      <c r="DP17" s="12">
        <f t="shared" si="3"/>
        <v>41799</v>
      </c>
      <c r="DQ17" s="12">
        <f t="shared" si="3"/>
        <v>41829</v>
      </c>
      <c r="DR17" s="12">
        <f t="shared" si="3"/>
        <v>41860</v>
      </c>
      <c r="DS17" s="12">
        <f t="shared" si="3"/>
        <v>41891</v>
      </c>
      <c r="DT17" s="12">
        <f t="shared" si="3"/>
        <v>41921</v>
      </c>
      <c r="DU17" s="12">
        <f t="shared" si="3"/>
        <v>41952</v>
      </c>
      <c r="DV17" s="12">
        <f t="shared" si="3"/>
        <v>41982</v>
      </c>
      <c r="DW17" s="12">
        <f t="shared" si="3"/>
        <v>42013</v>
      </c>
      <c r="DX17" s="12">
        <f t="shared" si="3"/>
        <v>42044</v>
      </c>
      <c r="DY17" s="12">
        <f t="shared" si="3"/>
        <v>42072</v>
      </c>
      <c r="DZ17" s="12">
        <f t="shared" si="3"/>
        <v>42103</v>
      </c>
      <c r="EA17" s="12">
        <f t="shared" si="3"/>
        <v>42133</v>
      </c>
      <c r="EB17" s="12">
        <f t="shared" si="3"/>
        <v>42164</v>
      </c>
      <c r="EC17" s="12">
        <f t="shared" si="3"/>
        <v>42194</v>
      </c>
      <c r="ED17" s="12">
        <f t="shared" si="3"/>
        <v>42225</v>
      </c>
      <c r="EE17" s="12">
        <f t="shared" si="3"/>
        <v>42256</v>
      </c>
      <c r="EF17" s="12">
        <f t="shared" si="3"/>
        <v>42286</v>
      </c>
      <c r="EG17" s="12">
        <f t="shared" si="3"/>
        <v>42317</v>
      </c>
      <c r="EH17" s="12">
        <f t="shared" si="3"/>
        <v>42347</v>
      </c>
      <c r="EI17" s="12">
        <f t="shared" si="3"/>
        <v>42378</v>
      </c>
      <c r="EJ17" s="12">
        <f t="shared" si="3"/>
        <v>42409</v>
      </c>
      <c r="EK17" s="12">
        <f t="shared" si="3"/>
        <v>42438</v>
      </c>
      <c r="EL17" s="12">
        <f t="shared" si="3"/>
        <v>42469</v>
      </c>
      <c r="EM17" s="12">
        <f t="shared" si="3"/>
        <v>42499</v>
      </c>
      <c r="EN17" s="12">
        <f t="shared" si="3"/>
        <v>42530</v>
      </c>
      <c r="EO17" s="12">
        <f t="shared" si="3"/>
        <v>42560</v>
      </c>
      <c r="EP17" s="12">
        <f t="shared" si="3"/>
        <v>42591</v>
      </c>
      <c r="EQ17" s="12">
        <f t="shared" si="3"/>
        <v>42622</v>
      </c>
      <c r="ER17" s="12">
        <f t="shared" si="3"/>
        <v>42652</v>
      </c>
      <c r="ES17" s="12">
        <f t="shared" si="3"/>
        <v>42683</v>
      </c>
      <c r="ET17" s="12">
        <f t="shared" si="3"/>
        <v>42713</v>
      </c>
      <c r="EU17" s="12">
        <f t="shared" si="3"/>
        <v>42744</v>
      </c>
      <c r="EV17" s="12">
        <f t="shared" si="3"/>
        <v>42775</v>
      </c>
      <c r="EW17" s="12">
        <f t="shared" si="3"/>
        <v>42803</v>
      </c>
      <c r="EX17" s="12">
        <f t="shared" si="3"/>
        <v>42834</v>
      </c>
      <c r="EY17" s="12">
        <f t="shared" si="3"/>
        <v>42864</v>
      </c>
      <c r="EZ17" s="12">
        <f t="shared" si="3"/>
        <v>42895</v>
      </c>
      <c r="FA17" s="12">
        <f t="shared" si="3"/>
        <v>42925</v>
      </c>
      <c r="FB17" s="12">
        <f t="shared" si="3"/>
        <v>42956</v>
      </c>
      <c r="FC17" s="12">
        <f t="shared" si="3"/>
        <v>42987</v>
      </c>
      <c r="FD17" s="12">
        <f t="shared" si="3"/>
        <v>43017</v>
      </c>
      <c r="FE17" s="12">
        <f t="shared" si="3"/>
        <v>43048</v>
      </c>
      <c r="FF17" s="12">
        <f t="shared" si="3"/>
        <v>43078</v>
      </c>
      <c r="FG17" s="12">
        <f t="shared" si="3"/>
        <v>43109</v>
      </c>
      <c r="FH17" s="12">
        <f t="shared" si="3"/>
        <v>43140</v>
      </c>
      <c r="FI17" s="12">
        <f t="shared" si="3"/>
        <v>43168</v>
      </c>
      <c r="FJ17" s="12">
        <f t="shared" si="3"/>
        <v>43199</v>
      </c>
      <c r="FK17" s="12">
        <f t="shared" si="3"/>
        <v>43229</v>
      </c>
      <c r="FL17" s="12">
        <f t="shared" si="3"/>
        <v>43260</v>
      </c>
      <c r="FM17" s="12">
        <f t="shared" si="3"/>
        <v>43290</v>
      </c>
      <c r="FN17" s="12">
        <f t="shared" si="3"/>
        <v>43321</v>
      </c>
      <c r="FO17" s="12">
        <f t="shared" si="3"/>
        <v>43352</v>
      </c>
      <c r="FP17" s="12">
        <f t="shared" si="3"/>
        <v>43382</v>
      </c>
      <c r="FQ17" s="12">
        <f t="shared" si="3"/>
        <v>43413</v>
      </c>
      <c r="FR17" s="12">
        <f t="shared" si="3"/>
        <v>43443</v>
      </c>
      <c r="FS17" s="12">
        <f t="shared" si="3"/>
        <v>43474</v>
      </c>
      <c r="FT17" s="12">
        <f t="shared" si="3"/>
        <v>43505</v>
      </c>
      <c r="FU17" s="12">
        <f t="shared" si="3"/>
        <v>43533</v>
      </c>
      <c r="FV17" s="12">
        <f t="shared" si="3"/>
        <v>43564</v>
      </c>
      <c r="FW17" s="12">
        <f t="shared" si="3"/>
        <v>43594</v>
      </c>
      <c r="FX17" s="12">
        <f t="shared" si="3"/>
        <v>43625</v>
      </c>
      <c r="FY17" s="12">
        <f t="shared" si="3"/>
        <v>43655</v>
      </c>
      <c r="FZ17" s="12">
        <f t="shared" si="3"/>
        <v>43686</v>
      </c>
      <c r="GA17" s="12">
        <f t="shared" si="3"/>
        <v>43717</v>
      </c>
      <c r="GB17" s="12">
        <f t="shared" si="3"/>
        <v>43747</v>
      </c>
      <c r="GC17" s="12">
        <f t="shared" si="3"/>
        <v>43778</v>
      </c>
      <c r="GD17" s="12">
        <f t="shared" si="3"/>
        <v>43808</v>
      </c>
      <c r="GE17" s="12">
        <f t="shared" si="3"/>
        <v>43839</v>
      </c>
      <c r="GF17" s="12">
        <f t="shared" si="3"/>
        <v>43870</v>
      </c>
      <c r="GG17" s="12">
        <f t="shared" si="3"/>
        <v>43899</v>
      </c>
      <c r="GH17" s="12">
        <f t="shared" si="3"/>
        <v>43930</v>
      </c>
      <c r="GI17" s="12">
        <f t="shared" si="3"/>
        <v>43960</v>
      </c>
      <c r="GJ17" s="12">
        <f t="shared" si="3"/>
        <v>43991</v>
      </c>
      <c r="GK17" s="12">
        <f t="shared" si="3"/>
        <v>44021</v>
      </c>
      <c r="GL17" s="12">
        <f t="shared" si="3"/>
        <v>44052</v>
      </c>
      <c r="GM17" s="12">
        <f t="shared" si="3"/>
        <v>44083</v>
      </c>
      <c r="GN17" s="12">
        <f t="shared" si="3"/>
        <v>44113</v>
      </c>
      <c r="GO17" s="12">
        <f t="shared" si="3"/>
        <v>44144</v>
      </c>
      <c r="GP17" s="12">
        <f t="shared" si="3"/>
        <v>44174</v>
      </c>
      <c r="GQ17" s="12">
        <f t="shared" si="3"/>
        <v>44205</v>
      </c>
      <c r="GR17" s="12">
        <v>44247</v>
      </c>
      <c r="GS17" s="12">
        <v>44275</v>
      </c>
      <c r="GT17" s="12">
        <v>44306</v>
      </c>
      <c r="GU17" s="12">
        <v>44336</v>
      </c>
      <c r="GV17" s="12">
        <v>44367</v>
      </c>
      <c r="GW17" s="12">
        <v>44397</v>
      </c>
      <c r="GX17" s="12">
        <v>44428</v>
      </c>
      <c r="GY17" s="12">
        <v>44459</v>
      </c>
      <c r="GZ17" s="12">
        <v>44489</v>
      </c>
      <c r="HA17" s="12">
        <v>44520</v>
      </c>
      <c r="HB17" s="12">
        <v>44550</v>
      </c>
      <c r="HC17" s="12">
        <v>44581</v>
      </c>
      <c r="HD17" s="12">
        <v>44612</v>
      </c>
      <c r="HE17" s="12">
        <v>44640</v>
      </c>
      <c r="HF17" s="12">
        <v>44671</v>
      </c>
      <c r="HG17" s="12">
        <v>44701</v>
      </c>
      <c r="HH17" s="12">
        <v>44732</v>
      </c>
      <c r="HI17" s="12">
        <v>44762</v>
      </c>
      <c r="HJ17" s="12">
        <v>44793</v>
      </c>
      <c r="HK17" s="12">
        <v>44824</v>
      </c>
      <c r="HL17" s="12">
        <v>44854</v>
      </c>
      <c r="HM17" s="12">
        <v>44885</v>
      </c>
      <c r="HN17" s="12">
        <v>44915</v>
      </c>
      <c r="HO17" s="12">
        <v>44946</v>
      </c>
      <c r="HP17" s="12">
        <v>44977</v>
      </c>
      <c r="HQ17" s="12">
        <v>45005</v>
      </c>
      <c r="HR17" s="12">
        <v>45036</v>
      </c>
      <c r="HS17" s="12">
        <v>45066</v>
      </c>
      <c r="HT17" s="12">
        <v>45097</v>
      </c>
      <c r="HU17" s="12">
        <v>45127</v>
      </c>
      <c r="HV17" s="12">
        <v>45158</v>
      </c>
      <c r="HW17" s="12">
        <v>45189</v>
      </c>
      <c r="HX17" s="12">
        <v>45219</v>
      </c>
      <c r="HY17" s="12">
        <v>45250</v>
      </c>
      <c r="HZ17" s="12">
        <v>45280</v>
      </c>
      <c r="IA17" s="12">
        <v>45311</v>
      </c>
      <c r="IB17" s="12">
        <v>45342</v>
      </c>
      <c r="IC17" s="12">
        <v>45371</v>
      </c>
      <c r="ID17" s="12">
        <v>45402</v>
      </c>
      <c r="IE17" s="12">
        <v>45432</v>
      </c>
      <c r="IF17" s="12">
        <v>45463</v>
      </c>
      <c r="IG17" s="12">
        <v>45493</v>
      </c>
      <c r="IH17" s="12">
        <v>45524</v>
      </c>
      <c r="II17" s="12">
        <v>45555</v>
      </c>
      <c r="IJ17" s="12">
        <v>45585</v>
      </c>
      <c r="IK17" s="12">
        <v>45616</v>
      </c>
      <c r="IL17" s="12">
        <v>45646</v>
      </c>
      <c r="IM17" s="12">
        <v>45677</v>
      </c>
      <c r="IN17" s="12">
        <v>45708</v>
      </c>
      <c r="IO17" s="12">
        <v>45736</v>
      </c>
      <c r="IP17" s="12">
        <v>45767</v>
      </c>
      <c r="IQ17" s="12">
        <v>45797</v>
      </c>
      <c r="IR17" s="12">
        <v>45828</v>
      </c>
      <c r="IS17" s="12">
        <v>45858</v>
      </c>
      <c r="IT17" s="12">
        <v>45889</v>
      </c>
      <c r="IU17" s="12">
        <v>45920</v>
      </c>
      <c r="IV17" s="12">
        <v>45950</v>
      </c>
      <c r="IW17" s="12">
        <v>45981</v>
      </c>
      <c r="IX17" s="12">
        <v>46011</v>
      </c>
    </row>
    <row r="18" spans="1:258" ht="14.25" customHeight="1" x14ac:dyDescent="0.35">
      <c r="A18" s="13" t="s">
        <v>90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31">
        <f>'Raw Data'!BG81</f>
        <v>197500</v>
      </c>
      <c r="AT18" s="31">
        <f>'Raw Data'!BH81</f>
        <v>285900</v>
      </c>
      <c r="AU18" s="31">
        <f>'Raw Data'!BI81</f>
        <v>325000</v>
      </c>
      <c r="AV18" s="31">
        <f>'Raw Data'!BJ81</f>
        <v>284000</v>
      </c>
      <c r="AW18" s="31">
        <f>'Raw Data'!BK81</f>
        <v>570000</v>
      </c>
      <c r="AX18" s="31">
        <f>'Raw Data'!BL81</f>
        <v>280000</v>
      </c>
      <c r="AY18" s="31">
        <f>'Raw Data'!BM81</f>
        <v>264500</v>
      </c>
      <c r="AZ18" s="31">
        <f>'Raw Data'!BN81</f>
        <v>347500</v>
      </c>
      <c r="BA18" s="31">
        <f>'Raw Data'!BO81</f>
        <v>395000</v>
      </c>
      <c r="BB18" s="31">
        <f>'Raw Data'!BP81</f>
        <v>141225</v>
      </c>
      <c r="BC18" s="31">
        <f>'Raw Data'!BQ81</f>
        <v>400000</v>
      </c>
      <c r="BD18" s="31">
        <f>'Raw Data'!BR81</f>
        <v>295000</v>
      </c>
      <c r="BE18" s="31">
        <f>'Raw Data'!BS81</f>
        <v>369950</v>
      </c>
      <c r="BF18" s="31">
        <f>'Raw Data'!BT81</f>
        <v>350000</v>
      </c>
      <c r="BG18" s="31">
        <f>'Raw Data'!BU81</f>
        <v>228000</v>
      </c>
      <c r="BH18" s="31">
        <f>'Raw Data'!BV81</f>
        <v>320000</v>
      </c>
      <c r="BI18" s="31">
        <f>'Raw Data'!BW81</f>
        <v>206950</v>
      </c>
      <c r="BJ18" s="31">
        <f>'Raw Data'!BX81</f>
        <v>235000</v>
      </c>
      <c r="BK18" s="31">
        <f>'Raw Data'!BY81</f>
        <v>230125</v>
      </c>
      <c r="BL18" s="31">
        <f>'Raw Data'!BZ81</f>
        <v>250500</v>
      </c>
      <c r="BM18" s="31">
        <f>'Raw Data'!CA81</f>
        <v>255500</v>
      </c>
      <c r="BN18" s="31">
        <f>'Raw Data'!CB81</f>
        <v>198000</v>
      </c>
      <c r="BO18" s="31">
        <f>'Raw Data'!CC81</f>
        <v>227300</v>
      </c>
      <c r="BP18" s="31">
        <f>'Raw Data'!CD81</f>
        <v>189000</v>
      </c>
      <c r="BQ18" s="31">
        <f>'Raw Data'!CE81</f>
        <v>157500</v>
      </c>
      <c r="BR18" s="31">
        <f>'Raw Data'!CF81</f>
        <v>210000</v>
      </c>
      <c r="BS18" s="31">
        <f>'Raw Data'!CG81</f>
        <v>237050</v>
      </c>
      <c r="BT18" s="31">
        <f>'Raw Data'!CH81</f>
        <v>292325</v>
      </c>
      <c r="BU18" s="31">
        <f>'Raw Data'!CI81</f>
        <v>252000</v>
      </c>
      <c r="BV18" s="31">
        <f>'Raw Data'!CJ81</f>
        <v>199000</v>
      </c>
      <c r="BW18" s="31">
        <f>'Raw Data'!CK81</f>
        <v>257155</v>
      </c>
      <c r="BX18" s="31">
        <f>'Raw Data'!CL81</f>
        <v>249542</v>
      </c>
      <c r="BY18" s="31">
        <f>'Raw Data'!CM81</f>
        <v>190500</v>
      </c>
      <c r="BZ18" s="31">
        <f>'Raw Data'!CN81</f>
        <v>155000</v>
      </c>
      <c r="CA18" s="31">
        <f>'Raw Data'!CO81</f>
        <v>259128</v>
      </c>
      <c r="CB18" s="31">
        <f>'Raw Data'!CP81</f>
        <v>178833</v>
      </c>
      <c r="CC18" s="31">
        <f>'Raw Data'!CQ81</f>
        <v>134750</v>
      </c>
      <c r="CD18" s="31">
        <f>'Raw Data'!CR81</f>
        <v>210000</v>
      </c>
      <c r="CE18" s="31">
        <f>'Raw Data'!CS81</f>
        <v>144488</v>
      </c>
      <c r="CF18" s="31">
        <f>'Raw Data'!CT81</f>
        <v>181600</v>
      </c>
      <c r="CG18" s="31">
        <f>'Raw Data'!CU81</f>
        <v>152500</v>
      </c>
      <c r="CH18" s="31">
        <f>'Raw Data'!CV81</f>
        <v>185000</v>
      </c>
      <c r="CI18" s="31">
        <f>'Raw Data'!CW81</f>
        <v>277750</v>
      </c>
      <c r="CJ18" s="31">
        <f>'Raw Data'!CX81</f>
        <v>190000</v>
      </c>
      <c r="CK18" s="31">
        <f>'Raw Data'!CY81</f>
        <v>160000</v>
      </c>
      <c r="CL18" s="31">
        <f>'Raw Data'!CZ81</f>
        <v>258000</v>
      </c>
      <c r="CM18" s="31">
        <f>'Raw Data'!DA81</f>
        <v>232500</v>
      </c>
      <c r="CN18" s="31">
        <f>'Raw Data'!DB81</f>
        <v>164000</v>
      </c>
      <c r="CO18" s="31">
        <f>'Raw Data'!DC81</f>
        <v>229500</v>
      </c>
      <c r="CP18" s="31">
        <f>'Raw Data'!DD81</f>
        <v>207525</v>
      </c>
      <c r="CQ18" s="31">
        <f>'Raw Data'!DE81</f>
        <v>205000</v>
      </c>
      <c r="CR18" s="31">
        <f>'Raw Data'!DF81</f>
        <v>224000</v>
      </c>
      <c r="CS18" s="31">
        <f>'Raw Data'!DG81</f>
        <v>177525</v>
      </c>
      <c r="CT18" s="31">
        <f>'Raw Data'!DH81</f>
        <v>177000</v>
      </c>
      <c r="CU18" s="31">
        <f>'Raw Data'!DI81</f>
        <v>177500</v>
      </c>
      <c r="CV18" s="31">
        <f>'Raw Data'!DJ81</f>
        <v>246750</v>
      </c>
      <c r="CW18" s="31">
        <f>'Raw Data'!DK81</f>
        <v>214500</v>
      </c>
      <c r="CX18" s="31">
        <f>'Raw Data'!DL81</f>
        <v>235000</v>
      </c>
      <c r="CY18" s="31">
        <f>'Raw Data'!DM81</f>
        <v>113000</v>
      </c>
      <c r="CZ18" s="31">
        <f>'Raw Data'!DN81</f>
        <v>208900</v>
      </c>
      <c r="DA18" s="31">
        <f>'Raw Data'!DO81</f>
        <v>140000</v>
      </c>
      <c r="DB18" s="31">
        <f>'Raw Data'!DP81</f>
        <v>145000</v>
      </c>
      <c r="DC18" s="31">
        <f>'Raw Data'!DQ81</f>
        <v>181000</v>
      </c>
      <c r="DD18" s="31">
        <f>'Raw Data'!DR81</f>
        <v>247000</v>
      </c>
      <c r="DE18" s="31">
        <f>'Raw Data'!DS81</f>
        <v>189000</v>
      </c>
      <c r="DF18" s="31">
        <f>'Raw Data'!DT81</f>
        <v>231500</v>
      </c>
      <c r="DG18" s="31">
        <f>'Raw Data'!DU81</f>
        <v>255000</v>
      </c>
      <c r="DH18" s="31">
        <f>'Raw Data'!DV81</f>
        <v>246750</v>
      </c>
      <c r="DI18" s="31">
        <f>'Raw Data'!DW81</f>
        <v>203750</v>
      </c>
      <c r="DJ18" s="31">
        <f>'Raw Data'!DX81</f>
        <v>185000</v>
      </c>
      <c r="DK18" s="31">
        <f>'Raw Data'!DY81</f>
        <v>194750</v>
      </c>
      <c r="DL18" s="31">
        <f>'Raw Data'!DZ81</f>
        <v>280000</v>
      </c>
      <c r="DM18" s="31">
        <f>'Raw Data'!EA81</f>
        <v>238000</v>
      </c>
      <c r="DN18" s="31">
        <f>'Raw Data'!EB81</f>
        <v>205000</v>
      </c>
      <c r="DO18" s="31">
        <f>'Raw Data'!EC81</f>
        <v>180000</v>
      </c>
      <c r="DP18" s="31">
        <f>'Raw Data'!ED81</f>
        <v>225000</v>
      </c>
      <c r="DQ18" s="31">
        <f>'Raw Data'!EE81</f>
        <v>190000</v>
      </c>
      <c r="DR18" s="31">
        <f>'Raw Data'!EF81</f>
        <v>259500</v>
      </c>
      <c r="DS18" s="31">
        <f>'Raw Data'!EG81</f>
        <v>238000</v>
      </c>
      <c r="DT18" s="31">
        <f>'Raw Data'!EH81</f>
        <v>238000</v>
      </c>
      <c r="DU18" s="31">
        <f>'Raw Data'!EI81</f>
        <v>249500</v>
      </c>
      <c r="DV18" s="31">
        <f>'Raw Data'!EJ81</f>
        <v>224750</v>
      </c>
      <c r="DW18" s="31">
        <f>'Raw Data'!EK81</f>
        <v>192450</v>
      </c>
      <c r="DX18" s="31">
        <f>'Raw Data'!EL81</f>
        <v>156500</v>
      </c>
      <c r="DY18" s="31">
        <f>'Raw Data'!EM81</f>
        <v>245000</v>
      </c>
      <c r="DZ18" s="31">
        <f>'Raw Data'!EN81</f>
        <v>159500</v>
      </c>
      <c r="EA18" s="31">
        <f>'Raw Data'!EO81</f>
        <v>205000</v>
      </c>
      <c r="EB18" s="31">
        <f>'Raw Data'!EP81</f>
        <v>252500</v>
      </c>
      <c r="EC18" s="31">
        <f>'Raw Data'!EQ81</f>
        <v>169000</v>
      </c>
      <c r="ED18" s="31">
        <f>'Raw Data'!ER81</f>
        <v>167500</v>
      </c>
      <c r="EE18" s="31">
        <f>'Raw Data'!ES81</f>
        <v>259000</v>
      </c>
      <c r="EF18" s="31">
        <f>'Raw Data'!ET81</f>
        <v>285000</v>
      </c>
      <c r="EG18" s="31">
        <f>'Raw Data'!EU81</f>
        <v>169900</v>
      </c>
      <c r="EH18" s="31">
        <f>'Raw Data'!EV81</f>
        <v>243000</v>
      </c>
      <c r="EI18" s="31">
        <f>'Raw Data'!EW81</f>
        <v>220200</v>
      </c>
      <c r="EJ18" s="31">
        <f>'Raw Data'!EX81</f>
        <v>225000</v>
      </c>
      <c r="EK18" s="31">
        <f>'Raw Data'!EY81</f>
        <v>197500</v>
      </c>
      <c r="EL18" s="31">
        <f>'Raw Data'!EZ81</f>
        <v>249000</v>
      </c>
      <c r="EM18" s="31">
        <f>'Raw Data'!FA81</f>
        <v>195000</v>
      </c>
      <c r="EN18" s="31">
        <f>'Raw Data'!FB81</f>
        <v>261250</v>
      </c>
      <c r="EO18" s="31">
        <f>'Raw Data'!FC81</f>
        <v>265000</v>
      </c>
      <c r="EP18" s="31">
        <f>'Raw Data'!FD81</f>
        <v>249450</v>
      </c>
      <c r="EQ18" s="31">
        <f>'Raw Data'!FE81</f>
        <v>284000</v>
      </c>
      <c r="ER18" s="31">
        <f>'Raw Data'!FF81</f>
        <v>233450</v>
      </c>
      <c r="ES18" s="31">
        <f>'Raw Data'!FG81</f>
        <v>225000</v>
      </c>
      <c r="ET18" s="31">
        <f>'Raw Data'!FH81</f>
        <v>237375</v>
      </c>
      <c r="EU18" s="31">
        <f>'Raw Data'!FI81</f>
        <v>284500</v>
      </c>
      <c r="EV18" s="31">
        <f>'Raw Data'!FJ81</f>
        <v>265000</v>
      </c>
      <c r="EW18" s="31">
        <f>'Raw Data'!FK81</f>
        <v>277500</v>
      </c>
      <c r="EX18" s="31">
        <f>'Raw Data'!FL81</f>
        <v>226250</v>
      </c>
      <c r="EY18" s="31">
        <f>'Raw Data'!FM81</f>
        <v>236525</v>
      </c>
      <c r="EZ18" s="31">
        <f>'Raw Data'!FN81</f>
        <v>292009</v>
      </c>
      <c r="FA18" s="31">
        <f>'Raw Data'!FO81</f>
        <v>236950</v>
      </c>
      <c r="FB18" s="31">
        <f>'Raw Data'!FP81</f>
        <v>259000</v>
      </c>
      <c r="FC18" s="31">
        <f>'Raw Data'!FQ81</f>
        <v>209950</v>
      </c>
      <c r="FD18" s="31">
        <f>'Raw Data'!FR81</f>
        <v>288750</v>
      </c>
      <c r="FE18" s="31">
        <f>'Raw Data'!FS81</f>
        <v>284880</v>
      </c>
      <c r="FF18" s="31">
        <f>'Raw Data'!FT81</f>
        <v>320000</v>
      </c>
      <c r="FG18" s="31">
        <f>'Raw Data'!FU81</f>
        <v>189900</v>
      </c>
      <c r="FH18" s="31">
        <f>'Raw Data'!FV81</f>
        <v>250000</v>
      </c>
      <c r="FI18" s="31">
        <f>'Raw Data'!FW81</f>
        <v>238500</v>
      </c>
      <c r="FJ18" s="31">
        <f>'Raw Data'!FX81</f>
        <v>264750</v>
      </c>
      <c r="FK18" s="31">
        <f>'Raw Data'!FY81</f>
        <v>239900</v>
      </c>
      <c r="FL18" s="31">
        <f>'Raw Data'!FZ81</f>
        <v>225000</v>
      </c>
      <c r="FM18" s="31">
        <f>'Raw Data'!GA81</f>
        <v>247500</v>
      </c>
      <c r="FN18" s="31">
        <f>'Raw Data'!GB81</f>
        <v>195000</v>
      </c>
      <c r="FO18" s="31">
        <f>'Raw Data'!GC81</f>
        <v>254000</v>
      </c>
      <c r="FP18" s="31">
        <f>'Raw Data'!GD81</f>
        <v>250000</v>
      </c>
      <c r="FQ18" s="31">
        <f>'Raw Data'!GE81</f>
        <v>320000</v>
      </c>
      <c r="FR18" s="31">
        <f>'Raw Data'!GF81</f>
        <v>264605</v>
      </c>
      <c r="FS18" s="31">
        <f>'Raw Data'!GG81</f>
        <v>263000</v>
      </c>
      <c r="FT18" s="31">
        <f>'Raw Data'!GH81</f>
        <v>225000</v>
      </c>
      <c r="FU18" s="31">
        <f>'Raw Data'!GI81</f>
        <v>234500</v>
      </c>
      <c r="FV18" s="31">
        <f>'Raw Data'!GJ81</f>
        <v>320000</v>
      </c>
      <c r="FW18" s="31">
        <f>'Raw Data'!GK81</f>
        <v>262500</v>
      </c>
      <c r="FX18" s="31">
        <f>'Raw Data'!GL81</f>
        <v>300000</v>
      </c>
      <c r="FY18" s="31">
        <f>'Raw Data'!GM81</f>
        <v>232000</v>
      </c>
      <c r="FZ18" s="31">
        <f>'Raw Data'!GN81</f>
        <v>225000</v>
      </c>
      <c r="GA18" s="31">
        <f>'Raw Data'!GO81</f>
        <v>226950</v>
      </c>
      <c r="GB18" s="31">
        <f>'Raw Data'!GP81</f>
        <v>217500</v>
      </c>
      <c r="GC18" s="31">
        <f>'Raw Data'!GQ81</f>
        <v>302045</v>
      </c>
      <c r="GD18" s="31">
        <f>'Raw Data'!GR81</f>
        <v>269000</v>
      </c>
      <c r="GE18" s="31">
        <f>'Raw Data'!GS81</f>
        <v>284900</v>
      </c>
      <c r="GF18" s="31">
        <f>'Raw Data'!GT81</f>
        <v>223000</v>
      </c>
      <c r="GG18" s="31">
        <f>'Raw Data'!GU81</f>
        <v>202950</v>
      </c>
      <c r="GH18" s="31">
        <f>'Raw Data'!GV81</f>
        <v>225000</v>
      </c>
      <c r="GI18" s="31">
        <f>'Raw Data'!GW81</f>
        <v>237495</v>
      </c>
      <c r="GJ18" s="31">
        <f>'Raw Data'!GX81</f>
        <v>269750</v>
      </c>
      <c r="GK18" s="31">
        <f>'Raw Data'!GY81</f>
        <v>260000</v>
      </c>
      <c r="GL18" s="31">
        <f>'Raw Data'!GZ81</f>
        <v>249000</v>
      </c>
      <c r="GM18" s="31">
        <f>'Raw Data'!HA81</f>
        <v>262000</v>
      </c>
      <c r="GN18" s="31">
        <f>'Raw Data'!HB81</f>
        <v>314500</v>
      </c>
      <c r="GO18" s="31">
        <f>'Raw Data'!HC81</f>
        <v>285000</v>
      </c>
      <c r="GP18" s="31">
        <f>'Raw Data'!HD81</f>
        <v>284000</v>
      </c>
      <c r="GQ18" s="31">
        <f>'Raw Data'!HE81</f>
        <v>320000</v>
      </c>
      <c r="GR18" s="31">
        <f>'Raw Data'!HF81</f>
        <v>295000</v>
      </c>
      <c r="GS18" s="31">
        <f>'Raw Data'!HG81</f>
        <v>339000</v>
      </c>
      <c r="GT18" s="31">
        <f>'Raw Data'!HH81</f>
        <v>300000</v>
      </c>
      <c r="GU18" s="31">
        <f>'Raw Data'!HI81</f>
        <v>349000</v>
      </c>
      <c r="GV18" s="31">
        <f>'Raw Data'!HJ81</f>
        <v>292000</v>
      </c>
      <c r="GW18" s="31">
        <f>'Raw Data'!HK81</f>
        <v>387500</v>
      </c>
      <c r="GX18" s="31">
        <f>'Raw Data'!HL81</f>
        <v>373700</v>
      </c>
      <c r="GY18" s="31">
        <f>'Raw Data'!HM81</f>
        <v>342500</v>
      </c>
      <c r="GZ18" s="31">
        <f>'Raw Data'!HN81</f>
        <v>425000</v>
      </c>
      <c r="HA18" s="31">
        <f>'Raw Data'!HO81</f>
        <v>315000</v>
      </c>
      <c r="HB18" s="31">
        <f>'Raw Data'!HP81</f>
        <v>435000</v>
      </c>
      <c r="HC18" s="31">
        <f>'Raw Data'!HQ81</f>
        <v>365000</v>
      </c>
      <c r="HD18" s="31">
        <f>'Raw Data'!HR81</f>
        <v>392500</v>
      </c>
      <c r="HE18" s="31">
        <f>'Raw Data'!HS81</f>
        <v>340850</v>
      </c>
      <c r="HF18" s="31">
        <f>'Raw Data'!HT81</f>
        <v>455000</v>
      </c>
      <c r="HG18" s="31">
        <f>'Raw Data'!HU81</f>
        <v>381500</v>
      </c>
      <c r="HH18" s="31">
        <f>'Raw Data'!HV81</f>
        <v>431750</v>
      </c>
      <c r="HI18" s="31">
        <f>'Raw Data'!HW81</f>
        <v>363000</v>
      </c>
      <c r="HJ18" s="31">
        <f>'Raw Data'!HX81</f>
        <v>385000</v>
      </c>
      <c r="HK18" s="31">
        <f>'Raw Data'!HY81</f>
        <v>433500</v>
      </c>
      <c r="HL18" s="31">
        <f>'Raw Data'!HZ81</f>
        <v>387250</v>
      </c>
      <c r="HM18" s="31">
        <f>'Raw Data'!IA81</f>
        <v>390000</v>
      </c>
      <c r="HN18" s="31">
        <f>'Raw Data'!IB81</f>
        <v>347000</v>
      </c>
      <c r="HO18" s="31">
        <f>'Raw Data'!IC81</f>
        <v>462500</v>
      </c>
      <c r="HP18" s="31">
        <f>'Raw Data'!ID81</f>
        <v>410000</v>
      </c>
      <c r="HQ18" s="31">
        <f>'Raw Data'!IE81</f>
        <v>399000</v>
      </c>
      <c r="HR18" s="31">
        <f>'Raw Data'!IF81</f>
        <v>425500</v>
      </c>
      <c r="HS18" s="31">
        <f>'Raw Data'!IG81</f>
        <v>395000</v>
      </c>
      <c r="HT18" s="31">
        <f>'Raw Data'!IH81</f>
        <v>480500</v>
      </c>
      <c r="HU18" s="31">
        <f>'Raw Data'!II81</f>
        <v>417500</v>
      </c>
      <c r="HV18" s="31">
        <f>'Raw Data'!IJ81</f>
        <v>515000</v>
      </c>
      <c r="HW18" s="31">
        <f>'Raw Data'!IK81</f>
        <v>472500</v>
      </c>
      <c r="HX18" s="31">
        <f>'Raw Data'!IL81</f>
        <v>460000</v>
      </c>
      <c r="HY18" s="31">
        <f>'Raw Data'!IM81</f>
        <v>434500</v>
      </c>
      <c r="HZ18" s="31">
        <f>'Raw Data'!IN81</f>
        <v>482000</v>
      </c>
      <c r="IA18" s="31">
        <f>'Raw Data'!IO81</f>
        <v>483000</v>
      </c>
      <c r="IB18" s="31">
        <f>'Raw Data'!IP81</f>
        <v>465000</v>
      </c>
      <c r="IC18" s="31">
        <f>'Raw Data'!IQ81</f>
        <v>478500</v>
      </c>
      <c r="ID18" s="31">
        <f>'Raw Data'!IR81</f>
        <v>470000</v>
      </c>
      <c r="IE18" s="31">
        <f>'Raw Data'!IS81</f>
        <v>410000</v>
      </c>
      <c r="IF18" s="31">
        <f>'Raw Data'!IT81</f>
        <v>375000</v>
      </c>
      <c r="IG18" s="31">
        <f>'Raw Data'!IU81</f>
        <v>505250</v>
      </c>
      <c r="IH18" s="31">
        <f>'Raw Data'!IV81</f>
        <v>413000</v>
      </c>
      <c r="II18" s="31">
        <f>'Raw Data'!IW81</f>
        <v>425000</v>
      </c>
      <c r="IJ18" s="31">
        <f>'Raw Data'!IX81</f>
        <v>488500</v>
      </c>
      <c r="IK18" s="31">
        <f>'Raw Data'!IY81</f>
        <v>370000</v>
      </c>
      <c r="IL18" s="31">
        <f>'Raw Data'!IZ81</f>
        <v>413500</v>
      </c>
      <c r="IM18" s="31">
        <f>'Raw Data'!JA81</f>
        <v>489150</v>
      </c>
      <c r="IN18" s="31">
        <f>'Raw Data'!JB81</f>
        <v>305000</v>
      </c>
      <c r="IO18" s="31">
        <f>'Raw Data'!JC81</f>
        <v>445000</v>
      </c>
      <c r="IP18" s="31">
        <f>'Raw Data'!JD81</f>
        <v>0</v>
      </c>
      <c r="IQ18" s="31">
        <f>'Raw Data'!JE81</f>
        <v>0</v>
      </c>
      <c r="IR18" s="31">
        <f>'Raw Data'!JF81</f>
        <v>0</v>
      </c>
      <c r="IS18" s="31">
        <f>'Raw Data'!JG81</f>
        <v>0</v>
      </c>
      <c r="IT18" s="31">
        <f>'Raw Data'!JH81</f>
        <v>0</v>
      </c>
      <c r="IU18" s="31">
        <f>'Raw Data'!JI81</f>
        <v>0</v>
      </c>
      <c r="IV18" s="31">
        <f>'Raw Data'!JJ81</f>
        <v>0</v>
      </c>
      <c r="IW18" s="31">
        <f>'Raw Data'!JK81</f>
        <v>0</v>
      </c>
      <c r="IX18" s="31">
        <f>'Raw Data'!JL81</f>
        <v>0</v>
      </c>
    </row>
    <row r="19" spans="1:258" ht="14.25" customHeight="1" x14ac:dyDescent="0.35">
      <c r="A19" s="13" t="s">
        <v>88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>
        <f>'Raw Data'!BG79</f>
        <v>10</v>
      </c>
      <c r="AT19" s="10">
        <f>'Raw Data'!BH79</f>
        <v>5</v>
      </c>
      <c r="AU19" s="10">
        <f>'Raw Data'!BI79</f>
        <v>13</v>
      </c>
      <c r="AV19" s="10">
        <f>'Raw Data'!BJ79</f>
        <v>9</v>
      </c>
      <c r="AW19" s="10">
        <f>'Raw Data'!BK79</f>
        <v>13</v>
      </c>
      <c r="AX19" s="10">
        <f>'Raw Data'!BL79</f>
        <v>13</v>
      </c>
      <c r="AY19" s="10">
        <f>'Raw Data'!BM79</f>
        <v>10</v>
      </c>
      <c r="AZ19" s="10">
        <f>'Raw Data'!BN79</f>
        <v>4</v>
      </c>
      <c r="BA19" s="10">
        <f>'Raw Data'!BO79</f>
        <v>5</v>
      </c>
      <c r="BB19" s="10">
        <f>'Raw Data'!BP79</f>
        <v>2</v>
      </c>
      <c r="BC19" s="10">
        <f>'Raw Data'!BQ79</f>
        <v>1</v>
      </c>
      <c r="BD19" s="10">
        <f>'Raw Data'!BR79</f>
        <v>5</v>
      </c>
      <c r="BE19" s="10">
        <f>'Raw Data'!BS79</f>
        <v>2</v>
      </c>
      <c r="BF19" s="10">
        <f>'Raw Data'!BT79</f>
        <v>3</v>
      </c>
      <c r="BG19" s="10">
        <f>'Raw Data'!BU79</f>
        <v>4</v>
      </c>
      <c r="BH19" s="10">
        <f>'Raw Data'!BV79</f>
        <v>7</v>
      </c>
      <c r="BI19" s="10">
        <f>'Raw Data'!BW79</f>
        <v>8</v>
      </c>
      <c r="BJ19" s="10">
        <f>'Raw Data'!BX79</f>
        <v>13</v>
      </c>
      <c r="BK19" s="10">
        <f>'Raw Data'!BY79</f>
        <v>12</v>
      </c>
      <c r="BL19" s="10">
        <f>'Raw Data'!BZ79</f>
        <v>9</v>
      </c>
      <c r="BM19" s="10">
        <f>'Raw Data'!CA79</f>
        <v>4</v>
      </c>
      <c r="BN19" s="10">
        <f>'Raw Data'!CB79</f>
        <v>7</v>
      </c>
      <c r="BO19" s="10">
        <f>'Raw Data'!CC79</f>
        <v>4</v>
      </c>
      <c r="BP19" s="10">
        <f>'Raw Data'!CD79</f>
        <v>1</v>
      </c>
      <c r="BQ19" s="10">
        <f>'Raw Data'!CE79</f>
        <v>4</v>
      </c>
      <c r="BR19" s="10">
        <f>'Raw Data'!CF79</f>
        <v>24</v>
      </c>
      <c r="BS19" s="10">
        <f>'Raw Data'!CG79</f>
        <v>22</v>
      </c>
      <c r="BT19" s="10">
        <f>'Raw Data'!CH79</f>
        <v>12</v>
      </c>
      <c r="BU19" s="10">
        <f>'Raw Data'!CI79</f>
        <v>15</v>
      </c>
      <c r="BV19" s="10">
        <f>'Raw Data'!CJ79</f>
        <v>5</v>
      </c>
      <c r="BW19" s="10">
        <f>'Raw Data'!CK79</f>
        <v>9</v>
      </c>
      <c r="BX19" s="10">
        <f>'Raw Data'!CL79</f>
        <v>7</v>
      </c>
      <c r="BY19" s="10">
        <f>'Raw Data'!CM79</f>
        <v>10</v>
      </c>
      <c r="BZ19" s="10">
        <f>'Raw Data'!CN79</f>
        <v>9</v>
      </c>
      <c r="CA19" s="10">
        <f>'Raw Data'!CO79</f>
        <v>7</v>
      </c>
      <c r="CB19" s="10">
        <f>'Raw Data'!CP79</f>
        <v>6</v>
      </c>
      <c r="CC19" s="10">
        <f>'Raw Data'!CQ79</f>
        <v>10</v>
      </c>
      <c r="CD19" s="10">
        <f>'Raw Data'!CR79</f>
        <v>11</v>
      </c>
      <c r="CE19" s="10">
        <f>'Raw Data'!CS79</f>
        <v>4</v>
      </c>
      <c r="CF19" s="10">
        <f>'Raw Data'!CT79</f>
        <v>12</v>
      </c>
      <c r="CG19" s="10">
        <f>'Raw Data'!CU79</f>
        <v>20</v>
      </c>
      <c r="CH19" s="10">
        <f>'Raw Data'!CV79</f>
        <v>8</v>
      </c>
      <c r="CI19" s="10">
        <f>'Raw Data'!CW79</f>
        <v>8</v>
      </c>
      <c r="CJ19" s="10">
        <f>'Raw Data'!CX79</f>
        <v>12</v>
      </c>
      <c r="CK19" s="10">
        <f>'Raw Data'!CY79</f>
        <v>9</v>
      </c>
      <c r="CL19" s="10">
        <f>'Raw Data'!CZ79</f>
        <v>8</v>
      </c>
      <c r="CM19" s="10">
        <f>'Raw Data'!DA79</f>
        <v>10</v>
      </c>
      <c r="CN19" s="10">
        <f>'Raw Data'!DB79</f>
        <v>10</v>
      </c>
      <c r="CO19" s="10">
        <f>'Raw Data'!DC79</f>
        <v>13</v>
      </c>
      <c r="CP19" s="10">
        <f>'Raw Data'!DD79</f>
        <v>8</v>
      </c>
      <c r="CQ19" s="10">
        <f>'Raw Data'!DE79</f>
        <v>19</v>
      </c>
      <c r="CR19" s="10">
        <f>'Raw Data'!DF79</f>
        <v>16</v>
      </c>
      <c r="CS19" s="10">
        <f>'Raw Data'!DG79</f>
        <v>10</v>
      </c>
      <c r="CT19" s="10">
        <f>'Raw Data'!DH79</f>
        <v>7</v>
      </c>
      <c r="CU19" s="10">
        <f>'Raw Data'!DI79</f>
        <v>12</v>
      </c>
      <c r="CV19" s="10">
        <f>'Raw Data'!DJ79</f>
        <v>12</v>
      </c>
      <c r="CW19" s="10">
        <f>'Raw Data'!DK79</f>
        <v>14</v>
      </c>
      <c r="CX19" s="10">
        <f>'Raw Data'!DL79</f>
        <v>10</v>
      </c>
      <c r="CY19" s="10">
        <f>'Raw Data'!DM79</f>
        <v>6</v>
      </c>
      <c r="CZ19" s="10">
        <f>'Raw Data'!DN79</f>
        <v>7</v>
      </c>
      <c r="DA19" s="10">
        <f>'Raw Data'!DO79</f>
        <v>7</v>
      </c>
      <c r="DB19" s="10">
        <f>'Raw Data'!DP79</f>
        <v>7</v>
      </c>
      <c r="DC19" s="10">
        <f>'Raw Data'!DQ79</f>
        <v>13</v>
      </c>
      <c r="DD19" s="10">
        <f>'Raw Data'!DR79</f>
        <v>10</v>
      </c>
      <c r="DE19" s="10">
        <f>'Raw Data'!DS79</f>
        <v>13</v>
      </c>
      <c r="DF19" s="10">
        <f>'Raw Data'!DT79</f>
        <v>12</v>
      </c>
      <c r="DG19" s="10">
        <f>'Raw Data'!DU79</f>
        <v>11</v>
      </c>
      <c r="DH19" s="10">
        <f>'Raw Data'!DV79</f>
        <v>12</v>
      </c>
      <c r="DI19" s="10">
        <f>'Raw Data'!DW79</f>
        <v>14</v>
      </c>
      <c r="DJ19" s="10">
        <f>'Raw Data'!DX79</f>
        <v>10</v>
      </c>
      <c r="DK19" s="10">
        <f>'Raw Data'!DY79</f>
        <v>12</v>
      </c>
      <c r="DL19" s="10">
        <f>'Raw Data'!DZ79</f>
        <v>8</v>
      </c>
      <c r="DM19" s="10">
        <f>'Raw Data'!EA79</f>
        <v>13</v>
      </c>
      <c r="DN19" s="10">
        <f>'Raw Data'!EB79</f>
        <v>17</v>
      </c>
      <c r="DO19" s="10">
        <f>'Raw Data'!EC79</f>
        <v>15</v>
      </c>
      <c r="DP19" s="10">
        <f>'Raw Data'!ED79</f>
        <v>8</v>
      </c>
      <c r="DQ19" s="10">
        <f>'Raw Data'!EE79</f>
        <v>11</v>
      </c>
      <c r="DR19" s="10">
        <f>'Raw Data'!EF79</f>
        <v>18</v>
      </c>
      <c r="DS19" s="10">
        <f>'Raw Data'!EG79</f>
        <v>5</v>
      </c>
      <c r="DT19" s="10">
        <f>'Raw Data'!EH79</f>
        <v>7</v>
      </c>
      <c r="DU19" s="10">
        <f>'Raw Data'!EI79</f>
        <v>18</v>
      </c>
      <c r="DV19" s="10">
        <f>'Raw Data'!EJ79</f>
        <v>9</v>
      </c>
      <c r="DW19" s="10">
        <f>'Raw Data'!EK79</f>
        <v>4</v>
      </c>
      <c r="DX19" s="10">
        <f>'Raw Data'!EL79</f>
        <v>7</v>
      </c>
      <c r="DY19" s="10">
        <f>'Raw Data'!EM79</f>
        <v>17</v>
      </c>
      <c r="DZ19" s="10">
        <f>'Raw Data'!EN79</f>
        <v>7</v>
      </c>
      <c r="EA19" s="10">
        <f>'Raw Data'!EO79</f>
        <v>15</v>
      </c>
      <c r="EB19" s="10">
        <f>'Raw Data'!EP79</f>
        <v>21</v>
      </c>
      <c r="EC19" s="10">
        <f>'Raw Data'!EQ79</f>
        <v>9</v>
      </c>
      <c r="ED19" s="10">
        <f>'Raw Data'!ER79</f>
        <v>9</v>
      </c>
      <c r="EE19" s="10">
        <f>'Raw Data'!ES79</f>
        <v>15</v>
      </c>
      <c r="EF19" s="10">
        <f>'Raw Data'!ET79</f>
        <v>15</v>
      </c>
      <c r="EG19" s="10">
        <f>'Raw Data'!EU79</f>
        <v>11</v>
      </c>
      <c r="EH19" s="10">
        <f>'Raw Data'!EV79</f>
        <v>9</v>
      </c>
      <c r="EI19" s="10">
        <f>'Raw Data'!EW79</f>
        <v>9</v>
      </c>
      <c r="EJ19" s="10">
        <f>'Raw Data'!EX79</f>
        <v>11</v>
      </c>
      <c r="EK19" s="10">
        <f>'Raw Data'!EY79</f>
        <v>12</v>
      </c>
      <c r="EL19" s="10">
        <f>'Raw Data'!EZ79</f>
        <v>13</v>
      </c>
      <c r="EM19" s="10">
        <f>'Raw Data'!FA79</f>
        <v>15</v>
      </c>
      <c r="EN19" s="10">
        <f>'Raw Data'!FB79</f>
        <v>22</v>
      </c>
      <c r="EO19" s="10">
        <f>'Raw Data'!FC79</f>
        <v>18</v>
      </c>
      <c r="EP19" s="10">
        <f>'Raw Data'!FD79</f>
        <v>22</v>
      </c>
      <c r="EQ19" s="10">
        <f>'Raw Data'!FE79</f>
        <v>14</v>
      </c>
      <c r="ER19" s="10">
        <f>'Raw Data'!FF79</f>
        <v>12</v>
      </c>
      <c r="ES19" s="10">
        <f>'Raw Data'!FG79</f>
        <v>17</v>
      </c>
      <c r="ET19" s="10">
        <f>'Raw Data'!FH79</f>
        <v>13</v>
      </c>
      <c r="EU19" s="10">
        <f>'Raw Data'!FI79</f>
        <v>11</v>
      </c>
      <c r="EV19" s="10">
        <f>'Raw Data'!FJ79</f>
        <v>11</v>
      </c>
      <c r="EW19" s="10">
        <f>'Raw Data'!FK79</f>
        <v>14</v>
      </c>
      <c r="EX19" s="10">
        <f>'Raw Data'!FL79</f>
        <v>18</v>
      </c>
      <c r="EY19" s="10">
        <f>'Raw Data'!FM79</f>
        <v>26</v>
      </c>
      <c r="EZ19" s="10">
        <f>'Raw Data'!FN79</f>
        <v>22</v>
      </c>
      <c r="FA19" s="10">
        <f>'Raw Data'!FO79</f>
        <v>16</v>
      </c>
      <c r="FB19" s="10">
        <f>'Raw Data'!FP79</f>
        <v>23</v>
      </c>
      <c r="FC19" s="10">
        <f>'Raw Data'!FQ79</f>
        <v>10</v>
      </c>
      <c r="FD19" s="10">
        <f>'Raw Data'!FR79</f>
        <v>14</v>
      </c>
      <c r="FE19" s="10">
        <f>'Raw Data'!FS79</f>
        <v>15</v>
      </c>
      <c r="FF19" s="10">
        <f>'Raw Data'!FT79</f>
        <v>13</v>
      </c>
      <c r="FG19" s="10">
        <f>'Raw Data'!FU79</f>
        <v>13</v>
      </c>
      <c r="FH19" s="10">
        <f>'Raw Data'!FV79</f>
        <v>9</v>
      </c>
      <c r="FI19" s="10">
        <f>'Raw Data'!FW79</f>
        <v>22</v>
      </c>
      <c r="FJ19" s="10">
        <f>'Raw Data'!FX79</f>
        <v>26</v>
      </c>
      <c r="FK19" s="10">
        <f>'Raw Data'!FY79</f>
        <v>27</v>
      </c>
      <c r="FL19" s="10">
        <f>'Raw Data'!FZ79</f>
        <v>21</v>
      </c>
      <c r="FM19" s="10">
        <f>'Raw Data'!GA79</f>
        <v>18</v>
      </c>
      <c r="FN19" s="10">
        <f>'Raw Data'!GB79</f>
        <v>29</v>
      </c>
      <c r="FO19" s="10">
        <f>'Raw Data'!GC79</f>
        <v>18</v>
      </c>
      <c r="FP19" s="10">
        <f>'Raw Data'!GD79</f>
        <v>15</v>
      </c>
      <c r="FQ19" s="10">
        <f>'Raw Data'!GE79</f>
        <v>9</v>
      </c>
      <c r="FR19" s="10">
        <f>'Raw Data'!GF79</f>
        <v>18</v>
      </c>
      <c r="FS19" s="10">
        <f>'Raw Data'!GG79</f>
        <v>5</v>
      </c>
      <c r="FT19" s="10">
        <f>'Raw Data'!GH79</f>
        <v>8</v>
      </c>
      <c r="FU19" s="10">
        <f>'Raw Data'!GI79</f>
        <v>22</v>
      </c>
      <c r="FV19" s="10">
        <f>'Raw Data'!GJ79</f>
        <v>11</v>
      </c>
      <c r="FW19" s="10">
        <f>'Raw Data'!GK79</f>
        <v>23</v>
      </c>
      <c r="FX19" s="10">
        <f>'Raw Data'!GL79</f>
        <v>15</v>
      </c>
      <c r="FY19" s="10">
        <f>'Raw Data'!GM79</f>
        <v>19</v>
      </c>
      <c r="FZ19" s="10">
        <f>'Raw Data'!GN79</f>
        <v>21</v>
      </c>
      <c r="GA19" s="10">
        <f>'Raw Data'!GO79</f>
        <v>16</v>
      </c>
      <c r="GB19" s="10">
        <f>'Raw Data'!GP79</f>
        <v>13</v>
      </c>
      <c r="GC19" s="10">
        <f>'Raw Data'!GQ79</f>
        <v>20</v>
      </c>
      <c r="GD19" s="10">
        <f>'Raw Data'!GR79</f>
        <v>18</v>
      </c>
      <c r="GE19" s="10">
        <f>'Raw Data'!GS79</f>
        <v>13</v>
      </c>
      <c r="GF19" s="10">
        <f>'Raw Data'!GT79</f>
        <v>12</v>
      </c>
      <c r="GG19" s="10">
        <f>'Raw Data'!GU79</f>
        <v>16</v>
      </c>
      <c r="GH19" s="10">
        <f>'Raw Data'!GV79</f>
        <v>20</v>
      </c>
      <c r="GI19" s="10">
        <f>'Raw Data'!GW79</f>
        <v>12</v>
      </c>
      <c r="GJ19" s="10">
        <f>'Raw Data'!GX79</f>
        <v>24</v>
      </c>
      <c r="GK19" s="10">
        <f>'Raw Data'!GY79</f>
        <v>39</v>
      </c>
      <c r="GL19" s="10">
        <f>'Raw Data'!GZ79</f>
        <v>43</v>
      </c>
      <c r="GM19" s="10">
        <f>'Raw Data'!HA79</f>
        <v>36</v>
      </c>
      <c r="GN19" s="10">
        <f>'Raw Data'!HB79</f>
        <v>36</v>
      </c>
      <c r="GO19" s="10">
        <f>'Raw Data'!HC79</f>
        <v>23</v>
      </c>
      <c r="GP19" s="10">
        <f>'Raw Data'!HD79</f>
        <v>34</v>
      </c>
      <c r="GQ19" s="10">
        <f>'Raw Data'!HE79</f>
        <v>19</v>
      </c>
      <c r="GR19" s="10">
        <f>'Raw Data'!HF79</f>
        <v>15</v>
      </c>
      <c r="GS19" s="10">
        <f>'Raw Data'!HG79</f>
        <v>43</v>
      </c>
      <c r="GT19" s="10">
        <f>'Raw Data'!HH79</f>
        <v>29</v>
      </c>
      <c r="GU19" s="10">
        <f>'Raw Data'!HI79</f>
        <v>31</v>
      </c>
      <c r="GV19" s="10">
        <f>'Raw Data'!HJ79</f>
        <v>14</v>
      </c>
      <c r="GW19" s="10">
        <f>'Raw Data'!HK79</f>
        <v>22</v>
      </c>
      <c r="GX19" s="10">
        <f>'Raw Data'!HL79</f>
        <v>24</v>
      </c>
      <c r="GY19" s="10">
        <f>'Raw Data'!HM79</f>
        <v>23</v>
      </c>
      <c r="GZ19" s="10">
        <f>'Raw Data'!HN79</f>
        <v>27</v>
      </c>
      <c r="HA19" s="10">
        <f>'Raw Data'!HO79</f>
        <v>21</v>
      </c>
      <c r="HB19" s="10">
        <f>'Raw Data'!HP79</f>
        <v>16</v>
      </c>
      <c r="HC19" s="10">
        <f>'Raw Data'!HQ79</f>
        <v>21</v>
      </c>
      <c r="HD19" s="10">
        <f>'Raw Data'!HR79</f>
        <v>22</v>
      </c>
      <c r="HE19" s="10">
        <f>'Raw Data'!HS79</f>
        <v>25</v>
      </c>
      <c r="HF19" s="10">
        <f>'Raw Data'!HT79</f>
        <v>31</v>
      </c>
      <c r="HG19" s="10">
        <f>'Raw Data'!HU79</f>
        <v>20</v>
      </c>
      <c r="HH19" s="10">
        <f>'Raw Data'!HV79</f>
        <v>22</v>
      </c>
      <c r="HI19" s="10">
        <f>'Raw Data'!HW79</f>
        <v>20</v>
      </c>
      <c r="HJ19" s="10">
        <f>'Raw Data'!HX79</f>
        <v>21</v>
      </c>
      <c r="HK19" s="10">
        <f>'Raw Data'!HY79</f>
        <v>12</v>
      </c>
      <c r="HL19" s="10">
        <f>'Raw Data'!HZ79</f>
        <v>12</v>
      </c>
      <c r="HM19" s="10">
        <f>'Raw Data'!IA79</f>
        <v>17</v>
      </c>
      <c r="HN19" s="10">
        <f>'Raw Data'!IB79</f>
        <v>16</v>
      </c>
      <c r="HO19" s="10">
        <f>'Raw Data'!IC79</f>
        <v>12</v>
      </c>
      <c r="HP19" s="10">
        <f>'Raw Data'!ID79</f>
        <v>19</v>
      </c>
      <c r="HQ19" s="10">
        <f>'Raw Data'!IE79</f>
        <v>25</v>
      </c>
      <c r="HR19" s="10">
        <f>'Raw Data'!IF79</f>
        <v>22</v>
      </c>
      <c r="HS19" s="10">
        <f>'Raw Data'!IG79</f>
        <v>26</v>
      </c>
      <c r="HT19" s="10">
        <f>'Raw Data'!IH79</f>
        <v>18</v>
      </c>
      <c r="HU19" s="10">
        <f>'Raw Data'!II79</f>
        <v>17</v>
      </c>
      <c r="HV19" s="10">
        <f>'Raw Data'!IJ79</f>
        <v>15</v>
      </c>
      <c r="HW19" s="10">
        <f>'Raw Data'!IK79</f>
        <v>16</v>
      </c>
      <c r="HX19" s="10">
        <f>'Raw Data'!IL79</f>
        <v>17</v>
      </c>
      <c r="HY19" s="10">
        <f>'Raw Data'!IM79</f>
        <v>24</v>
      </c>
      <c r="HZ19" s="10">
        <f>'Raw Data'!IN79</f>
        <v>14</v>
      </c>
      <c r="IA19" s="10">
        <f>'Raw Data'!IO79</f>
        <v>13</v>
      </c>
      <c r="IB19" s="10">
        <f>'Raw Data'!IP79</f>
        <v>11</v>
      </c>
      <c r="IC19" s="10">
        <f>'Raw Data'!IQ79</f>
        <v>23</v>
      </c>
      <c r="ID19" s="10">
        <f>'Raw Data'!IR79</f>
        <v>26</v>
      </c>
      <c r="IE19" s="10">
        <f>'Raw Data'!IS79</f>
        <v>28</v>
      </c>
      <c r="IF19" s="10">
        <f>'Raw Data'!IT79</f>
        <v>9</v>
      </c>
      <c r="IG19" s="10">
        <f>'Raw Data'!IU79</f>
        <v>14</v>
      </c>
      <c r="IH19" s="10">
        <f>'Raw Data'!IV79</f>
        <v>12</v>
      </c>
      <c r="II19" s="10">
        <f>'Raw Data'!IW79</f>
        <v>19</v>
      </c>
      <c r="IJ19" s="10">
        <f>'Raw Data'!IX79</f>
        <v>13</v>
      </c>
      <c r="IK19" s="10">
        <f>'Raw Data'!IY79</f>
        <v>9</v>
      </c>
      <c r="IL19" s="10">
        <f>'Raw Data'!IZ79</f>
        <v>12</v>
      </c>
      <c r="IM19" s="10">
        <f>'Raw Data'!JA79</f>
        <v>19</v>
      </c>
      <c r="IN19" s="10">
        <f>'Raw Data'!JB79</f>
        <v>5</v>
      </c>
      <c r="IO19" s="10">
        <f>'Raw Data'!JC79</f>
        <v>20</v>
      </c>
      <c r="IP19" s="10">
        <f>'Raw Data'!JD79</f>
        <v>0</v>
      </c>
      <c r="IQ19" s="10">
        <f>'Raw Data'!JE79</f>
        <v>0</v>
      </c>
      <c r="IR19" s="10">
        <f>'Raw Data'!JF79</f>
        <v>0</v>
      </c>
      <c r="IS19" s="10">
        <f>'Raw Data'!JG79</f>
        <v>0</v>
      </c>
      <c r="IT19" s="10">
        <f>'Raw Data'!JH79</f>
        <v>0</v>
      </c>
      <c r="IU19" s="10">
        <f>'Raw Data'!JI79</f>
        <v>0</v>
      </c>
      <c r="IV19" s="10">
        <f>'Raw Data'!JJ79</f>
        <v>0</v>
      </c>
      <c r="IW19" s="10">
        <f>'Raw Data'!JK79</f>
        <v>0</v>
      </c>
      <c r="IX19" s="10">
        <f>'Raw Data'!JL79</f>
        <v>0</v>
      </c>
    </row>
    <row r="20" spans="1:258" ht="14.25" customHeight="1" x14ac:dyDescent="0.35">
      <c r="A20" s="4"/>
    </row>
    <row r="21" spans="1:258" ht="14.25" customHeight="1" x14ac:dyDescent="0.35">
      <c r="A21" s="4"/>
    </row>
    <row r="22" spans="1:258" ht="14.25" customHeight="1" x14ac:dyDescent="0.35">
      <c r="A22" s="4" t="s">
        <v>91</v>
      </c>
      <c r="GW22" s="2" t="s">
        <v>91</v>
      </c>
    </row>
    <row r="23" spans="1:258" ht="14.25" customHeight="1" x14ac:dyDescent="0.35">
      <c r="A23" s="4"/>
      <c r="GY23" s="4" t="s">
        <v>0</v>
      </c>
      <c r="GZ23" s="4" t="s">
        <v>1</v>
      </c>
      <c r="HA23" s="4" t="s">
        <v>2</v>
      </c>
      <c r="HB23" s="4" t="s">
        <v>3</v>
      </c>
      <c r="HC23" s="4" t="s">
        <v>4</v>
      </c>
      <c r="HD23" s="4" t="s">
        <v>5</v>
      </c>
      <c r="HE23" s="4" t="s">
        <v>50</v>
      </c>
      <c r="HF23" s="4" t="s">
        <v>7</v>
      </c>
      <c r="HG23" s="4" t="s">
        <v>8</v>
      </c>
      <c r="HH23" s="4" t="s">
        <v>9</v>
      </c>
      <c r="HI23" s="4" t="s">
        <v>10</v>
      </c>
      <c r="HJ23" s="4" t="s">
        <v>11</v>
      </c>
    </row>
    <row r="24" spans="1:258" ht="14.25" hidden="1" customHeight="1" x14ac:dyDescent="0.35">
      <c r="A24" s="4">
        <v>2012</v>
      </c>
      <c r="GX24" s="2">
        <v>2012</v>
      </c>
      <c r="GY24" s="33">
        <f t="shared" ref="GY24:HJ24" si="4">CM6</f>
        <v>370741</v>
      </c>
      <c r="GZ24" s="33">
        <f t="shared" si="4"/>
        <v>348355</v>
      </c>
      <c r="HA24" s="33">
        <f t="shared" si="4"/>
        <v>412362</v>
      </c>
      <c r="HB24" s="33">
        <f t="shared" si="4"/>
        <v>337186</v>
      </c>
      <c r="HC24" s="33">
        <f t="shared" si="4"/>
        <v>349265</v>
      </c>
      <c r="HD24" s="33">
        <f t="shared" si="4"/>
        <v>378091</v>
      </c>
      <c r="HE24" s="33">
        <f t="shared" si="4"/>
        <v>378878</v>
      </c>
      <c r="HF24" s="33">
        <f t="shared" si="4"/>
        <v>327597</v>
      </c>
      <c r="HG24" s="33">
        <f t="shared" si="4"/>
        <v>295935</v>
      </c>
      <c r="HH24" s="33">
        <f t="shared" si="4"/>
        <v>366492</v>
      </c>
      <c r="HI24" s="33">
        <f t="shared" si="4"/>
        <v>388418</v>
      </c>
      <c r="HJ24" s="33">
        <f t="shared" si="4"/>
        <v>431401</v>
      </c>
    </row>
    <row r="25" spans="1:258" ht="14.25" hidden="1" customHeight="1" x14ac:dyDescent="0.35">
      <c r="A25" s="4">
        <v>2013</v>
      </c>
      <c r="GX25" s="2">
        <v>2013</v>
      </c>
      <c r="GY25" s="32">
        <f t="shared" ref="GY25:HJ25" si="5">CY6</f>
        <v>326127</v>
      </c>
      <c r="GZ25" s="32">
        <f t="shared" si="5"/>
        <v>314665</v>
      </c>
      <c r="HA25" s="32">
        <f t="shared" si="5"/>
        <v>379384</v>
      </c>
      <c r="HB25" s="32">
        <f t="shared" si="5"/>
        <v>319663</v>
      </c>
      <c r="HC25" s="32">
        <f t="shared" si="5"/>
        <v>371414</v>
      </c>
      <c r="HD25" s="32">
        <f t="shared" si="5"/>
        <v>372450</v>
      </c>
      <c r="HE25" s="32">
        <f t="shared" si="5"/>
        <v>358845</v>
      </c>
      <c r="HF25" s="32">
        <f t="shared" si="5"/>
        <v>329408</v>
      </c>
      <c r="HG25" s="32">
        <f t="shared" si="5"/>
        <v>306203</v>
      </c>
      <c r="HH25" s="32">
        <f t="shared" si="5"/>
        <v>383585</v>
      </c>
      <c r="HI25" s="32">
        <f t="shared" si="5"/>
        <v>342405</v>
      </c>
      <c r="HJ25" s="32">
        <f t="shared" si="5"/>
        <v>372046</v>
      </c>
    </row>
    <row r="26" spans="1:258" ht="14.25" hidden="1" customHeight="1" x14ac:dyDescent="0.35">
      <c r="A26" s="4">
        <v>2014</v>
      </c>
      <c r="GX26" s="2">
        <v>2014</v>
      </c>
      <c r="GY26" s="32">
        <f t="shared" ref="GY26:HJ26" si="6">DK6</f>
        <v>392065</v>
      </c>
      <c r="GZ26" s="32">
        <f t="shared" si="6"/>
        <v>349976</v>
      </c>
      <c r="HA26" s="32">
        <f t="shared" si="6"/>
        <v>391074</v>
      </c>
      <c r="HB26" s="32">
        <f t="shared" si="6"/>
        <v>435374</v>
      </c>
      <c r="HC26" s="32">
        <f t="shared" si="6"/>
        <v>392669</v>
      </c>
      <c r="HD26" s="32">
        <f t="shared" si="6"/>
        <v>371633</v>
      </c>
      <c r="HE26" s="32">
        <f t="shared" si="6"/>
        <v>351247</v>
      </c>
      <c r="HF26" s="32">
        <f t="shared" si="6"/>
        <v>303837</v>
      </c>
      <c r="HG26" s="32">
        <f t="shared" si="6"/>
        <v>343288</v>
      </c>
      <c r="HH26" s="32">
        <f t="shared" si="6"/>
        <v>361132</v>
      </c>
      <c r="HI26" s="32">
        <f t="shared" si="6"/>
        <v>342350</v>
      </c>
      <c r="HJ26" s="32">
        <f t="shared" si="6"/>
        <v>402759</v>
      </c>
    </row>
    <row r="27" spans="1:258" ht="14.25" hidden="1" customHeight="1" x14ac:dyDescent="0.35">
      <c r="A27" s="4">
        <v>2015</v>
      </c>
      <c r="GX27" s="2">
        <v>2015</v>
      </c>
      <c r="GY27" s="32">
        <f t="shared" ref="GY27:HJ27" si="7">DW6</f>
        <v>293223</v>
      </c>
      <c r="GZ27" s="32">
        <f t="shared" si="7"/>
        <v>358251</v>
      </c>
      <c r="HA27" s="32">
        <f t="shared" si="7"/>
        <v>336945</v>
      </c>
      <c r="HB27" s="32">
        <f t="shared" si="7"/>
        <v>397372</v>
      </c>
      <c r="HC27" s="32">
        <f t="shared" si="7"/>
        <v>340012</v>
      </c>
      <c r="HD27" s="32">
        <f t="shared" si="7"/>
        <v>403782</v>
      </c>
      <c r="HE27" s="32">
        <f t="shared" si="7"/>
        <v>331603</v>
      </c>
      <c r="HF27" s="32">
        <f t="shared" si="7"/>
        <v>351395</v>
      </c>
      <c r="HG27" s="32">
        <f t="shared" si="7"/>
        <v>300000</v>
      </c>
      <c r="HH27" s="32">
        <f t="shared" si="7"/>
        <v>309539</v>
      </c>
      <c r="HI27" s="32">
        <f t="shared" si="7"/>
        <v>379797</v>
      </c>
      <c r="HJ27" s="32">
        <f t="shared" si="7"/>
        <v>380843</v>
      </c>
    </row>
    <row r="28" spans="1:258" ht="14.25" hidden="1" customHeight="1" x14ac:dyDescent="0.35">
      <c r="A28" s="4">
        <v>2015</v>
      </c>
      <c r="GX28" s="2">
        <v>2015</v>
      </c>
      <c r="GY28" s="32">
        <f t="shared" ref="GY28:HJ28" si="8">DW6</f>
        <v>293223</v>
      </c>
      <c r="GZ28" s="32">
        <f t="shared" si="8"/>
        <v>358251</v>
      </c>
      <c r="HA28" s="32">
        <f t="shared" si="8"/>
        <v>336945</v>
      </c>
      <c r="HB28" s="32">
        <f t="shared" si="8"/>
        <v>397372</v>
      </c>
      <c r="HC28" s="32">
        <f t="shared" si="8"/>
        <v>340012</v>
      </c>
      <c r="HD28" s="32">
        <f t="shared" si="8"/>
        <v>403782</v>
      </c>
      <c r="HE28" s="32">
        <f t="shared" si="8"/>
        <v>331603</v>
      </c>
      <c r="HF28" s="32">
        <f t="shared" si="8"/>
        <v>351395</v>
      </c>
      <c r="HG28" s="32">
        <f t="shared" si="8"/>
        <v>300000</v>
      </c>
      <c r="HH28" s="32">
        <f t="shared" si="8"/>
        <v>309539</v>
      </c>
      <c r="HI28" s="32">
        <f t="shared" si="8"/>
        <v>379797</v>
      </c>
      <c r="HJ28" s="32">
        <f t="shared" si="8"/>
        <v>380843</v>
      </c>
    </row>
    <row r="29" spans="1:258" ht="14.25" hidden="1" customHeight="1" x14ac:dyDescent="0.35">
      <c r="A29" s="4">
        <v>2016</v>
      </c>
      <c r="BQ29" s="2">
        <v>2009</v>
      </c>
      <c r="BR29" s="2">
        <v>2010</v>
      </c>
      <c r="BS29" s="2">
        <v>2011</v>
      </c>
      <c r="BT29" s="2">
        <v>2012</v>
      </c>
      <c r="BU29" s="2">
        <v>2013</v>
      </c>
      <c r="BV29" s="2">
        <v>2014</v>
      </c>
      <c r="BW29" s="2">
        <v>2015</v>
      </c>
      <c r="BX29" s="2">
        <v>2016</v>
      </c>
      <c r="BY29" s="2">
        <v>2017</v>
      </c>
      <c r="GX29" s="2">
        <v>2016</v>
      </c>
      <c r="GY29" s="32">
        <f t="shared" ref="GY29:HJ29" si="9">EI6</f>
        <v>426842</v>
      </c>
      <c r="GZ29" s="32">
        <f t="shared" si="9"/>
        <v>363445</v>
      </c>
      <c r="HA29" s="32">
        <f t="shared" si="9"/>
        <v>379449</v>
      </c>
      <c r="HB29" s="32">
        <f t="shared" si="9"/>
        <v>372897</v>
      </c>
      <c r="HC29" s="32">
        <f t="shared" si="9"/>
        <v>362336</v>
      </c>
      <c r="HD29" s="32">
        <f t="shared" si="9"/>
        <v>388450</v>
      </c>
      <c r="HE29" s="32">
        <f t="shared" si="9"/>
        <v>347995</v>
      </c>
      <c r="HF29" s="32">
        <f t="shared" si="9"/>
        <v>346598</v>
      </c>
      <c r="HG29" s="32">
        <f t="shared" si="9"/>
        <v>351734</v>
      </c>
      <c r="HH29" s="32">
        <f t="shared" si="9"/>
        <v>353644</v>
      </c>
      <c r="HI29" s="32">
        <f t="shared" si="9"/>
        <v>365359</v>
      </c>
      <c r="HJ29" s="32">
        <f t="shared" si="9"/>
        <v>395274</v>
      </c>
    </row>
    <row r="30" spans="1:258" ht="14.25" hidden="1" customHeight="1" x14ac:dyDescent="0.35">
      <c r="A30" s="4">
        <v>2017</v>
      </c>
      <c r="BQ30" s="32">
        <v>367000</v>
      </c>
      <c r="BR30" s="32">
        <v>341500</v>
      </c>
      <c r="BS30" s="32">
        <v>263900</v>
      </c>
      <c r="BT30" s="32">
        <v>330000</v>
      </c>
      <c r="BU30" s="32">
        <v>300000</v>
      </c>
      <c r="BV30" s="32">
        <v>318000</v>
      </c>
      <c r="BW30" s="32">
        <v>286000</v>
      </c>
      <c r="BX30" s="32">
        <v>335000</v>
      </c>
      <c r="BY30" s="32">
        <v>350000</v>
      </c>
      <c r="BZ30" s="34">
        <f>SUM(BQ30:BY30)/9</f>
        <v>321266.66666666669</v>
      </c>
      <c r="GX30" s="183">
        <v>2017</v>
      </c>
      <c r="GY30" s="32">
        <f t="shared" ref="GY30:HJ30" si="10">EU6</f>
        <v>412247</v>
      </c>
      <c r="GZ30" s="32">
        <f t="shared" si="10"/>
        <v>385976</v>
      </c>
      <c r="HA30" s="32">
        <f t="shared" si="10"/>
        <v>369762</v>
      </c>
      <c r="HB30" s="32">
        <f t="shared" si="10"/>
        <v>401042</v>
      </c>
      <c r="HC30" s="32">
        <f t="shared" si="10"/>
        <v>403833</v>
      </c>
      <c r="HD30" s="32">
        <f t="shared" si="10"/>
        <v>388478</v>
      </c>
      <c r="HE30" s="32">
        <f t="shared" si="10"/>
        <v>395374</v>
      </c>
      <c r="HF30" s="32">
        <f t="shared" si="10"/>
        <v>355968</v>
      </c>
      <c r="HG30" s="32">
        <f t="shared" si="10"/>
        <v>376051</v>
      </c>
      <c r="HH30" s="32">
        <f t="shared" si="10"/>
        <v>346594</v>
      </c>
      <c r="HI30" s="32">
        <f t="shared" si="10"/>
        <v>374534</v>
      </c>
      <c r="HJ30" s="32">
        <f t="shared" si="10"/>
        <v>434910</v>
      </c>
    </row>
    <row r="31" spans="1:258" ht="14.25" hidden="1" customHeight="1" x14ac:dyDescent="0.35">
      <c r="A31" s="4">
        <v>2018</v>
      </c>
      <c r="GX31" s="183">
        <v>2018</v>
      </c>
      <c r="GY31" s="32">
        <f t="shared" ref="GY31:HJ31" si="11">FG6</f>
        <v>351673</v>
      </c>
      <c r="GZ31" s="32">
        <f t="shared" si="11"/>
        <v>424444</v>
      </c>
      <c r="HA31" s="32">
        <f t="shared" si="11"/>
        <v>400295</v>
      </c>
      <c r="HB31" s="32">
        <f t="shared" si="11"/>
        <v>390869</v>
      </c>
      <c r="HC31" s="32">
        <f t="shared" si="11"/>
        <v>438104</v>
      </c>
      <c r="HD31" s="32">
        <f t="shared" si="11"/>
        <v>414252</v>
      </c>
      <c r="HE31" s="32">
        <f t="shared" si="11"/>
        <v>418554</v>
      </c>
      <c r="HF31" s="32">
        <f t="shared" si="11"/>
        <v>373293</v>
      </c>
      <c r="HG31" s="32">
        <f t="shared" si="11"/>
        <v>359545</v>
      </c>
      <c r="HH31" s="32">
        <f t="shared" si="11"/>
        <v>390986</v>
      </c>
      <c r="HI31" s="32">
        <f t="shared" si="11"/>
        <v>397900</v>
      </c>
      <c r="HJ31" s="32">
        <f t="shared" si="11"/>
        <v>451876</v>
      </c>
    </row>
    <row r="32" spans="1:258" ht="14.25" hidden="1" customHeight="1" x14ac:dyDescent="0.35">
      <c r="A32" s="4">
        <v>2019</v>
      </c>
      <c r="GX32" s="183">
        <v>2019</v>
      </c>
      <c r="GY32" s="32">
        <f t="shared" ref="GY32:HJ32" si="12">FS6</f>
        <v>410227</v>
      </c>
      <c r="GZ32" s="32">
        <f t="shared" si="12"/>
        <v>386500</v>
      </c>
      <c r="HA32" s="32">
        <f t="shared" si="12"/>
        <v>397695</v>
      </c>
      <c r="HB32" s="32">
        <f t="shared" si="12"/>
        <v>412075</v>
      </c>
      <c r="HC32" s="32">
        <f t="shared" si="12"/>
        <v>394673</v>
      </c>
      <c r="HD32" s="32">
        <f t="shared" si="12"/>
        <v>409902</v>
      </c>
      <c r="HE32" s="32">
        <f t="shared" si="12"/>
        <v>369758</v>
      </c>
      <c r="HF32" s="32">
        <f t="shared" si="12"/>
        <v>373816</v>
      </c>
      <c r="HG32" s="32">
        <f t="shared" si="12"/>
        <v>413273</v>
      </c>
      <c r="HH32" s="32">
        <f t="shared" si="12"/>
        <v>402082</v>
      </c>
      <c r="HI32" s="32">
        <f t="shared" si="12"/>
        <v>438268</v>
      </c>
      <c r="HJ32" s="32">
        <f t="shared" si="12"/>
        <v>421379</v>
      </c>
    </row>
    <row r="33" spans="1:236" ht="14.25" hidden="1" customHeight="1" thickBot="1" x14ac:dyDescent="0.4">
      <c r="A33" s="4">
        <v>2020</v>
      </c>
      <c r="GX33" s="183">
        <v>2020</v>
      </c>
      <c r="GY33" s="32">
        <f t="shared" ref="GY33:HJ33" si="13">GE6</f>
        <v>406071</v>
      </c>
      <c r="GZ33" s="32">
        <f t="shared" si="13"/>
        <v>371718</v>
      </c>
      <c r="HA33" s="32">
        <f t="shared" si="13"/>
        <v>435388</v>
      </c>
      <c r="HB33" s="32">
        <f t="shared" si="13"/>
        <v>415048</v>
      </c>
      <c r="HC33" s="32">
        <f t="shared" si="13"/>
        <v>405862</v>
      </c>
      <c r="HD33" s="32">
        <f t="shared" si="13"/>
        <v>395114</v>
      </c>
      <c r="HE33" s="32">
        <f t="shared" si="13"/>
        <v>443748</v>
      </c>
      <c r="HF33" s="32">
        <f t="shared" si="13"/>
        <v>475269</v>
      </c>
      <c r="HG33" s="32">
        <f t="shared" si="13"/>
        <v>490079</v>
      </c>
      <c r="HH33" s="32">
        <f t="shared" si="13"/>
        <v>535611</v>
      </c>
      <c r="HI33" s="32">
        <f t="shared" si="13"/>
        <v>567366</v>
      </c>
      <c r="HJ33" s="32">
        <f t="shared" si="13"/>
        <v>578292</v>
      </c>
      <c r="HV33" s="319" t="s">
        <v>353</v>
      </c>
      <c r="HW33" s="319"/>
      <c r="HX33" s="319"/>
    </row>
    <row r="34" spans="1:236" ht="14.25" hidden="1" customHeight="1" x14ac:dyDescent="0.35">
      <c r="A34" s="4">
        <v>2021</v>
      </c>
      <c r="GX34" s="183">
        <v>2021</v>
      </c>
      <c r="GY34" s="32">
        <f t="shared" ref="GY34:HJ34" si="14">GQ6</f>
        <v>528590</v>
      </c>
      <c r="GZ34" s="32">
        <f t="shared" si="14"/>
        <v>529619</v>
      </c>
      <c r="HA34" s="32">
        <f t="shared" si="14"/>
        <v>596636</v>
      </c>
      <c r="HB34" s="32">
        <f t="shared" si="14"/>
        <v>606262</v>
      </c>
      <c r="HC34" s="32">
        <f t="shared" si="14"/>
        <v>642117</v>
      </c>
      <c r="HD34" s="32">
        <f t="shared" si="14"/>
        <v>688595</v>
      </c>
      <c r="HE34" s="32">
        <f t="shared" si="14"/>
        <v>628784</v>
      </c>
      <c r="HF34" s="32">
        <f t="shared" si="14"/>
        <v>611258</v>
      </c>
      <c r="HG34" s="32">
        <f t="shared" si="14"/>
        <v>619187</v>
      </c>
      <c r="HH34" s="32">
        <f t="shared" si="14"/>
        <v>667132</v>
      </c>
      <c r="HI34" s="32">
        <f t="shared" si="14"/>
        <v>617710</v>
      </c>
      <c r="HJ34" s="32">
        <f t="shared" si="14"/>
        <v>698947</v>
      </c>
      <c r="HV34" s="6" t="s">
        <v>13</v>
      </c>
      <c r="HW34" s="6" t="s">
        <v>14</v>
      </c>
      <c r="HX34" s="6" t="s">
        <v>15</v>
      </c>
    </row>
    <row r="35" spans="1:236" ht="14.25" customHeight="1" x14ac:dyDescent="0.35">
      <c r="A35" s="4">
        <v>2022</v>
      </c>
      <c r="GX35" s="4">
        <v>2022</v>
      </c>
      <c r="GY35" s="32">
        <f>HC6</f>
        <v>725669</v>
      </c>
      <c r="GZ35" s="32">
        <f t="shared" ref="GZ35:HJ35" si="15">HD6</f>
        <v>772979</v>
      </c>
      <c r="HA35" s="32">
        <f t="shared" si="15"/>
        <v>740515</v>
      </c>
      <c r="HB35" s="32">
        <f t="shared" si="15"/>
        <v>751899</v>
      </c>
      <c r="HC35" s="32">
        <f t="shared" si="15"/>
        <v>765320</v>
      </c>
      <c r="HD35" s="32">
        <f t="shared" si="15"/>
        <v>711955</v>
      </c>
      <c r="HE35" s="32">
        <f t="shared" si="15"/>
        <v>712237</v>
      </c>
      <c r="HF35" s="32">
        <f t="shared" si="15"/>
        <v>614297</v>
      </c>
      <c r="HG35" s="32">
        <f t="shared" si="15"/>
        <v>693245</v>
      </c>
      <c r="HH35" s="32">
        <f t="shared" si="15"/>
        <v>711033</v>
      </c>
      <c r="HI35" s="32">
        <f t="shared" si="15"/>
        <v>632584</v>
      </c>
      <c r="HJ35" s="32">
        <f t="shared" si="15"/>
        <v>694886</v>
      </c>
      <c r="HV35" s="154"/>
      <c r="HW35" s="251"/>
      <c r="HX35" s="223"/>
      <c r="HY35" s="258"/>
    </row>
    <row r="36" spans="1:236" ht="14.25" customHeight="1" x14ac:dyDescent="0.35">
      <c r="A36" s="4">
        <v>2023</v>
      </c>
      <c r="GX36" s="4">
        <v>2023</v>
      </c>
      <c r="GY36" s="32">
        <f>HO6</f>
        <v>713297</v>
      </c>
      <c r="GZ36" s="32">
        <f t="shared" ref="GZ36:HJ36" si="16">HP6</f>
        <v>566966</v>
      </c>
      <c r="HA36" s="32">
        <f t="shared" si="16"/>
        <v>699538</v>
      </c>
      <c r="HB36" s="32">
        <f t="shared" si="16"/>
        <v>652373</v>
      </c>
      <c r="HC36" s="32">
        <f t="shared" si="16"/>
        <v>690943</v>
      </c>
      <c r="HD36" s="32">
        <f t="shared" si="16"/>
        <v>748942</v>
      </c>
      <c r="HE36" s="32">
        <f t="shared" si="16"/>
        <v>616768</v>
      </c>
      <c r="HF36" s="32">
        <f t="shared" si="16"/>
        <v>651738</v>
      </c>
      <c r="HG36" s="32">
        <f t="shared" si="16"/>
        <v>627648</v>
      </c>
      <c r="HH36" s="32">
        <f t="shared" si="16"/>
        <v>730282</v>
      </c>
      <c r="HI36" s="32">
        <f t="shared" si="16"/>
        <v>730487</v>
      </c>
      <c r="HJ36" s="32">
        <f t="shared" si="16"/>
        <v>793409</v>
      </c>
      <c r="HV36" s="154"/>
      <c r="HW36" s="251"/>
      <c r="HX36" s="223"/>
      <c r="HY36" s="258"/>
    </row>
    <row r="37" spans="1:236" ht="14.25" customHeight="1" x14ac:dyDescent="0.35">
      <c r="A37" s="4">
        <v>2024</v>
      </c>
      <c r="GX37" s="4">
        <v>2024</v>
      </c>
      <c r="GY37" s="32">
        <f>IA6</f>
        <v>667939</v>
      </c>
      <c r="GZ37" s="32">
        <f t="shared" ref="GZ37:HJ37" si="17">IB6</f>
        <v>731688</v>
      </c>
      <c r="HA37" s="32">
        <f t="shared" si="17"/>
        <v>758837</v>
      </c>
      <c r="HB37" s="32">
        <f t="shared" si="17"/>
        <v>764517</v>
      </c>
      <c r="HC37" s="32">
        <f t="shared" si="17"/>
        <v>722776</v>
      </c>
      <c r="HD37" s="32">
        <f t="shared" si="17"/>
        <v>741400</v>
      </c>
      <c r="HE37" s="32">
        <f t="shared" si="17"/>
        <v>730376</v>
      </c>
      <c r="HF37" s="32">
        <f t="shared" si="17"/>
        <v>717308</v>
      </c>
      <c r="HG37" s="32">
        <f t="shared" si="17"/>
        <v>694404</v>
      </c>
      <c r="HH37" s="32">
        <f t="shared" si="17"/>
        <v>705871</v>
      </c>
      <c r="HI37" s="32">
        <f t="shared" si="17"/>
        <v>679258</v>
      </c>
      <c r="HJ37" s="32">
        <f t="shared" si="17"/>
        <v>688305</v>
      </c>
      <c r="HV37" s="154"/>
      <c r="HW37" s="251"/>
      <c r="HX37" s="223"/>
      <c r="HY37" s="258"/>
    </row>
    <row r="38" spans="1:236" ht="14.25" customHeight="1" x14ac:dyDescent="0.35">
      <c r="A38" s="4">
        <v>2025</v>
      </c>
      <c r="GX38" s="4">
        <v>2025</v>
      </c>
      <c r="GY38" s="32">
        <f>IM6</f>
        <v>660005</v>
      </c>
      <c r="GZ38" s="32">
        <f t="shared" ref="GZ38:HJ38" si="18">IN6</f>
        <v>722998</v>
      </c>
      <c r="HA38" s="32">
        <f t="shared" si="18"/>
        <v>731509</v>
      </c>
      <c r="HB38" s="32">
        <f t="shared" si="18"/>
        <v>0</v>
      </c>
      <c r="HC38" s="32">
        <f t="shared" si="18"/>
        <v>0</v>
      </c>
      <c r="HD38" s="32">
        <f t="shared" si="18"/>
        <v>0</v>
      </c>
      <c r="HE38" s="32">
        <f t="shared" si="18"/>
        <v>0</v>
      </c>
      <c r="HF38" s="32">
        <f t="shared" si="18"/>
        <v>0</v>
      </c>
      <c r="HG38" s="32">
        <f t="shared" si="18"/>
        <v>0</v>
      </c>
      <c r="HH38" s="32">
        <f t="shared" si="18"/>
        <v>0</v>
      </c>
      <c r="HI38" s="32">
        <f t="shared" si="18"/>
        <v>0</v>
      </c>
      <c r="HJ38" s="32">
        <f t="shared" si="18"/>
        <v>0</v>
      </c>
      <c r="HV38" s="154"/>
      <c r="HW38" s="251"/>
      <c r="HX38" s="223"/>
      <c r="HY38" s="258"/>
    </row>
    <row r="39" spans="1:236" ht="14.25" customHeight="1" x14ac:dyDescent="0.35">
      <c r="HV39" s="154"/>
      <c r="HW39" s="251"/>
      <c r="HX39" s="223"/>
      <c r="HY39" s="258"/>
    </row>
    <row r="40" spans="1:236" ht="15.5" x14ac:dyDescent="0.35">
      <c r="A40" s="4" t="s">
        <v>87</v>
      </c>
      <c r="GW40" s="4" t="s">
        <v>87</v>
      </c>
      <c r="GY40" s="185" t="s">
        <v>0</v>
      </c>
      <c r="GZ40" s="185" t="s">
        <v>1</v>
      </c>
      <c r="HA40" s="184" t="s">
        <v>2</v>
      </c>
      <c r="HB40" s="185" t="s">
        <v>3</v>
      </c>
      <c r="HC40" s="185" t="s">
        <v>4</v>
      </c>
      <c r="HD40" s="185" t="s">
        <v>49</v>
      </c>
      <c r="HE40" s="184" t="s">
        <v>50</v>
      </c>
      <c r="HF40" s="185" t="s">
        <v>7</v>
      </c>
      <c r="HG40" s="185" t="s">
        <v>8</v>
      </c>
      <c r="HH40" s="185" t="s">
        <v>9</v>
      </c>
      <c r="HI40" s="184" t="s">
        <v>10</v>
      </c>
      <c r="HJ40" s="185" t="s">
        <v>11</v>
      </c>
      <c r="HV40" s="154"/>
      <c r="HW40" s="251"/>
      <c r="HX40" s="223"/>
      <c r="HY40" s="258"/>
    </row>
    <row r="41" spans="1:236" ht="15.5" hidden="1" x14ac:dyDescent="0.35">
      <c r="A41" s="4">
        <v>2015</v>
      </c>
      <c r="GX41" s="262">
        <v>2015</v>
      </c>
      <c r="GY41" s="32">
        <f t="shared" ref="GY41:HJ41" si="19">DW10</f>
        <v>258500</v>
      </c>
      <c r="GZ41" s="32">
        <f t="shared" si="19"/>
        <v>312000</v>
      </c>
      <c r="HA41" s="32">
        <f t="shared" si="19"/>
        <v>269500</v>
      </c>
      <c r="HB41" s="32">
        <f t="shared" si="19"/>
        <v>290000</v>
      </c>
      <c r="HC41" s="32">
        <f t="shared" si="19"/>
        <v>270000</v>
      </c>
      <c r="HD41" s="32">
        <f t="shared" si="19"/>
        <v>296000</v>
      </c>
      <c r="HE41" s="32">
        <f t="shared" si="19"/>
        <v>239750</v>
      </c>
      <c r="HF41" s="32">
        <f t="shared" si="19"/>
        <v>277450</v>
      </c>
      <c r="HG41" s="32">
        <f t="shared" si="19"/>
        <v>275000</v>
      </c>
      <c r="HH41" s="32">
        <f t="shared" si="19"/>
        <v>279000</v>
      </c>
      <c r="HI41" s="32">
        <f t="shared" si="19"/>
        <v>319500</v>
      </c>
      <c r="HJ41" s="32">
        <f t="shared" si="19"/>
        <v>278000</v>
      </c>
      <c r="HZ41" s="7" t="s">
        <v>580</v>
      </c>
      <c r="IA41" s="8">
        <f>HW20</f>
        <v>0</v>
      </c>
      <c r="IB41" s="9" t="e">
        <f>(IA41-IA42)/IA42</f>
        <v>#DIV/0!</v>
      </c>
    </row>
    <row r="42" spans="1:236" ht="15.5" hidden="1" x14ac:dyDescent="0.35">
      <c r="A42" s="4">
        <v>2016</v>
      </c>
      <c r="GX42" s="183">
        <v>2016</v>
      </c>
      <c r="GY42" s="32">
        <f t="shared" ref="GY42:HJ42" si="20">EI10</f>
        <v>300000</v>
      </c>
      <c r="GZ42" s="32">
        <f t="shared" si="20"/>
        <v>286000</v>
      </c>
      <c r="HA42" s="32">
        <f t="shared" si="20"/>
        <v>303400</v>
      </c>
      <c r="HB42" s="32">
        <f t="shared" si="20"/>
        <v>317500</v>
      </c>
      <c r="HC42" s="32">
        <f t="shared" si="20"/>
        <v>289000</v>
      </c>
      <c r="HD42" s="32">
        <f t="shared" si="20"/>
        <v>315000</v>
      </c>
      <c r="HE42" s="32">
        <f t="shared" si="20"/>
        <v>300000</v>
      </c>
      <c r="HF42" s="32">
        <f t="shared" si="20"/>
        <v>286000</v>
      </c>
      <c r="HG42" s="32">
        <f t="shared" si="20"/>
        <v>289000</v>
      </c>
      <c r="HH42" s="32">
        <f t="shared" si="20"/>
        <v>284500</v>
      </c>
      <c r="HI42" s="32">
        <f t="shared" si="20"/>
        <v>299450</v>
      </c>
      <c r="HJ42" s="32">
        <f t="shared" si="20"/>
        <v>327500</v>
      </c>
      <c r="HZ42" s="7" t="s">
        <v>581</v>
      </c>
      <c r="IA42" s="8">
        <f>HW21</f>
        <v>0</v>
      </c>
      <c r="IB42" s="9" t="e">
        <f>(IA42-IA43)/IA43</f>
        <v>#DIV/0!</v>
      </c>
    </row>
    <row r="43" spans="1:236" ht="15.5" hidden="1" x14ac:dyDescent="0.35">
      <c r="A43" s="4">
        <v>2017</v>
      </c>
      <c r="GX43" s="183">
        <v>2017</v>
      </c>
      <c r="GY43" s="32">
        <f t="shared" ref="GY43:HJ43" si="21">EU10</f>
        <v>306000</v>
      </c>
      <c r="GZ43" s="32">
        <f t="shared" si="21"/>
        <v>310000</v>
      </c>
      <c r="HA43" s="32">
        <f t="shared" si="21"/>
        <v>312500</v>
      </c>
      <c r="HB43" s="32">
        <f t="shared" si="21"/>
        <v>321750</v>
      </c>
      <c r="HC43" s="32">
        <f t="shared" si="21"/>
        <v>288000</v>
      </c>
      <c r="HD43" s="32">
        <f t="shared" si="21"/>
        <v>316000</v>
      </c>
      <c r="HE43" s="32">
        <f t="shared" si="21"/>
        <v>305000</v>
      </c>
      <c r="HF43" s="32">
        <f t="shared" si="21"/>
        <v>310000</v>
      </c>
      <c r="HG43" s="32">
        <f t="shared" si="21"/>
        <v>320000</v>
      </c>
      <c r="HH43" s="32">
        <f t="shared" si="21"/>
        <v>304500</v>
      </c>
      <c r="HI43" s="32">
        <f t="shared" si="21"/>
        <v>317500</v>
      </c>
      <c r="HJ43" s="32">
        <f t="shared" si="21"/>
        <v>345000</v>
      </c>
      <c r="HZ43" s="7" t="s">
        <v>582</v>
      </c>
      <c r="IA43" s="8">
        <f>HW22</f>
        <v>0</v>
      </c>
      <c r="IB43" s="9">
        <f>(IA43-IA44)/IA44</f>
        <v>-1</v>
      </c>
    </row>
    <row r="44" spans="1:236" ht="15.5" hidden="1" x14ac:dyDescent="0.35">
      <c r="A44" s="4">
        <v>2018</v>
      </c>
      <c r="GX44" s="183">
        <v>2018</v>
      </c>
      <c r="GY44" s="32">
        <f t="shared" ref="GY44:HJ44" si="22">FG10</f>
        <v>273975</v>
      </c>
      <c r="GZ44" s="32">
        <f t="shared" si="22"/>
        <v>305000</v>
      </c>
      <c r="HA44" s="32">
        <f t="shared" si="22"/>
        <v>325000</v>
      </c>
      <c r="HB44" s="32">
        <f t="shared" si="22"/>
        <v>319250</v>
      </c>
      <c r="HC44" s="32">
        <f t="shared" si="22"/>
        <v>342000</v>
      </c>
      <c r="HD44" s="32">
        <f t="shared" si="22"/>
        <v>313750</v>
      </c>
      <c r="HE44" s="32">
        <f t="shared" si="22"/>
        <v>333500</v>
      </c>
      <c r="HF44" s="32">
        <f t="shared" si="22"/>
        <v>320000</v>
      </c>
      <c r="HG44" s="32">
        <f t="shared" si="22"/>
        <v>294193</v>
      </c>
      <c r="HH44" s="32">
        <f t="shared" si="22"/>
        <v>325000</v>
      </c>
      <c r="HI44" s="32">
        <f t="shared" si="22"/>
        <v>339000</v>
      </c>
      <c r="HJ44" s="32">
        <f t="shared" si="22"/>
        <v>341500</v>
      </c>
      <c r="HZ44" s="7" t="s">
        <v>583</v>
      </c>
      <c r="IA44" s="35">
        <f>HV10</f>
        <v>515000</v>
      </c>
      <c r="IB44" s="9">
        <f>(IA44-IA45)/IA45</f>
        <v>-7.9533654215646496E-2</v>
      </c>
    </row>
    <row r="45" spans="1:236" ht="15.5" hidden="1" x14ac:dyDescent="0.35">
      <c r="A45" s="4">
        <v>2019</v>
      </c>
      <c r="GX45" s="183">
        <v>2019</v>
      </c>
      <c r="GY45" s="32">
        <f t="shared" ref="GY45:HJ45" si="23">FS10</f>
        <v>329900</v>
      </c>
      <c r="GZ45" s="32">
        <f t="shared" si="23"/>
        <v>318500</v>
      </c>
      <c r="HA45" s="32">
        <f t="shared" si="23"/>
        <v>332500</v>
      </c>
      <c r="HB45" s="32">
        <f t="shared" si="23"/>
        <v>339900</v>
      </c>
      <c r="HC45" s="32">
        <f t="shared" si="23"/>
        <v>399100</v>
      </c>
      <c r="HD45" s="32">
        <f t="shared" si="23"/>
        <v>335000</v>
      </c>
      <c r="HE45" s="32">
        <f t="shared" si="23"/>
        <v>315000</v>
      </c>
      <c r="HF45" s="32">
        <f t="shared" si="23"/>
        <v>313000</v>
      </c>
      <c r="HG45" s="32">
        <f t="shared" si="23"/>
        <v>318750</v>
      </c>
      <c r="HH45" s="32">
        <f t="shared" si="23"/>
        <v>335000</v>
      </c>
      <c r="HI45" s="32">
        <f t="shared" si="23"/>
        <v>344000</v>
      </c>
      <c r="HJ45" s="32">
        <f t="shared" si="23"/>
        <v>371000</v>
      </c>
      <c r="HZ45" s="7" t="s">
        <v>584</v>
      </c>
      <c r="IA45" s="35">
        <f>HU10</f>
        <v>559499</v>
      </c>
      <c r="IB45" s="9" t="e">
        <f>(IA45-HW62)/HW62</f>
        <v>#DIV/0!</v>
      </c>
    </row>
    <row r="46" spans="1:236" ht="14.5" hidden="1" x14ac:dyDescent="0.35">
      <c r="A46" s="4">
        <v>2020</v>
      </c>
      <c r="GX46" s="183">
        <v>2020</v>
      </c>
      <c r="GY46" s="32">
        <f t="shared" ref="GY46:HJ46" si="24">GE10</f>
        <v>342000</v>
      </c>
      <c r="GZ46" s="32">
        <f t="shared" si="24"/>
        <v>332000</v>
      </c>
      <c r="HA46" s="32">
        <f t="shared" si="24"/>
        <v>347900</v>
      </c>
      <c r="HB46" s="32">
        <f t="shared" si="24"/>
        <v>332500</v>
      </c>
      <c r="HC46" s="32">
        <f t="shared" si="24"/>
        <v>350000</v>
      </c>
      <c r="HD46" s="32">
        <f t="shared" si="24"/>
        <v>343000</v>
      </c>
      <c r="HE46" s="32">
        <f t="shared" si="24"/>
        <v>366500</v>
      </c>
      <c r="HF46" s="32">
        <f t="shared" si="24"/>
        <v>412500</v>
      </c>
      <c r="HG46" s="32">
        <f t="shared" si="24"/>
        <v>423200</v>
      </c>
      <c r="HH46" s="32">
        <f t="shared" si="24"/>
        <v>456500</v>
      </c>
      <c r="HI46" s="32">
        <f t="shared" si="24"/>
        <v>477500</v>
      </c>
      <c r="HJ46" s="32">
        <f t="shared" si="24"/>
        <v>480000</v>
      </c>
    </row>
    <row r="47" spans="1:236" ht="14.5" hidden="1" x14ac:dyDescent="0.35">
      <c r="A47" s="4">
        <v>2021</v>
      </c>
      <c r="GX47" s="183">
        <v>2021</v>
      </c>
      <c r="GY47" s="32">
        <f t="shared" ref="GY47:HJ47" si="25">GQ10</f>
        <v>430000</v>
      </c>
      <c r="GZ47" s="32">
        <f t="shared" si="25"/>
        <v>450000</v>
      </c>
      <c r="HA47" s="32">
        <f t="shared" si="25"/>
        <v>473000</v>
      </c>
      <c r="HB47" s="32">
        <f t="shared" si="25"/>
        <v>454950</v>
      </c>
      <c r="HC47" s="32">
        <f t="shared" si="25"/>
        <v>470000</v>
      </c>
      <c r="HD47" s="32">
        <f t="shared" si="25"/>
        <v>529000</v>
      </c>
      <c r="HE47" s="32">
        <f t="shared" si="25"/>
        <v>490000</v>
      </c>
      <c r="HF47" s="32">
        <f t="shared" si="25"/>
        <v>500000</v>
      </c>
      <c r="HG47" s="32">
        <f t="shared" si="25"/>
        <v>495000</v>
      </c>
      <c r="HH47" s="32">
        <f t="shared" si="25"/>
        <v>507000</v>
      </c>
      <c r="HI47" s="32">
        <f t="shared" si="25"/>
        <v>480000</v>
      </c>
      <c r="HJ47" s="32">
        <f t="shared" si="25"/>
        <v>546500</v>
      </c>
    </row>
    <row r="48" spans="1:236" ht="14.25" customHeight="1" x14ac:dyDescent="0.35">
      <c r="A48" s="4">
        <v>2022</v>
      </c>
      <c r="GX48" s="183">
        <v>2022</v>
      </c>
      <c r="GY48" s="32">
        <f t="shared" ref="GY48:HJ48" si="26">HC10</f>
        <v>573910</v>
      </c>
      <c r="GZ48" s="32">
        <f t="shared" si="26"/>
        <v>570000</v>
      </c>
      <c r="HA48" s="32">
        <f t="shared" si="26"/>
        <v>577250</v>
      </c>
      <c r="HB48" s="32">
        <f t="shared" si="26"/>
        <v>560000</v>
      </c>
      <c r="HC48" s="32">
        <f t="shared" si="26"/>
        <v>595000</v>
      </c>
      <c r="HD48" s="32">
        <f t="shared" si="26"/>
        <v>545000</v>
      </c>
      <c r="HE48" s="32">
        <f t="shared" si="26"/>
        <v>550000</v>
      </c>
      <c r="HF48" s="32">
        <f t="shared" si="26"/>
        <v>507000</v>
      </c>
      <c r="HG48" s="32">
        <f t="shared" si="26"/>
        <v>595000</v>
      </c>
      <c r="HH48" s="32">
        <f t="shared" si="26"/>
        <v>600000</v>
      </c>
      <c r="HI48" s="32">
        <f t="shared" si="26"/>
        <v>519654</v>
      </c>
      <c r="HJ48" s="32">
        <f t="shared" si="26"/>
        <v>515000</v>
      </c>
      <c r="HK48" s="189"/>
    </row>
    <row r="49" spans="1:219" ht="14.25" customHeight="1" x14ac:dyDescent="0.35">
      <c r="A49" s="4">
        <v>2023</v>
      </c>
      <c r="GX49" s="183">
        <v>2023</v>
      </c>
      <c r="GY49" s="32">
        <f t="shared" ref="GY49:HJ49" si="27">HO10</f>
        <v>582500</v>
      </c>
      <c r="GZ49" s="32">
        <f t="shared" si="27"/>
        <v>470000</v>
      </c>
      <c r="HA49" s="32">
        <f t="shared" si="27"/>
        <v>550000</v>
      </c>
      <c r="HB49" s="32">
        <f t="shared" si="27"/>
        <v>544950</v>
      </c>
      <c r="HC49" s="32">
        <f t="shared" si="27"/>
        <v>539000</v>
      </c>
      <c r="HD49" s="32">
        <f t="shared" si="27"/>
        <v>599000</v>
      </c>
      <c r="HE49" s="32">
        <f t="shared" si="27"/>
        <v>559499</v>
      </c>
      <c r="HF49" s="32">
        <f t="shared" si="27"/>
        <v>515000</v>
      </c>
      <c r="HG49" s="32">
        <f t="shared" si="27"/>
        <v>525000</v>
      </c>
      <c r="HH49" s="32">
        <f t="shared" si="27"/>
        <v>602500</v>
      </c>
      <c r="HI49" s="32">
        <f t="shared" si="27"/>
        <v>567750</v>
      </c>
      <c r="HJ49" s="32">
        <f t="shared" si="27"/>
        <v>682250</v>
      </c>
      <c r="HK49" s="189"/>
    </row>
    <row r="50" spans="1:219" ht="14.25" customHeight="1" x14ac:dyDescent="0.35">
      <c r="A50" s="4">
        <v>2024</v>
      </c>
      <c r="GX50" s="183">
        <v>2024</v>
      </c>
      <c r="GY50" s="32">
        <f t="shared" ref="GY50:HJ50" si="28">IA10</f>
        <v>545000</v>
      </c>
      <c r="GZ50" s="32">
        <f t="shared" si="28"/>
        <v>540000</v>
      </c>
      <c r="HA50" s="32">
        <f t="shared" si="28"/>
        <v>557375</v>
      </c>
      <c r="HB50" s="32">
        <f t="shared" si="28"/>
        <v>585000</v>
      </c>
      <c r="HC50" s="32">
        <f t="shared" si="28"/>
        <v>590000</v>
      </c>
      <c r="HD50" s="32">
        <f t="shared" si="28"/>
        <v>588000</v>
      </c>
      <c r="HE50" s="32">
        <f t="shared" si="28"/>
        <v>632375</v>
      </c>
      <c r="HF50" s="32">
        <f t="shared" si="28"/>
        <v>602000</v>
      </c>
      <c r="HG50" s="32">
        <f t="shared" si="28"/>
        <v>572500</v>
      </c>
      <c r="HH50" s="32">
        <f t="shared" si="28"/>
        <v>575000</v>
      </c>
      <c r="HI50" s="32">
        <f t="shared" si="28"/>
        <v>529000</v>
      </c>
      <c r="HJ50" s="32">
        <f t="shared" si="28"/>
        <v>573000</v>
      </c>
      <c r="HK50" s="189"/>
    </row>
    <row r="51" spans="1:219" ht="14.25" customHeight="1" x14ac:dyDescent="0.35">
      <c r="A51" s="4">
        <v>2025</v>
      </c>
      <c r="GX51" s="183">
        <v>2025</v>
      </c>
      <c r="GY51" s="32">
        <f>IM10</f>
        <v>577500</v>
      </c>
      <c r="GZ51" s="32">
        <f t="shared" ref="GZ51:HJ51" si="29">IN10</f>
        <v>641500</v>
      </c>
      <c r="HA51" s="32">
        <f t="shared" si="29"/>
        <v>634000</v>
      </c>
      <c r="HB51" s="32">
        <f t="shared" si="29"/>
        <v>0</v>
      </c>
      <c r="HC51" s="32">
        <f t="shared" si="29"/>
        <v>0</v>
      </c>
      <c r="HD51" s="32">
        <f t="shared" si="29"/>
        <v>0</v>
      </c>
      <c r="HE51" s="32">
        <f t="shared" si="29"/>
        <v>0</v>
      </c>
      <c r="HF51" s="32">
        <f t="shared" si="29"/>
        <v>0</v>
      </c>
      <c r="HG51" s="32">
        <f t="shared" si="29"/>
        <v>0</v>
      </c>
      <c r="HH51" s="32">
        <f t="shared" si="29"/>
        <v>0</v>
      </c>
      <c r="HI51" s="32">
        <f t="shared" si="29"/>
        <v>0</v>
      </c>
      <c r="HJ51" s="32">
        <f t="shared" si="29"/>
        <v>0</v>
      </c>
      <c r="HK51" s="189"/>
    </row>
    <row r="52" spans="1:219" ht="14.25" customHeight="1" x14ac:dyDescent="0.3"/>
    <row r="53" spans="1:219" ht="14.25" customHeight="1" x14ac:dyDescent="0.35">
      <c r="A53" s="4" t="s">
        <v>92</v>
      </c>
      <c r="GW53" s="4" t="s">
        <v>92</v>
      </c>
      <c r="GY53" s="185" t="s">
        <v>0</v>
      </c>
      <c r="GZ53" s="185" t="s">
        <v>1</v>
      </c>
      <c r="HA53" s="184" t="s">
        <v>2</v>
      </c>
      <c r="HB53" s="185" t="s">
        <v>3</v>
      </c>
      <c r="HC53" s="185" t="s">
        <v>4</v>
      </c>
      <c r="HD53" s="185" t="s">
        <v>49</v>
      </c>
      <c r="HE53" s="184" t="s">
        <v>50</v>
      </c>
      <c r="HF53" s="185" t="s">
        <v>7</v>
      </c>
      <c r="HG53" s="185" t="s">
        <v>8</v>
      </c>
      <c r="HH53" s="185" t="s">
        <v>9</v>
      </c>
      <c r="HI53" s="184" t="s">
        <v>10</v>
      </c>
      <c r="HJ53" s="185" t="s">
        <v>11</v>
      </c>
    </row>
    <row r="54" spans="1:219" ht="14.25" hidden="1" customHeight="1" x14ac:dyDescent="0.35">
      <c r="A54" s="4"/>
      <c r="GX54" s="177"/>
      <c r="GY54" s="185" t="s">
        <v>0</v>
      </c>
      <c r="GZ54" s="185" t="s">
        <v>1</v>
      </c>
      <c r="HA54" s="185" t="s">
        <v>2</v>
      </c>
      <c r="HB54" s="185" t="s">
        <v>3</v>
      </c>
      <c r="HC54" s="185" t="s">
        <v>4</v>
      </c>
      <c r="HD54" s="185" t="s">
        <v>5</v>
      </c>
      <c r="HE54" s="185" t="s">
        <v>7</v>
      </c>
      <c r="HF54" s="185" t="s">
        <v>7</v>
      </c>
      <c r="HG54" s="185" t="s">
        <v>8</v>
      </c>
      <c r="HH54" s="185" t="s">
        <v>9</v>
      </c>
      <c r="HI54" s="185" t="s">
        <v>10</v>
      </c>
      <c r="HJ54" s="185" t="s">
        <v>11</v>
      </c>
    </row>
    <row r="55" spans="1:219" ht="14.25" hidden="1" customHeight="1" x14ac:dyDescent="0.35">
      <c r="A55" s="4">
        <v>2015</v>
      </c>
      <c r="GX55" s="177">
        <v>2015</v>
      </c>
      <c r="GY55" s="186">
        <f t="shared" ref="GY55:HJ55" si="30">DW14</f>
        <v>335000</v>
      </c>
      <c r="GZ55" s="186">
        <f t="shared" si="30"/>
        <v>317500</v>
      </c>
      <c r="HA55" s="186">
        <f t="shared" si="30"/>
        <v>283880</v>
      </c>
      <c r="HB55" s="186">
        <f t="shared" si="30"/>
        <v>300750</v>
      </c>
      <c r="HC55" s="186">
        <f t="shared" si="30"/>
        <v>280000</v>
      </c>
      <c r="HD55" s="186">
        <f t="shared" si="30"/>
        <v>300000</v>
      </c>
      <c r="HE55" s="186">
        <f t="shared" si="30"/>
        <v>279000</v>
      </c>
      <c r="HF55" s="186">
        <f t="shared" si="30"/>
        <v>325000</v>
      </c>
      <c r="HG55" s="186">
        <f t="shared" si="30"/>
        <v>288500</v>
      </c>
      <c r="HH55" s="186">
        <f t="shared" si="30"/>
        <v>284500</v>
      </c>
      <c r="HI55" s="186">
        <f t="shared" si="30"/>
        <v>328500</v>
      </c>
      <c r="HJ55" s="186">
        <f t="shared" si="30"/>
        <v>286000</v>
      </c>
    </row>
    <row r="56" spans="1:219" ht="14.25" hidden="1" customHeight="1" x14ac:dyDescent="0.35">
      <c r="A56" s="4">
        <v>2016</v>
      </c>
      <c r="GX56" s="177">
        <v>2016</v>
      </c>
      <c r="GY56" s="186">
        <f t="shared" ref="GY56:HJ56" si="31">EI14</f>
        <v>325000</v>
      </c>
      <c r="GZ56" s="186">
        <f t="shared" si="31"/>
        <v>288000</v>
      </c>
      <c r="HA56" s="186">
        <f t="shared" si="31"/>
        <v>325000</v>
      </c>
      <c r="HB56" s="186">
        <f t="shared" si="31"/>
        <v>340000</v>
      </c>
      <c r="HC56" s="186">
        <f t="shared" si="31"/>
        <v>325000</v>
      </c>
      <c r="HD56" s="186">
        <f t="shared" si="31"/>
        <v>330000</v>
      </c>
      <c r="HE56" s="186">
        <f t="shared" si="31"/>
        <v>309000</v>
      </c>
      <c r="HF56" s="186">
        <f t="shared" si="31"/>
        <v>310000</v>
      </c>
      <c r="HG56" s="186">
        <f t="shared" si="31"/>
        <v>294450</v>
      </c>
      <c r="HH56" s="186">
        <f t="shared" si="31"/>
        <v>290000</v>
      </c>
      <c r="HI56" s="186">
        <f t="shared" si="31"/>
        <v>310500</v>
      </c>
      <c r="HJ56" s="186">
        <f t="shared" si="31"/>
        <v>335000</v>
      </c>
    </row>
    <row r="57" spans="1:219" ht="14.25" hidden="1" customHeight="1" x14ac:dyDescent="0.35">
      <c r="A57" s="4">
        <v>2017</v>
      </c>
      <c r="GX57" s="185">
        <v>2017</v>
      </c>
      <c r="GY57" s="186">
        <f t="shared" ref="GY57:HJ57" si="32">EU14</f>
        <v>309000</v>
      </c>
      <c r="GZ57" s="186">
        <f t="shared" si="32"/>
        <v>311500</v>
      </c>
      <c r="HA57" s="186">
        <f t="shared" si="32"/>
        <v>329000</v>
      </c>
      <c r="HB57" s="186">
        <f t="shared" si="32"/>
        <v>339000</v>
      </c>
      <c r="HC57" s="186">
        <f t="shared" si="32"/>
        <v>326000</v>
      </c>
      <c r="HD57" s="186">
        <f t="shared" si="32"/>
        <v>325000</v>
      </c>
      <c r="HE57" s="186">
        <f t="shared" si="32"/>
        <v>330000</v>
      </c>
      <c r="HF57" s="186">
        <f t="shared" si="32"/>
        <v>324000</v>
      </c>
      <c r="HG57" s="186">
        <f t="shared" si="32"/>
        <v>324950</v>
      </c>
      <c r="HH57" s="186">
        <f t="shared" si="32"/>
        <v>327000</v>
      </c>
      <c r="HI57" s="186">
        <f t="shared" si="32"/>
        <v>325000</v>
      </c>
      <c r="HJ57" s="186">
        <f t="shared" si="32"/>
        <v>350000</v>
      </c>
    </row>
    <row r="58" spans="1:219" ht="14.25" hidden="1" customHeight="1" x14ac:dyDescent="0.35">
      <c r="A58" s="4">
        <v>2018</v>
      </c>
      <c r="GX58" s="185">
        <v>2018</v>
      </c>
      <c r="GY58" s="186">
        <f t="shared" ref="GY58:HJ58" si="33">FG14</f>
        <v>321500</v>
      </c>
      <c r="GZ58" s="186">
        <f t="shared" si="33"/>
        <v>325000</v>
      </c>
      <c r="HA58" s="186">
        <f t="shared" si="33"/>
        <v>340000</v>
      </c>
      <c r="HB58" s="186">
        <f t="shared" si="33"/>
        <v>335000</v>
      </c>
      <c r="HC58" s="186">
        <f t="shared" si="33"/>
        <v>370000</v>
      </c>
      <c r="HD58" s="186">
        <f t="shared" si="33"/>
        <v>330000</v>
      </c>
      <c r="HE58" s="186">
        <f t="shared" si="33"/>
        <v>346500</v>
      </c>
      <c r="HF58" s="186">
        <f t="shared" si="33"/>
        <v>346450</v>
      </c>
      <c r="HG58" s="186">
        <f t="shared" si="33"/>
        <v>311000</v>
      </c>
      <c r="HH58" s="186">
        <f t="shared" si="33"/>
        <v>348500</v>
      </c>
      <c r="HI58" s="186">
        <f t="shared" si="33"/>
        <v>356000</v>
      </c>
      <c r="HJ58" s="186">
        <f t="shared" si="33"/>
        <v>354500</v>
      </c>
    </row>
    <row r="59" spans="1:219" ht="14.25" hidden="1" customHeight="1" x14ac:dyDescent="0.35">
      <c r="A59" s="4">
        <v>2019</v>
      </c>
      <c r="GX59" s="185">
        <v>2019</v>
      </c>
      <c r="GY59" s="186">
        <f t="shared" ref="GY59:HJ59" si="34">FS14</f>
        <v>339000</v>
      </c>
      <c r="GZ59" s="186">
        <f t="shared" si="34"/>
        <v>332750</v>
      </c>
      <c r="HA59" s="186">
        <f t="shared" si="34"/>
        <v>347250</v>
      </c>
      <c r="HB59" s="186">
        <f t="shared" si="34"/>
        <v>345000</v>
      </c>
      <c r="HC59" s="186">
        <f t="shared" si="34"/>
        <v>349950</v>
      </c>
      <c r="HD59" s="186">
        <f t="shared" si="34"/>
        <v>342500</v>
      </c>
      <c r="HE59" s="186">
        <f t="shared" si="34"/>
        <v>332500</v>
      </c>
      <c r="HF59" s="186">
        <f t="shared" si="34"/>
        <v>331780</v>
      </c>
      <c r="HG59" s="186">
        <f t="shared" si="34"/>
        <v>347250</v>
      </c>
      <c r="HH59" s="186">
        <f t="shared" si="34"/>
        <v>351000</v>
      </c>
      <c r="HI59" s="186">
        <f t="shared" si="34"/>
        <v>359000</v>
      </c>
      <c r="HJ59" s="186">
        <f t="shared" si="34"/>
        <v>384500</v>
      </c>
    </row>
    <row r="60" spans="1:219" ht="14.25" hidden="1" customHeight="1" x14ac:dyDescent="0.35">
      <c r="A60" s="4">
        <v>2020</v>
      </c>
      <c r="GX60" s="185">
        <v>2020</v>
      </c>
      <c r="GY60" s="186">
        <f t="shared" ref="GY60:HJ60" si="35">GE14</f>
        <v>370000</v>
      </c>
      <c r="GZ60" s="186">
        <f t="shared" si="35"/>
        <v>356000</v>
      </c>
      <c r="HA60" s="186">
        <f t="shared" si="35"/>
        <v>365000</v>
      </c>
      <c r="HB60" s="186">
        <f t="shared" si="35"/>
        <v>360000</v>
      </c>
      <c r="HC60" s="186">
        <f t="shared" si="35"/>
        <v>373750</v>
      </c>
      <c r="HD60" s="186">
        <f t="shared" si="35"/>
        <v>364570</v>
      </c>
      <c r="HE60" s="186">
        <f t="shared" si="35"/>
        <v>398000</v>
      </c>
      <c r="HF60" s="186">
        <f t="shared" si="35"/>
        <v>459000</v>
      </c>
      <c r="HG60" s="186">
        <f t="shared" si="35"/>
        <v>457500</v>
      </c>
      <c r="HH60" s="186">
        <f t="shared" si="35"/>
        <v>508000</v>
      </c>
      <c r="HI60" s="186">
        <f t="shared" si="35"/>
        <v>500000</v>
      </c>
      <c r="HJ60" s="186">
        <f t="shared" si="35"/>
        <v>515000</v>
      </c>
      <c r="HK60" s="180"/>
    </row>
    <row r="61" spans="1:219" ht="14.25" hidden="1" customHeight="1" x14ac:dyDescent="0.35">
      <c r="A61" s="4">
        <v>2021</v>
      </c>
      <c r="GX61" s="185">
        <v>2021</v>
      </c>
      <c r="GY61" s="186">
        <f t="shared" ref="GY61:HJ61" si="36">GQ14</f>
        <v>449000</v>
      </c>
      <c r="GZ61" s="186">
        <f t="shared" si="36"/>
        <v>469000</v>
      </c>
      <c r="HA61" s="186">
        <f t="shared" si="36"/>
        <v>507500</v>
      </c>
      <c r="HB61" s="186">
        <f t="shared" si="36"/>
        <v>510000</v>
      </c>
      <c r="HC61" s="186">
        <f t="shared" si="36"/>
        <v>522500</v>
      </c>
      <c r="HD61" s="186">
        <f t="shared" si="36"/>
        <v>562000</v>
      </c>
      <c r="HE61" s="186">
        <f t="shared" si="36"/>
        <v>530300</v>
      </c>
      <c r="HF61" s="186">
        <f t="shared" si="36"/>
        <v>545000</v>
      </c>
      <c r="HG61" s="186">
        <f t="shared" si="36"/>
        <v>503750</v>
      </c>
      <c r="HH61" s="186">
        <f t="shared" si="36"/>
        <v>526000</v>
      </c>
      <c r="HI61" s="186">
        <f t="shared" si="36"/>
        <v>525500</v>
      </c>
      <c r="HJ61" s="186">
        <f t="shared" si="36"/>
        <v>546750</v>
      </c>
    </row>
    <row r="62" spans="1:219" ht="14.25" customHeight="1" x14ac:dyDescent="0.35">
      <c r="A62" s="4">
        <v>2022</v>
      </c>
      <c r="GX62" s="185">
        <v>2022</v>
      </c>
      <c r="GY62" s="186">
        <f t="shared" ref="GY62:HJ62" si="37">HC14</f>
        <v>660000</v>
      </c>
      <c r="GZ62" s="186">
        <f t="shared" si="37"/>
        <v>637000</v>
      </c>
      <c r="HA62" s="186">
        <f t="shared" si="37"/>
        <v>635000</v>
      </c>
      <c r="HB62" s="186">
        <f t="shared" si="37"/>
        <v>620000</v>
      </c>
      <c r="HC62" s="186">
        <f t="shared" si="37"/>
        <v>650000</v>
      </c>
      <c r="HD62" s="186">
        <f t="shared" si="37"/>
        <v>581000</v>
      </c>
      <c r="HE62" s="186">
        <f t="shared" si="37"/>
        <v>608000</v>
      </c>
      <c r="HF62" s="186">
        <f t="shared" si="37"/>
        <v>549450</v>
      </c>
      <c r="HG62" s="186">
        <f t="shared" si="37"/>
        <v>635000</v>
      </c>
      <c r="HH62" s="186">
        <f t="shared" si="37"/>
        <v>650000</v>
      </c>
      <c r="HI62" s="186">
        <f t="shared" si="37"/>
        <v>560000</v>
      </c>
      <c r="HJ62" s="186">
        <f t="shared" si="37"/>
        <v>565000</v>
      </c>
    </row>
    <row r="63" spans="1:219" ht="14.25" customHeight="1" x14ac:dyDescent="0.35">
      <c r="A63" s="4">
        <v>2023</v>
      </c>
      <c r="GX63" s="185">
        <v>2023</v>
      </c>
      <c r="GY63" s="186">
        <f t="shared" ref="GY63:HJ63" si="38">HO14</f>
        <v>629900</v>
      </c>
      <c r="GZ63" s="186">
        <f t="shared" si="38"/>
        <v>500000</v>
      </c>
      <c r="HA63" s="186">
        <f t="shared" si="38"/>
        <v>573750</v>
      </c>
      <c r="HB63" s="186">
        <f t="shared" si="38"/>
        <v>585000</v>
      </c>
      <c r="HC63" s="186">
        <f t="shared" si="38"/>
        <v>590000</v>
      </c>
      <c r="HD63" s="186">
        <f t="shared" si="38"/>
        <v>627500</v>
      </c>
      <c r="HE63" s="186">
        <f t="shared" si="38"/>
        <v>602450</v>
      </c>
      <c r="HF63" s="186">
        <f t="shared" si="38"/>
        <v>525000</v>
      </c>
      <c r="HG63" s="186">
        <f t="shared" si="38"/>
        <v>588000</v>
      </c>
      <c r="HH63" s="186">
        <f t="shared" si="38"/>
        <v>672500</v>
      </c>
      <c r="HI63" s="186">
        <f t="shared" si="38"/>
        <v>642500</v>
      </c>
      <c r="HJ63" s="186">
        <f t="shared" si="38"/>
        <v>720199</v>
      </c>
    </row>
    <row r="64" spans="1:219" ht="14.25" customHeight="1" x14ac:dyDescent="0.35">
      <c r="A64" s="4">
        <v>2024</v>
      </c>
      <c r="GX64" s="185">
        <v>2024</v>
      </c>
      <c r="GY64" s="186">
        <f t="shared" ref="GY64:HJ64" si="39">IA14</f>
        <v>589000</v>
      </c>
      <c r="GZ64" s="186">
        <f t="shared" si="39"/>
        <v>585000</v>
      </c>
      <c r="HA64" s="186">
        <f t="shared" si="39"/>
        <v>615000</v>
      </c>
      <c r="HB64" s="186">
        <f t="shared" si="39"/>
        <v>621000</v>
      </c>
      <c r="HC64" s="186">
        <f t="shared" si="39"/>
        <v>675000</v>
      </c>
      <c r="HD64" s="186">
        <f t="shared" si="39"/>
        <v>615000</v>
      </c>
      <c r="HE64" s="186">
        <f t="shared" si="39"/>
        <v>686000</v>
      </c>
      <c r="HF64" s="186">
        <f t="shared" si="39"/>
        <v>670000</v>
      </c>
      <c r="HG64" s="186">
        <f t="shared" si="39"/>
        <v>620000</v>
      </c>
      <c r="HH64" s="186">
        <f t="shared" si="39"/>
        <v>624000</v>
      </c>
      <c r="HI64" s="186">
        <f t="shared" si="39"/>
        <v>550000</v>
      </c>
      <c r="HJ64" s="186">
        <f t="shared" si="39"/>
        <v>629000</v>
      </c>
    </row>
    <row r="65" spans="1:218" ht="15" customHeight="1" x14ac:dyDescent="0.35">
      <c r="A65" s="4">
        <v>2025</v>
      </c>
      <c r="GX65" s="185">
        <v>2025</v>
      </c>
      <c r="GY65" s="186">
        <f>IM14</f>
        <v>622500</v>
      </c>
      <c r="GZ65" s="189">
        <f t="shared" ref="GZ65:HJ65" si="40">IN10</f>
        <v>641500</v>
      </c>
      <c r="HA65" s="189">
        <f t="shared" si="40"/>
        <v>634000</v>
      </c>
      <c r="HB65" s="189">
        <f t="shared" si="40"/>
        <v>0</v>
      </c>
      <c r="HC65" s="189">
        <f t="shared" si="40"/>
        <v>0</v>
      </c>
      <c r="HD65" s="189">
        <f t="shared" si="40"/>
        <v>0</v>
      </c>
      <c r="HE65" s="189">
        <f t="shared" si="40"/>
        <v>0</v>
      </c>
      <c r="HF65" s="189">
        <f t="shared" si="40"/>
        <v>0</v>
      </c>
      <c r="HG65" s="189">
        <f t="shared" si="40"/>
        <v>0</v>
      </c>
      <c r="HH65" s="189">
        <f t="shared" si="40"/>
        <v>0</v>
      </c>
      <c r="HI65" s="189">
        <f t="shared" si="40"/>
        <v>0</v>
      </c>
      <c r="HJ65" s="189">
        <f t="shared" si="40"/>
        <v>0</v>
      </c>
    </row>
    <row r="66" spans="1:218" ht="14.25" customHeight="1" x14ac:dyDescent="0.35">
      <c r="A66" s="4"/>
      <c r="GY66" s="32"/>
      <c r="GZ66" s="32"/>
      <c r="HA66" s="32"/>
      <c r="HB66" s="32"/>
      <c r="HC66" s="32"/>
      <c r="HD66" s="32"/>
      <c r="HE66" s="32"/>
      <c r="HF66" s="32"/>
      <c r="HG66" s="32"/>
      <c r="HH66" s="32"/>
      <c r="HI66" s="32"/>
      <c r="HJ66" s="32"/>
    </row>
    <row r="67" spans="1:218" ht="14.25" customHeight="1" x14ac:dyDescent="0.35">
      <c r="GW67" s="4" t="s">
        <v>93</v>
      </c>
      <c r="GY67" s="185" t="s">
        <v>0</v>
      </c>
      <c r="GZ67" s="185" t="s">
        <v>1</v>
      </c>
      <c r="HA67" s="184" t="s">
        <v>2</v>
      </c>
      <c r="HB67" s="185" t="s">
        <v>3</v>
      </c>
      <c r="HC67" s="185" t="s">
        <v>4</v>
      </c>
      <c r="HD67" s="185" t="s">
        <v>49</v>
      </c>
      <c r="HE67" s="184" t="s">
        <v>385</v>
      </c>
      <c r="HF67" s="185" t="s">
        <v>7</v>
      </c>
      <c r="HG67" s="185" t="s">
        <v>8</v>
      </c>
      <c r="HH67" s="185" t="s">
        <v>9</v>
      </c>
      <c r="HI67" s="184" t="s">
        <v>10</v>
      </c>
      <c r="HJ67" s="185" t="s">
        <v>11</v>
      </c>
    </row>
    <row r="68" spans="1:218" ht="14.25" hidden="1" customHeight="1" x14ac:dyDescent="0.35">
      <c r="A68" s="4">
        <v>2015</v>
      </c>
      <c r="GY68" s="2" t="s">
        <v>0</v>
      </c>
      <c r="GZ68" s="2" t="s">
        <v>1</v>
      </c>
      <c r="HA68" s="4" t="s">
        <v>2</v>
      </c>
      <c r="HB68" s="4" t="s">
        <v>3</v>
      </c>
      <c r="HC68" s="4" t="s">
        <v>4</v>
      </c>
      <c r="HD68" s="4" t="s">
        <v>5</v>
      </c>
      <c r="HE68" s="4" t="s">
        <v>7</v>
      </c>
      <c r="HF68" s="4" t="s">
        <v>7</v>
      </c>
      <c r="HG68" s="4" t="s">
        <v>8</v>
      </c>
      <c r="HH68" s="4" t="s">
        <v>9</v>
      </c>
      <c r="HI68" s="4" t="s">
        <v>10</v>
      </c>
      <c r="HJ68" s="4" t="s">
        <v>11</v>
      </c>
    </row>
    <row r="69" spans="1:218" ht="14.25" hidden="1" customHeight="1" x14ac:dyDescent="0.35">
      <c r="A69" s="4">
        <v>2016</v>
      </c>
      <c r="GX69" s="2">
        <v>2015</v>
      </c>
      <c r="GY69" s="32">
        <f t="shared" ref="GY69:HJ69" si="41">DW18</f>
        <v>192450</v>
      </c>
      <c r="GZ69" s="32">
        <f t="shared" si="41"/>
        <v>156500</v>
      </c>
      <c r="HA69" s="32">
        <f t="shared" si="41"/>
        <v>245000</v>
      </c>
      <c r="HB69" s="32">
        <f t="shared" si="41"/>
        <v>159500</v>
      </c>
      <c r="HC69" s="32">
        <f t="shared" si="41"/>
        <v>205000</v>
      </c>
      <c r="HD69" s="32">
        <f t="shared" si="41"/>
        <v>252500</v>
      </c>
      <c r="HE69" s="32">
        <f t="shared" si="41"/>
        <v>169000</v>
      </c>
      <c r="HF69" s="32">
        <f t="shared" si="41"/>
        <v>167500</v>
      </c>
      <c r="HG69" s="32">
        <f t="shared" si="41"/>
        <v>259000</v>
      </c>
      <c r="HH69" s="32">
        <f t="shared" si="41"/>
        <v>285000</v>
      </c>
      <c r="HI69" s="32">
        <f t="shared" si="41"/>
        <v>169900</v>
      </c>
      <c r="HJ69" s="32">
        <f t="shared" si="41"/>
        <v>243000</v>
      </c>
    </row>
    <row r="70" spans="1:218" ht="14.25" hidden="1" customHeight="1" x14ac:dyDescent="0.35">
      <c r="A70" s="4">
        <v>2017</v>
      </c>
      <c r="GX70" s="4">
        <v>2016</v>
      </c>
      <c r="GY70" s="32">
        <f t="shared" ref="GY70:HJ70" si="42">EI18</f>
        <v>220200</v>
      </c>
      <c r="GZ70" s="32">
        <f t="shared" si="42"/>
        <v>225000</v>
      </c>
      <c r="HA70" s="32">
        <f t="shared" si="42"/>
        <v>197500</v>
      </c>
      <c r="HB70" s="32">
        <f t="shared" si="42"/>
        <v>249000</v>
      </c>
      <c r="HC70" s="32">
        <f t="shared" si="42"/>
        <v>195000</v>
      </c>
      <c r="HD70" s="32">
        <f t="shared" si="42"/>
        <v>261250</v>
      </c>
      <c r="HE70" s="32">
        <f t="shared" si="42"/>
        <v>265000</v>
      </c>
      <c r="HF70" s="32">
        <f t="shared" si="42"/>
        <v>249450</v>
      </c>
      <c r="HG70" s="32">
        <f t="shared" si="42"/>
        <v>284000</v>
      </c>
      <c r="HH70" s="32">
        <f t="shared" si="42"/>
        <v>233450</v>
      </c>
      <c r="HI70" s="32">
        <f t="shared" si="42"/>
        <v>225000</v>
      </c>
      <c r="HJ70" s="32">
        <f t="shared" si="42"/>
        <v>237375</v>
      </c>
    </row>
    <row r="71" spans="1:218" ht="15" hidden="1" customHeight="1" x14ac:dyDescent="0.35">
      <c r="GX71" s="4">
        <v>2017</v>
      </c>
      <c r="GY71" s="32">
        <f t="shared" ref="GY71:HJ71" si="43">EU18</f>
        <v>284500</v>
      </c>
      <c r="GZ71" s="32">
        <f t="shared" si="43"/>
        <v>265000</v>
      </c>
      <c r="HA71" s="32">
        <f t="shared" si="43"/>
        <v>277500</v>
      </c>
      <c r="HB71" s="32">
        <f t="shared" si="43"/>
        <v>226250</v>
      </c>
      <c r="HC71" s="32">
        <f t="shared" si="43"/>
        <v>236525</v>
      </c>
      <c r="HD71" s="32">
        <f t="shared" si="43"/>
        <v>292009</v>
      </c>
      <c r="HE71" s="32">
        <f t="shared" si="43"/>
        <v>236950</v>
      </c>
      <c r="HF71" s="32">
        <f t="shared" si="43"/>
        <v>259000</v>
      </c>
      <c r="HG71" s="32">
        <f t="shared" si="43"/>
        <v>209950</v>
      </c>
      <c r="HH71" s="32">
        <f t="shared" si="43"/>
        <v>288750</v>
      </c>
      <c r="HI71" s="32">
        <f t="shared" si="43"/>
        <v>284880</v>
      </c>
      <c r="HJ71" s="32">
        <f t="shared" si="43"/>
        <v>320000</v>
      </c>
    </row>
    <row r="72" spans="1:218" ht="14.25" hidden="1" customHeight="1" x14ac:dyDescent="0.35">
      <c r="A72" s="4">
        <v>2018</v>
      </c>
      <c r="GX72" s="4">
        <v>2018</v>
      </c>
      <c r="GY72" s="32">
        <f t="shared" ref="GY72:HJ72" si="44">FG18</f>
        <v>189900</v>
      </c>
      <c r="GZ72" s="32">
        <f t="shared" si="44"/>
        <v>250000</v>
      </c>
      <c r="HA72" s="32">
        <f t="shared" si="44"/>
        <v>238500</v>
      </c>
      <c r="HB72" s="32">
        <f t="shared" si="44"/>
        <v>264750</v>
      </c>
      <c r="HC72" s="32">
        <f t="shared" si="44"/>
        <v>239900</v>
      </c>
      <c r="HD72" s="32">
        <f t="shared" si="44"/>
        <v>225000</v>
      </c>
      <c r="HE72" s="32">
        <f t="shared" si="44"/>
        <v>247500</v>
      </c>
      <c r="HF72" s="32">
        <f t="shared" si="44"/>
        <v>195000</v>
      </c>
      <c r="HG72" s="32">
        <f t="shared" si="44"/>
        <v>254000</v>
      </c>
      <c r="HH72" s="32">
        <f t="shared" si="44"/>
        <v>250000</v>
      </c>
      <c r="HI72" s="32">
        <f t="shared" si="44"/>
        <v>320000</v>
      </c>
      <c r="HJ72" s="32">
        <f t="shared" si="44"/>
        <v>264605</v>
      </c>
    </row>
    <row r="73" spans="1:218" ht="14.25" hidden="1" customHeight="1" x14ac:dyDescent="0.35">
      <c r="A73" s="4">
        <v>2019</v>
      </c>
      <c r="GX73" s="4">
        <v>2019</v>
      </c>
      <c r="GY73" s="32">
        <f t="shared" ref="GY73:HJ73" si="45">FS18</f>
        <v>263000</v>
      </c>
      <c r="GZ73" s="32">
        <f t="shared" si="45"/>
        <v>225000</v>
      </c>
      <c r="HA73" s="32">
        <f t="shared" si="45"/>
        <v>234500</v>
      </c>
      <c r="HB73" s="32">
        <f t="shared" si="45"/>
        <v>320000</v>
      </c>
      <c r="HC73" s="32">
        <f t="shared" si="45"/>
        <v>262500</v>
      </c>
      <c r="HD73" s="32">
        <f t="shared" si="45"/>
        <v>300000</v>
      </c>
      <c r="HE73" s="32">
        <f t="shared" si="45"/>
        <v>232000</v>
      </c>
      <c r="HF73" s="32">
        <f t="shared" si="45"/>
        <v>225000</v>
      </c>
      <c r="HG73" s="32">
        <f t="shared" si="45"/>
        <v>226950</v>
      </c>
      <c r="HH73" s="32">
        <f t="shared" si="45"/>
        <v>217500</v>
      </c>
      <c r="HI73" s="32">
        <f t="shared" si="45"/>
        <v>302045</v>
      </c>
      <c r="HJ73" s="32">
        <f t="shared" si="45"/>
        <v>269000</v>
      </c>
    </row>
    <row r="74" spans="1:218" ht="14.25" hidden="1" customHeight="1" x14ac:dyDescent="0.35">
      <c r="A74" s="4">
        <v>2020</v>
      </c>
      <c r="GX74" s="4">
        <v>2020</v>
      </c>
      <c r="GY74" s="32">
        <f t="shared" ref="GY74:HJ74" si="46">GE18</f>
        <v>284900</v>
      </c>
      <c r="GZ74" s="32">
        <f t="shared" si="46"/>
        <v>223000</v>
      </c>
      <c r="HA74" s="32">
        <f t="shared" si="46"/>
        <v>202950</v>
      </c>
      <c r="HB74" s="32">
        <f t="shared" si="46"/>
        <v>225000</v>
      </c>
      <c r="HC74" s="32">
        <f t="shared" si="46"/>
        <v>237495</v>
      </c>
      <c r="HD74" s="32">
        <f t="shared" si="46"/>
        <v>269750</v>
      </c>
      <c r="HE74" s="32">
        <f t="shared" si="46"/>
        <v>260000</v>
      </c>
      <c r="HF74" s="32">
        <f t="shared" si="46"/>
        <v>249000</v>
      </c>
      <c r="HG74" s="32">
        <f t="shared" si="46"/>
        <v>262000</v>
      </c>
      <c r="HH74" s="32">
        <f t="shared" si="46"/>
        <v>314500</v>
      </c>
      <c r="HI74" s="32">
        <f t="shared" si="46"/>
        <v>285000</v>
      </c>
      <c r="HJ74" s="32">
        <f t="shared" si="46"/>
        <v>284000</v>
      </c>
    </row>
    <row r="75" spans="1:218" ht="14.25" hidden="1" customHeight="1" x14ac:dyDescent="0.35">
      <c r="A75" s="4">
        <v>2021</v>
      </c>
      <c r="GX75" s="4">
        <v>2021</v>
      </c>
      <c r="GY75" s="32">
        <f t="shared" ref="GY75:HJ75" si="47">GQ18</f>
        <v>320000</v>
      </c>
      <c r="GZ75" s="32">
        <f t="shared" si="47"/>
        <v>295000</v>
      </c>
      <c r="HA75" s="32">
        <f t="shared" si="47"/>
        <v>339000</v>
      </c>
      <c r="HB75" s="32">
        <f t="shared" si="47"/>
        <v>300000</v>
      </c>
      <c r="HC75" s="32">
        <f t="shared" si="47"/>
        <v>349000</v>
      </c>
      <c r="HD75" s="32">
        <f t="shared" si="47"/>
        <v>292000</v>
      </c>
      <c r="HE75" s="32">
        <f t="shared" si="47"/>
        <v>387500</v>
      </c>
      <c r="HF75" s="32">
        <f t="shared" si="47"/>
        <v>373700</v>
      </c>
      <c r="HG75" s="32">
        <f t="shared" si="47"/>
        <v>342500</v>
      </c>
      <c r="HH75" s="32">
        <f t="shared" si="47"/>
        <v>425000</v>
      </c>
      <c r="HI75" s="32">
        <f t="shared" si="47"/>
        <v>315000</v>
      </c>
      <c r="HJ75" s="32">
        <f t="shared" si="47"/>
        <v>435000</v>
      </c>
    </row>
    <row r="76" spans="1:218" ht="14.25" customHeight="1" x14ac:dyDescent="0.35">
      <c r="A76" s="4">
        <v>2022</v>
      </c>
      <c r="GX76" s="4">
        <v>2022</v>
      </c>
      <c r="GY76" s="32">
        <f t="shared" ref="GY76:HJ76" si="48">HC18</f>
        <v>365000</v>
      </c>
      <c r="GZ76" s="32">
        <f t="shared" si="48"/>
        <v>392500</v>
      </c>
      <c r="HA76" s="32">
        <f t="shared" si="48"/>
        <v>340850</v>
      </c>
      <c r="HB76" s="32">
        <f t="shared" si="48"/>
        <v>455000</v>
      </c>
      <c r="HC76" s="32">
        <f t="shared" si="48"/>
        <v>381500</v>
      </c>
      <c r="HD76" s="32">
        <f t="shared" si="48"/>
        <v>431750</v>
      </c>
      <c r="HE76" s="32">
        <f t="shared" si="48"/>
        <v>363000</v>
      </c>
      <c r="HF76" s="32">
        <f t="shared" si="48"/>
        <v>385000</v>
      </c>
      <c r="HG76" s="32">
        <f t="shared" si="48"/>
        <v>433500</v>
      </c>
      <c r="HH76" s="32">
        <f t="shared" si="48"/>
        <v>387250</v>
      </c>
      <c r="HI76" s="32">
        <f t="shared" si="48"/>
        <v>390000</v>
      </c>
      <c r="HJ76" s="32">
        <f t="shared" si="48"/>
        <v>347000</v>
      </c>
    </row>
    <row r="77" spans="1:218" ht="14.25" customHeight="1" x14ac:dyDescent="0.35">
      <c r="A77" s="4">
        <v>2023</v>
      </c>
      <c r="GX77" s="4">
        <v>2023</v>
      </c>
      <c r="GY77" s="32">
        <f t="shared" ref="GY77:HJ77" si="49">HO18</f>
        <v>462500</v>
      </c>
      <c r="GZ77" s="32">
        <f t="shared" si="49"/>
        <v>410000</v>
      </c>
      <c r="HA77" s="32">
        <f t="shared" si="49"/>
        <v>399000</v>
      </c>
      <c r="HB77" s="32">
        <f t="shared" si="49"/>
        <v>425500</v>
      </c>
      <c r="HC77" s="32">
        <f t="shared" si="49"/>
        <v>395000</v>
      </c>
      <c r="HD77" s="32">
        <f t="shared" si="49"/>
        <v>480500</v>
      </c>
      <c r="HE77" s="32">
        <f t="shared" si="49"/>
        <v>417500</v>
      </c>
      <c r="HF77" s="32">
        <f t="shared" si="49"/>
        <v>515000</v>
      </c>
      <c r="HG77" s="32">
        <f t="shared" si="49"/>
        <v>472500</v>
      </c>
      <c r="HH77" s="32">
        <f t="shared" si="49"/>
        <v>460000</v>
      </c>
      <c r="HI77" s="32">
        <f t="shared" si="49"/>
        <v>434500</v>
      </c>
      <c r="HJ77" s="32">
        <f t="shared" si="49"/>
        <v>482000</v>
      </c>
    </row>
    <row r="78" spans="1:218" ht="14.25" customHeight="1" x14ac:dyDescent="0.35">
      <c r="A78" s="4">
        <v>2024</v>
      </c>
      <c r="GX78" s="4">
        <v>2024</v>
      </c>
      <c r="GY78" s="32">
        <f t="shared" ref="GY78:HJ78" si="50">IA18</f>
        <v>483000</v>
      </c>
      <c r="GZ78" s="32">
        <f t="shared" si="50"/>
        <v>465000</v>
      </c>
      <c r="HA78" s="32">
        <f t="shared" si="50"/>
        <v>478500</v>
      </c>
      <c r="HB78" s="32">
        <f t="shared" si="50"/>
        <v>470000</v>
      </c>
      <c r="HC78" s="32">
        <f t="shared" si="50"/>
        <v>410000</v>
      </c>
      <c r="HD78" s="32">
        <f t="shared" si="50"/>
        <v>375000</v>
      </c>
      <c r="HE78" s="32">
        <f t="shared" si="50"/>
        <v>505250</v>
      </c>
      <c r="HF78" s="32">
        <f t="shared" si="50"/>
        <v>413000</v>
      </c>
      <c r="HG78" s="32">
        <f t="shared" si="50"/>
        <v>425000</v>
      </c>
      <c r="HH78" s="32">
        <f t="shared" si="50"/>
        <v>488500</v>
      </c>
      <c r="HI78" s="32">
        <f t="shared" si="50"/>
        <v>370000</v>
      </c>
      <c r="HJ78" s="32">
        <f t="shared" si="50"/>
        <v>413500</v>
      </c>
    </row>
    <row r="79" spans="1:218" ht="14.25" customHeight="1" x14ac:dyDescent="0.35">
      <c r="A79" s="4">
        <v>2025</v>
      </c>
      <c r="GX79" s="4">
        <v>2025</v>
      </c>
      <c r="GY79" s="32">
        <f>IM18</f>
        <v>489150</v>
      </c>
      <c r="GZ79" s="32">
        <f>IN18</f>
        <v>305000</v>
      </c>
      <c r="HA79" s="32">
        <f t="shared" ref="HA79:HJ79" si="51">IO18</f>
        <v>445000</v>
      </c>
      <c r="HB79" s="32">
        <f t="shared" si="51"/>
        <v>0</v>
      </c>
      <c r="HC79" s="32">
        <f t="shared" si="51"/>
        <v>0</v>
      </c>
      <c r="HD79" s="32">
        <f t="shared" si="51"/>
        <v>0</v>
      </c>
      <c r="HE79" s="32">
        <f t="shared" si="51"/>
        <v>0</v>
      </c>
      <c r="HF79" s="32">
        <f t="shared" si="51"/>
        <v>0</v>
      </c>
      <c r="HG79" s="32">
        <f t="shared" si="51"/>
        <v>0</v>
      </c>
      <c r="HH79" s="32">
        <f t="shared" si="51"/>
        <v>0</v>
      </c>
      <c r="HI79" s="32">
        <f t="shared" si="51"/>
        <v>0</v>
      </c>
      <c r="HJ79" s="32">
        <f t="shared" si="51"/>
        <v>0</v>
      </c>
    </row>
    <row r="80" spans="1:218" ht="14.25" customHeight="1" x14ac:dyDescent="0.35">
      <c r="A80" s="4"/>
      <c r="GX80" s="4"/>
      <c r="GY80" s="32"/>
      <c r="GZ80" s="32"/>
      <c r="HA80" s="32"/>
      <c r="HB80" s="32"/>
      <c r="HC80" s="32"/>
      <c r="HD80" s="32"/>
      <c r="HE80" s="32"/>
      <c r="HF80" s="32"/>
      <c r="HG80" s="32"/>
      <c r="HH80" s="32"/>
      <c r="HI80" s="32"/>
      <c r="HJ80" s="32"/>
    </row>
    <row r="81" spans="1:219" ht="14.25" customHeight="1" x14ac:dyDescent="0.35">
      <c r="A81" s="4"/>
      <c r="GX81" s="4"/>
      <c r="GY81" s="32"/>
    </row>
    <row r="82" spans="1:219" ht="15" customHeight="1" x14ac:dyDescent="0.35">
      <c r="A82" s="4"/>
    </row>
    <row r="83" spans="1:219" ht="14.25" customHeight="1" thickBot="1" x14ac:dyDescent="0.4">
      <c r="A83" s="4"/>
      <c r="GS83" s="319" t="s">
        <v>542</v>
      </c>
      <c r="GT83" s="319"/>
      <c r="GU83" s="319"/>
      <c r="GW83" s="316" t="s">
        <v>94</v>
      </c>
      <c r="GX83" s="317"/>
      <c r="GY83" s="318"/>
      <c r="HA83" s="316" t="s">
        <v>95</v>
      </c>
      <c r="HB83" s="317"/>
      <c r="HC83" s="318"/>
      <c r="HE83" s="316" t="s">
        <v>92</v>
      </c>
      <c r="HF83" s="317"/>
      <c r="HG83" s="318"/>
      <c r="HI83" s="316" t="s">
        <v>93</v>
      </c>
      <c r="HJ83" s="317"/>
      <c r="HK83" s="318"/>
    </row>
    <row r="84" spans="1:219" ht="14.25" customHeight="1" thickTop="1" x14ac:dyDescent="0.35">
      <c r="A84" s="4"/>
      <c r="GS84" s="6" t="s">
        <v>13</v>
      </c>
      <c r="GT84" s="6" t="s">
        <v>14</v>
      </c>
      <c r="GU84" s="6" t="s">
        <v>96</v>
      </c>
      <c r="GW84" s="6" t="s">
        <v>13</v>
      </c>
      <c r="GX84" s="6" t="s">
        <v>14</v>
      </c>
      <c r="GY84" s="6" t="s">
        <v>96</v>
      </c>
      <c r="HA84" s="6" t="s">
        <v>13</v>
      </c>
      <c r="HB84" s="6" t="s">
        <v>14</v>
      </c>
      <c r="HC84" s="6" t="s">
        <v>96</v>
      </c>
      <c r="HE84" s="6" t="s">
        <v>13</v>
      </c>
      <c r="HF84" s="6" t="s">
        <v>14</v>
      </c>
      <c r="HG84" s="6" t="s">
        <v>96</v>
      </c>
      <c r="HI84" s="6" t="s">
        <v>13</v>
      </c>
      <c r="HJ84" s="6" t="s">
        <v>14</v>
      </c>
      <c r="HK84" s="6" t="s">
        <v>96</v>
      </c>
    </row>
    <row r="85" spans="1:219" ht="14.25" customHeight="1" x14ac:dyDescent="0.35">
      <c r="A85" s="4"/>
      <c r="GS85" s="7">
        <v>2025</v>
      </c>
      <c r="GT85" s="35"/>
      <c r="GU85" s="9">
        <f>(GT85-GT86)/GT86</f>
        <v>-1</v>
      </c>
      <c r="GW85" s="7" t="s">
        <v>576</v>
      </c>
      <c r="GX85" s="35">
        <f>HA38</f>
        <v>731509</v>
      </c>
      <c r="GY85" s="9">
        <f>(GX85-GX86)/GX86</f>
        <v>-3.6013004110237112E-2</v>
      </c>
      <c r="HA85" s="7" t="s">
        <v>576</v>
      </c>
      <c r="HB85" s="35">
        <f>HA51</f>
        <v>634000</v>
      </c>
      <c r="HC85" s="9">
        <f>(HB85-HB86)/HB86</f>
        <v>0.13747477012783135</v>
      </c>
      <c r="HE85" s="7" t="s">
        <v>576</v>
      </c>
      <c r="HF85" s="35">
        <f>HA65</f>
        <v>634000</v>
      </c>
      <c r="HG85" s="9">
        <f>(HF85-HF86)/HF86</f>
        <v>3.0894308943089432E-2</v>
      </c>
      <c r="HI85" s="7" t="s">
        <v>576</v>
      </c>
      <c r="HJ85" s="35">
        <f>HA79</f>
        <v>445000</v>
      </c>
      <c r="HK85" s="9">
        <f>(HJ85-HJ86)/HJ86</f>
        <v>-7.0010449320794144E-2</v>
      </c>
    </row>
    <row r="86" spans="1:219" ht="14.25" customHeight="1" x14ac:dyDescent="0.35">
      <c r="A86" s="4"/>
      <c r="GS86" s="7">
        <v>2024</v>
      </c>
      <c r="GT86" s="35">
        <v>575000</v>
      </c>
      <c r="GU86" s="9">
        <f>(GT86-GT87)/GT87</f>
        <v>4.5454545454545456E-2</v>
      </c>
      <c r="GW86" s="7" t="s">
        <v>577</v>
      </c>
      <c r="GX86" s="35">
        <f>HA37</f>
        <v>758837</v>
      </c>
      <c r="GY86" s="9">
        <f>(GX86-GX87)/GX87</f>
        <v>8.4768804553862695E-2</v>
      </c>
      <c r="HA86" s="7" t="s">
        <v>577</v>
      </c>
      <c r="HB86" s="35">
        <f>HA50</f>
        <v>557375</v>
      </c>
      <c r="HC86" s="9">
        <f>(HB86-HB87)/HB87</f>
        <v>1.3409090909090909E-2</v>
      </c>
      <c r="HE86" s="7" t="s">
        <v>577</v>
      </c>
      <c r="HF86" s="35">
        <f>HA64</f>
        <v>615000</v>
      </c>
      <c r="HG86" s="9">
        <f>(HF86-HF87)/HF87</f>
        <v>7.1895424836601302E-2</v>
      </c>
      <c r="HI86" s="7" t="s">
        <v>577</v>
      </c>
      <c r="HJ86" s="35">
        <f>HA78</f>
        <v>478500</v>
      </c>
      <c r="HK86" s="9">
        <f>(HJ86-HJ87)/HJ87</f>
        <v>0.19924812030075187</v>
      </c>
    </row>
    <row r="87" spans="1:219" ht="14.25" customHeight="1" x14ac:dyDescent="0.35">
      <c r="A87" s="4"/>
      <c r="GS87" s="7">
        <v>2023</v>
      </c>
      <c r="GT87" s="35">
        <v>550000</v>
      </c>
      <c r="GU87" s="9">
        <f>(GT87-GT88)/GT88</f>
        <v>-1.03463787674314E-2</v>
      </c>
      <c r="GW87" s="7" t="s">
        <v>578</v>
      </c>
      <c r="GX87" s="35">
        <f>HA36</f>
        <v>699538</v>
      </c>
      <c r="GY87" s="9">
        <f>(GX87-GX88)/GX88</f>
        <v>-5.5335813589191304E-2</v>
      </c>
      <c r="HA87" s="7" t="s">
        <v>578</v>
      </c>
      <c r="HB87" s="35">
        <f>HA49</f>
        <v>550000</v>
      </c>
      <c r="HC87" s="9">
        <f>(HB87-HB88)/HB88</f>
        <v>-4.7206582936336075E-2</v>
      </c>
      <c r="HE87" s="7" t="s">
        <v>578</v>
      </c>
      <c r="HF87" s="35">
        <f>HA63</f>
        <v>573750</v>
      </c>
      <c r="HG87" s="9">
        <f>(HF87-HF88)/HF88</f>
        <v>-9.6456692913385822E-2</v>
      </c>
      <c r="HI87" s="7" t="s">
        <v>578</v>
      </c>
      <c r="HJ87" s="35">
        <f>HA77</f>
        <v>399000</v>
      </c>
      <c r="HK87" s="9">
        <f>(HJ87-HJ88)/HJ88</f>
        <v>0.17060290450344726</v>
      </c>
    </row>
    <row r="88" spans="1:219" ht="14.25" customHeight="1" x14ac:dyDescent="0.35">
      <c r="A88" s="4"/>
      <c r="GS88" s="7">
        <v>2022</v>
      </c>
      <c r="GT88" s="35">
        <v>555750</v>
      </c>
      <c r="GU88" s="9"/>
      <c r="GW88" s="179" t="s">
        <v>579</v>
      </c>
      <c r="GX88" s="35">
        <f>HA35</f>
        <v>740515</v>
      </c>
      <c r="GY88" s="9"/>
      <c r="HA88" s="179" t="s">
        <v>579</v>
      </c>
      <c r="HB88" s="35">
        <f>HA48</f>
        <v>577250</v>
      </c>
      <c r="HC88" s="9"/>
      <c r="HE88" s="179" t="s">
        <v>579</v>
      </c>
      <c r="HF88" s="35">
        <f>HA62</f>
        <v>635000</v>
      </c>
      <c r="HG88" s="9"/>
      <c r="HI88" s="179" t="s">
        <v>579</v>
      </c>
      <c r="HJ88" s="35">
        <f>HA76</f>
        <v>340850</v>
      </c>
      <c r="HK88" s="9"/>
    </row>
    <row r="89" spans="1:219" ht="14.25" customHeight="1" x14ac:dyDescent="0.35">
      <c r="A89" s="4"/>
      <c r="GS89" s="172"/>
      <c r="GT89" s="263"/>
      <c r="GU89" s="147"/>
      <c r="GW89" s="172"/>
      <c r="GX89" s="263"/>
      <c r="GY89" s="147"/>
      <c r="HA89" s="172"/>
      <c r="HB89" s="263"/>
      <c r="HC89" s="147"/>
      <c r="HE89" s="172"/>
      <c r="HF89" s="263"/>
      <c r="HG89" s="147"/>
      <c r="HI89" s="172"/>
      <c r="HJ89" s="263"/>
      <c r="HK89" s="147"/>
    </row>
    <row r="90" spans="1:219" ht="14.25" customHeight="1" x14ac:dyDescent="0.35">
      <c r="A90" s="4"/>
      <c r="GW90" s="224"/>
      <c r="GX90" s="222"/>
      <c r="GY90" s="223"/>
      <c r="HA90" s="224"/>
      <c r="HB90" s="222"/>
      <c r="HC90" s="223"/>
      <c r="HE90" s="224"/>
      <c r="HF90" s="222"/>
      <c r="HG90" s="223"/>
      <c r="HI90" s="172"/>
      <c r="HJ90" s="36"/>
      <c r="HK90" s="22"/>
    </row>
    <row r="91" spans="1:219" ht="14.25" customHeight="1" x14ac:dyDescent="0.35">
      <c r="A91" s="4"/>
      <c r="GW91" s="328" t="s">
        <v>98</v>
      </c>
      <c r="GX91" s="328"/>
      <c r="GY91" s="328"/>
      <c r="GZ91" s="328"/>
      <c r="HA91" s="328"/>
      <c r="HB91" s="328"/>
      <c r="HC91" s="328"/>
      <c r="HD91" s="328"/>
      <c r="HE91" s="328"/>
      <c r="HF91" s="328"/>
      <c r="HG91" s="328"/>
      <c r="HH91" s="328"/>
      <c r="HI91" s="328"/>
      <c r="HJ91" s="328"/>
    </row>
    <row r="92" spans="1:219" ht="14.25" customHeight="1" x14ac:dyDescent="0.35">
      <c r="A92" s="4"/>
      <c r="GX92" s="185"/>
      <c r="GY92" s="184" t="s">
        <v>0</v>
      </c>
      <c r="GZ92" s="185" t="s">
        <v>1</v>
      </c>
      <c r="HA92" s="184" t="s">
        <v>2</v>
      </c>
      <c r="HB92" s="185" t="s">
        <v>3</v>
      </c>
      <c r="HC92" s="184" t="s">
        <v>4</v>
      </c>
      <c r="HD92" s="185" t="s">
        <v>5</v>
      </c>
      <c r="HE92" s="184" t="s">
        <v>6</v>
      </c>
      <c r="HF92" s="185" t="s">
        <v>7</v>
      </c>
      <c r="HG92" s="184" t="s">
        <v>8</v>
      </c>
      <c r="HH92" s="185" t="s">
        <v>9</v>
      </c>
      <c r="HI92" s="184" t="s">
        <v>10</v>
      </c>
      <c r="HJ92" s="185" t="s">
        <v>11</v>
      </c>
    </row>
    <row r="93" spans="1:219" ht="14.25" hidden="1" customHeight="1" x14ac:dyDescent="0.35">
      <c r="A93" s="4">
        <v>2015</v>
      </c>
      <c r="GY93" s="185" t="s">
        <v>0</v>
      </c>
      <c r="GZ93" s="185" t="s">
        <v>1</v>
      </c>
      <c r="HA93" s="184" t="s">
        <v>2</v>
      </c>
      <c r="HB93" s="185" t="s">
        <v>3</v>
      </c>
      <c r="HC93" s="185" t="s">
        <v>4</v>
      </c>
      <c r="HD93" s="185" t="s">
        <v>49</v>
      </c>
      <c r="HE93" s="184" t="s">
        <v>384</v>
      </c>
      <c r="HF93" s="185" t="s">
        <v>7</v>
      </c>
      <c r="HG93" s="185" t="s">
        <v>8</v>
      </c>
      <c r="HH93" s="4" t="s">
        <v>9</v>
      </c>
      <c r="HI93" s="4" t="s">
        <v>10</v>
      </c>
      <c r="HJ93" s="4" t="s">
        <v>11</v>
      </c>
    </row>
    <row r="94" spans="1:219" ht="14.25" hidden="1" customHeight="1" x14ac:dyDescent="0.35">
      <c r="A94" s="4">
        <v>2016</v>
      </c>
      <c r="GX94" s="2" t="s">
        <v>97</v>
      </c>
      <c r="GZ94" s="4" t="s">
        <v>1</v>
      </c>
      <c r="HA94" s="4" t="s">
        <v>2</v>
      </c>
      <c r="HB94" s="4" t="s">
        <v>3</v>
      </c>
      <c r="HC94" s="4" t="s">
        <v>4</v>
      </c>
      <c r="HD94" s="4" t="s">
        <v>5</v>
      </c>
      <c r="HE94" s="4" t="s">
        <v>7</v>
      </c>
      <c r="HF94" s="4" t="s">
        <v>7</v>
      </c>
      <c r="HG94" s="4" t="s">
        <v>8</v>
      </c>
      <c r="HH94" s="2">
        <f>EF2</f>
        <v>159</v>
      </c>
      <c r="HI94" s="2">
        <f>EG2</f>
        <v>143</v>
      </c>
      <c r="HJ94" s="2">
        <f>EH2</f>
        <v>148</v>
      </c>
    </row>
    <row r="95" spans="1:219" ht="14.25" hidden="1" customHeight="1" x14ac:dyDescent="0.35">
      <c r="A95" s="4">
        <v>2017</v>
      </c>
      <c r="GY95" s="4" t="s">
        <v>0</v>
      </c>
      <c r="GZ95" s="2">
        <f t="shared" ref="GZ95:HG95" si="52">DX2</f>
        <v>105</v>
      </c>
      <c r="HA95" s="2">
        <f t="shared" si="52"/>
        <v>140</v>
      </c>
      <c r="HB95" s="2">
        <f t="shared" si="52"/>
        <v>153</v>
      </c>
      <c r="HC95" s="2">
        <f t="shared" si="52"/>
        <v>202</v>
      </c>
      <c r="HD95" s="2">
        <f t="shared" si="52"/>
        <v>185</v>
      </c>
      <c r="HE95" s="2">
        <f t="shared" si="52"/>
        <v>171</v>
      </c>
      <c r="HF95" s="2">
        <f t="shared" si="52"/>
        <v>146</v>
      </c>
      <c r="HG95" s="2">
        <f t="shared" si="52"/>
        <v>143</v>
      </c>
      <c r="HH95" s="2">
        <f>ER2</f>
        <v>145</v>
      </c>
      <c r="HI95" s="2">
        <f>ES2</f>
        <v>140</v>
      </c>
      <c r="HJ95" s="2">
        <f>ET2</f>
        <v>173</v>
      </c>
    </row>
    <row r="96" spans="1:219" ht="14.25" hidden="1" customHeight="1" x14ac:dyDescent="0.35">
      <c r="GX96" s="4">
        <v>2015</v>
      </c>
      <c r="GY96" s="2">
        <f>DW2</f>
        <v>96</v>
      </c>
      <c r="GZ96" s="2">
        <f t="shared" ref="GZ96:HG96" si="53">EJ2</f>
        <v>92</v>
      </c>
      <c r="HA96" s="2">
        <f t="shared" si="53"/>
        <v>138</v>
      </c>
      <c r="HB96" s="2">
        <f t="shared" si="53"/>
        <v>158</v>
      </c>
      <c r="HC96" s="2">
        <f t="shared" si="53"/>
        <v>175</v>
      </c>
      <c r="HD96" s="2">
        <f t="shared" si="53"/>
        <v>185</v>
      </c>
      <c r="HE96" s="2">
        <f t="shared" si="53"/>
        <v>155</v>
      </c>
      <c r="HF96" s="2">
        <f t="shared" si="53"/>
        <v>159</v>
      </c>
      <c r="HG96" s="2">
        <f t="shared" si="53"/>
        <v>159</v>
      </c>
      <c r="HH96" s="4">
        <f>FD2</f>
        <v>166</v>
      </c>
      <c r="HI96" s="4">
        <f>FE2</f>
        <v>164</v>
      </c>
      <c r="HJ96" s="4">
        <f>FF2</f>
        <v>164</v>
      </c>
    </row>
    <row r="97" spans="1:223" ht="14.25" hidden="1" customHeight="1" x14ac:dyDescent="0.35">
      <c r="GX97" s="4">
        <v>2016</v>
      </c>
      <c r="GY97" s="183">
        <f>EI2</f>
        <v>111</v>
      </c>
      <c r="GZ97" s="4">
        <f t="shared" ref="GZ97:HG97" si="54">EV2</f>
        <v>129</v>
      </c>
      <c r="HA97" s="4">
        <f t="shared" si="54"/>
        <v>180</v>
      </c>
      <c r="HB97" s="4">
        <f t="shared" si="54"/>
        <v>180</v>
      </c>
      <c r="HC97" s="4">
        <f t="shared" si="54"/>
        <v>203</v>
      </c>
      <c r="HD97" s="4">
        <f t="shared" si="54"/>
        <v>218</v>
      </c>
      <c r="HE97" s="4">
        <f t="shared" si="54"/>
        <v>136</v>
      </c>
      <c r="HF97" s="4">
        <f t="shared" si="54"/>
        <v>171</v>
      </c>
      <c r="HG97" s="4">
        <f t="shared" si="54"/>
        <v>162</v>
      </c>
      <c r="HH97" s="4">
        <f>FP2</f>
        <v>176</v>
      </c>
      <c r="HI97" s="4">
        <f>FQ2</f>
        <v>135</v>
      </c>
      <c r="HJ97" s="4">
        <f>FR2</f>
        <v>166</v>
      </c>
    </row>
    <row r="98" spans="1:223" ht="14.25" hidden="1" customHeight="1" x14ac:dyDescent="0.35">
      <c r="A98" s="4">
        <v>2018</v>
      </c>
      <c r="FS98" s="4"/>
      <c r="GX98" s="4">
        <v>2017</v>
      </c>
      <c r="GY98" s="4">
        <f>EU2</f>
        <v>112</v>
      </c>
      <c r="GZ98" s="4">
        <f t="shared" ref="GZ98:HG98" si="55">FH2</f>
        <v>89</v>
      </c>
      <c r="HA98" s="4">
        <f t="shared" si="55"/>
        <v>187</v>
      </c>
      <c r="HB98" s="4">
        <f t="shared" si="55"/>
        <v>186</v>
      </c>
      <c r="HC98" s="4">
        <f t="shared" si="55"/>
        <v>219</v>
      </c>
      <c r="HD98" s="4">
        <f t="shared" si="55"/>
        <v>188</v>
      </c>
      <c r="HE98" s="4">
        <f t="shared" si="55"/>
        <v>172</v>
      </c>
      <c r="HF98" s="4">
        <f t="shared" si="55"/>
        <v>189</v>
      </c>
      <c r="HG98" s="4">
        <f t="shared" si="55"/>
        <v>142</v>
      </c>
      <c r="HH98" s="4">
        <f>GB2</f>
        <v>189</v>
      </c>
      <c r="HI98" s="4">
        <f>GC2</f>
        <v>206</v>
      </c>
      <c r="HJ98" s="4">
        <f>GD2</f>
        <v>174</v>
      </c>
    </row>
    <row r="99" spans="1:223" ht="14.25" hidden="1" customHeight="1" x14ac:dyDescent="0.35">
      <c r="A99" s="4">
        <v>2019</v>
      </c>
      <c r="FS99" s="4"/>
      <c r="GX99" s="4">
        <v>2018</v>
      </c>
      <c r="GY99" s="4">
        <f>FG2</f>
        <v>118</v>
      </c>
      <c r="GZ99" s="4">
        <f t="shared" ref="GZ99:HJ99" si="56">FT2</f>
        <v>123</v>
      </c>
      <c r="HA99" s="4">
        <f t="shared" si="56"/>
        <v>184</v>
      </c>
      <c r="HB99" s="4">
        <f t="shared" si="56"/>
        <v>189</v>
      </c>
      <c r="HC99" s="4">
        <f t="shared" si="56"/>
        <v>217</v>
      </c>
      <c r="HD99" s="4">
        <f t="shared" si="56"/>
        <v>190</v>
      </c>
      <c r="HE99" s="4">
        <f t="shared" si="56"/>
        <v>185</v>
      </c>
      <c r="HF99" s="4">
        <f t="shared" si="56"/>
        <v>201</v>
      </c>
      <c r="HG99" s="4">
        <f t="shared" si="56"/>
        <v>162</v>
      </c>
      <c r="HH99" s="4">
        <f t="shared" si="56"/>
        <v>189</v>
      </c>
      <c r="HI99" s="4">
        <f t="shared" si="56"/>
        <v>206</v>
      </c>
      <c r="HJ99" s="4">
        <f t="shared" si="56"/>
        <v>174</v>
      </c>
      <c r="HK99" s="4"/>
    </row>
    <row r="100" spans="1:223" ht="14.25" hidden="1" customHeight="1" x14ac:dyDescent="0.35">
      <c r="GX100" s="4">
        <v>2019</v>
      </c>
      <c r="GY100" s="4">
        <f t="shared" ref="GY100:HG100" si="57">FS2</f>
        <v>119</v>
      </c>
      <c r="GZ100" s="4">
        <f t="shared" si="57"/>
        <v>123</v>
      </c>
      <c r="HA100" s="4">
        <f t="shared" si="57"/>
        <v>184</v>
      </c>
      <c r="HB100" s="4">
        <f t="shared" si="57"/>
        <v>189</v>
      </c>
      <c r="HC100" s="4">
        <f t="shared" si="57"/>
        <v>217</v>
      </c>
      <c r="HD100" s="4">
        <f t="shared" si="57"/>
        <v>190</v>
      </c>
      <c r="HE100" s="4">
        <f t="shared" si="57"/>
        <v>185</v>
      </c>
      <c r="HF100" s="4">
        <f t="shared" si="57"/>
        <v>201</v>
      </c>
      <c r="HG100" s="4">
        <f t="shared" si="57"/>
        <v>162</v>
      </c>
      <c r="HH100" s="4">
        <f>GN2</f>
        <v>372</v>
      </c>
      <c r="HI100" s="4">
        <f>GO2</f>
        <v>310</v>
      </c>
      <c r="HJ100" s="4">
        <f>GP2</f>
        <v>316</v>
      </c>
      <c r="HK100" s="4"/>
    </row>
    <row r="101" spans="1:223" ht="14.25" hidden="1" customHeight="1" x14ac:dyDescent="0.35">
      <c r="A101" s="4">
        <v>2020</v>
      </c>
      <c r="GX101" s="4">
        <v>2020</v>
      </c>
      <c r="GY101" s="4">
        <f t="shared" ref="GY101:HG101" si="58">GE2</f>
        <v>148</v>
      </c>
      <c r="GZ101" s="4">
        <f t="shared" si="58"/>
        <v>146</v>
      </c>
      <c r="HA101" s="4">
        <f t="shared" si="58"/>
        <v>198</v>
      </c>
      <c r="HB101" s="4">
        <f t="shared" si="58"/>
        <v>154</v>
      </c>
      <c r="HC101" s="4">
        <f t="shared" si="58"/>
        <v>150</v>
      </c>
      <c r="HD101" s="4">
        <f t="shared" si="58"/>
        <v>221</v>
      </c>
      <c r="HE101" s="4">
        <f t="shared" si="58"/>
        <v>396</v>
      </c>
      <c r="HF101" s="4">
        <f t="shared" si="58"/>
        <v>322</v>
      </c>
      <c r="HG101" s="4">
        <f t="shared" si="58"/>
        <v>358</v>
      </c>
      <c r="HH101" s="4">
        <f>GZ2</f>
        <v>253</v>
      </c>
      <c r="HI101" s="4">
        <f>HA2</f>
        <v>267</v>
      </c>
      <c r="HJ101" s="4">
        <f>HB2</f>
        <v>240</v>
      </c>
      <c r="HK101" s="4"/>
    </row>
    <row r="102" spans="1:223" ht="14.25" customHeight="1" thickBot="1" x14ac:dyDescent="0.4">
      <c r="A102" s="4">
        <v>2022</v>
      </c>
      <c r="GS102" s="319" t="s">
        <v>543</v>
      </c>
      <c r="GT102" s="319"/>
      <c r="GU102" s="319"/>
      <c r="GX102" s="4">
        <v>2022</v>
      </c>
      <c r="GY102" s="4">
        <f t="shared" ref="GY102:HJ102" si="59">HC2</f>
        <v>225</v>
      </c>
      <c r="GZ102" s="4">
        <f t="shared" si="59"/>
        <v>182</v>
      </c>
      <c r="HA102" s="4">
        <f t="shared" si="59"/>
        <v>300</v>
      </c>
      <c r="HB102" s="4">
        <f t="shared" si="59"/>
        <v>265</v>
      </c>
      <c r="HC102" s="4">
        <f t="shared" si="59"/>
        <v>247</v>
      </c>
      <c r="HD102" s="4">
        <f t="shared" si="59"/>
        <v>235</v>
      </c>
      <c r="HE102" s="4">
        <f t="shared" si="59"/>
        <v>171</v>
      </c>
      <c r="HF102" s="4">
        <f t="shared" si="59"/>
        <v>201</v>
      </c>
      <c r="HG102" s="4">
        <f t="shared" si="59"/>
        <v>179</v>
      </c>
      <c r="HH102" s="4">
        <f t="shared" si="59"/>
        <v>161</v>
      </c>
      <c r="HI102" s="4">
        <f t="shared" si="59"/>
        <v>161</v>
      </c>
      <c r="HJ102" s="4">
        <f t="shared" si="59"/>
        <v>131</v>
      </c>
    </row>
    <row r="103" spans="1:223" ht="14.25" customHeight="1" thickTop="1" x14ac:dyDescent="0.35">
      <c r="A103" s="4">
        <v>2023</v>
      </c>
      <c r="GS103" s="6" t="s">
        <v>13</v>
      </c>
      <c r="GT103" s="6" t="s">
        <v>14</v>
      </c>
      <c r="GU103" s="6" t="s">
        <v>96</v>
      </c>
      <c r="GX103" s="4">
        <v>2023</v>
      </c>
      <c r="GY103" s="4">
        <f t="shared" ref="GY103:HJ103" si="60">HO2</f>
        <v>101</v>
      </c>
      <c r="GZ103" s="4">
        <f t="shared" si="60"/>
        <v>137</v>
      </c>
      <c r="HA103" s="4">
        <f t="shared" si="60"/>
        <v>193</v>
      </c>
      <c r="HB103" s="4">
        <f t="shared" si="60"/>
        <v>166</v>
      </c>
      <c r="HC103" s="4">
        <f t="shared" si="60"/>
        <v>184</v>
      </c>
      <c r="HD103" s="4">
        <f t="shared" si="60"/>
        <v>189</v>
      </c>
      <c r="HE103" s="4">
        <f t="shared" si="60"/>
        <v>129</v>
      </c>
      <c r="HF103" s="4">
        <f t="shared" si="60"/>
        <v>143</v>
      </c>
      <c r="HG103" s="4">
        <f t="shared" si="60"/>
        <v>167</v>
      </c>
      <c r="HH103" s="4">
        <f t="shared" si="60"/>
        <v>129</v>
      </c>
      <c r="HI103" s="4">
        <f t="shared" si="60"/>
        <v>137</v>
      </c>
      <c r="HJ103" s="4">
        <f t="shared" si="60"/>
        <v>116</v>
      </c>
      <c r="HK103" s="4"/>
    </row>
    <row r="104" spans="1:223" ht="14.25" customHeight="1" x14ac:dyDescent="0.35">
      <c r="A104" s="4">
        <v>2024</v>
      </c>
      <c r="GS104" s="7">
        <v>2025</v>
      </c>
      <c r="GT104" s="35">
        <f>SUM(IM3:IX3)</f>
        <v>267274480</v>
      </c>
      <c r="GU104" s="9">
        <f>(GT104-GT105)/GT105</f>
        <v>-0.78729336043967557</v>
      </c>
      <c r="GX104" s="4">
        <v>2024</v>
      </c>
      <c r="GY104" s="4">
        <f t="shared" ref="GY104:HJ104" si="61">IA2</f>
        <v>101</v>
      </c>
      <c r="GZ104" s="4">
        <f t="shared" si="61"/>
        <v>113</v>
      </c>
      <c r="HA104" s="4">
        <f t="shared" si="61"/>
        <v>178</v>
      </c>
      <c r="HB104" s="4">
        <f t="shared" si="61"/>
        <v>175</v>
      </c>
      <c r="HC104" s="4">
        <f t="shared" si="61"/>
        <v>173</v>
      </c>
      <c r="HD104" s="4">
        <f t="shared" si="61"/>
        <v>138</v>
      </c>
      <c r="HE104" s="4">
        <f t="shared" si="61"/>
        <v>158</v>
      </c>
      <c r="HF104" s="4">
        <f t="shared" si="61"/>
        <v>144</v>
      </c>
      <c r="HG104" s="4">
        <f t="shared" si="61"/>
        <v>138</v>
      </c>
      <c r="HH104" s="4">
        <f t="shared" si="61"/>
        <v>160</v>
      </c>
      <c r="HI104" s="4">
        <f t="shared" si="61"/>
        <v>127</v>
      </c>
      <c r="HJ104" s="4">
        <f t="shared" si="61"/>
        <v>136</v>
      </c>
      <c r="HK104" s="4"/>
    </row>
    <row r="105" spans="1:223" ht="14.25" customHeight="1" x14ac:dyDescent="0.35">
      <c r="A105" s="4">
        <v>2025</v>
      </c>
      <c r="GS105" s="7">
        <v>2024</v>
      </c>
      <c r="GT105" s="35">
        <v>1256540372</v>
      </c>
      <c r="GU105" s="9">
        <f>(GT105-GT106)/GT106</f>
        <v>2.6374447725062342E-2</v>
      </c>
      <c r="GX105" s="4">
        <v>2025</v>
      </c>
      <c r="GY105" s="4">
        <f>IM2</f>
        <v>129</v>
      </c>
      <c r="GZ105" s="4">
        <f>IN2</f>
        <v>99</v>
      </c>
      <c r="HA105" s="4">
        <f t="shared" ref="HA105:HJ105" si="62">IO2</f>
        <v>151</v>
      </c>
      <c r="HB105" s="4">
        <f t="shared" si="62"/>
        <v>0</v>
      </c>
      <c r="HC105" s="4">
        <f t="shared" si="62"/>
        <v>0</v>
      </c>
      <c r="HD105" s="4">
        <f t="shared" si="62"/>
        <v>0</v>
      </c>
      <c r="HE105" s="4">
        <f t="shared" si="62"/>
        <v>0</v>
      </c>
      <c r="HF105" s="4">
        <f t="shared" si="62"/>
        <v>0</v>
      </c>
      <c r="HG105" s="4">
        <f t="shared" si="62"/>
        <v>0</v>
      </c>
      <c r="HH105" s="4">
        <f t="shared" si="62"/>
        <v>0</v>
      </c>
      <c r="HI105" s="4">
        <f t="shared" si="62"/>
        <v>0</v>
      </c>
      <c r="HJ105" s="4">
        <f t="shared" si="62"/>
        <v>0</v>
      </c>
    </row>
    <row r="106" spans="1:223" ht="14.25" customHeight="1" x14ac:dyDescent="0.35">
      <c r="GS106" s="7">
        <v>2023</v>
      </c>
      <c r="GT106" s="35">
        <v>1224251417</v>
      </c>
      <c r="GU106" s="9">
        <f>(GT106-GT107)/GT107</f>
        <v>-0.30492036129644234</v>
      </c>
      <c r="GX106" s="4"/>
      <c r="GY106" s="4"/>
      <c r="HA106" s="4"/>
      <c r="HB106" s="4"/>
      <c r="HC106" s="4"/>
      <c r="HD106" s="4"/>
      <c r="HE106" s="4"/>
      <c r="HF106" s="4"/>
      <c r="HG106" s="4"/>
    </row>
    <row r="107" spans="1:223" ht="14.25" customHeight="1" x14ac:dyDescent="0.35">
      <c r="A107" s="4"/>
      <c r="GS107" s="7">
        <v>2022</v>
      </c>
      <c r="GT107" s="35">
        <v>1761311005</v>
      </c>
      <c r="GU107" s="9"/>
    </row>
    <row r="108" spans="1:223" ht="14.25" customHeight="1" x14ac:dyDescent="0.35">
      <c r="A108" s="4"/>
      <c r="GS108" s="172"/>
      <c r="GT108" s="263"/>
      <c r="GU108" s="147"/>
      <c r="HG108" s="272" t="s">
        <v>455</v>
      </c>
      <c r="HH108" s="272"/>
      <c r="HI108" s="272"/>
      <c r="HJ108" s="272"/>
      <c r="HK108" s="272"/>
    </row>
    <row r="109" spans="1:223" ht="14.25" customHeight="1" thickBot="1" x14ac:dyDescent="0.4">
      <c r="A109" s="4"/>
      <c r="GY109" s="319" t="s">
        <v>98</v>
      </c>
      <c r="GZ109" s="319"/>
      <c r="HA109" s="319"/>
      <c r="HC109" s="319" t="s">
        <v>353</v>
      </c>
      <c r="HD109" s="319"/>
      <c r="HE109" s="319"/>
      <c r="HG109" s="151"/>
      <c r="HH109" s="151" t="s">
        <v>532</v>
      </c>
      <c r="HI109" s="151" t="s">
        <v>460</v>
      </c>
      <c r="HJ109" s="151" t="s">
        <v>462</v>
      </c>
      <c r="HK109" s="151" t="s">
        <v>462</v>
      </c>
      <c r="HL109" s="258"/>
      <c r="HM109" s="319" t="s">
        <v>455</v>
      </c>
      <c r="HN109" s="319"/>
      <c r="HO109" s="319"/>
    </row>
    <row r="110" spans="1:223" ht="14.25" customHeight="1" thickTop="1" x14ac:dyDescent="0.35">
      <c r="A110" s="4"/>
      <c r="GY110" s="6" t="s">
        <v>13</v>
      </c>
      <c r="GZ110" s="6" t="s">
        <v>14</v>
      </c>
      <c r="HA110" s="6" t="s">
        <v>15</v>
      </c>
      <c r="HC110" s="6" t="s">
        <v>13</v>
      </c>
      <c r="HD110" s="6" t="s">
        <v>14</v>
      </c>
      <c r="HE110" s="6" t="s">
        <v>15</v>
      </c>
      <c r="HG110" s="171">
        <v>2022</v>
      </c>
      <c r="HH110" s="171">
        <f>SUM(GY102:HA102)</f>
        <v>707</v>
      </c>
      <c r="HI110" s="171">
        <f>SUM(HB102:HD102)</f>
        <v>747</v>
      </c>
      <c r="HJ110" s="258">
        <f>SUM(HE102:HG102)</f>
        <v>551</v>
      </c>
      <c r="HK110" s="154">
        <f>SUM(HH102:HJ102)</f>
        <v>453</v>
      </c>
      <c r="HL110" s="258"/>
      <c r="HM110" s="6" t="s">
        <v>13</v>
      </c>
      <c r="HN110" s="6" t="s">
        <v>14</v>
      </c>
      <c r="HO110" s="6" t="s">
        <v>15</v>
      </c>
    </row>
    <row r="111" spans="1:223" ht="14.25" customHeight="1" x14ac:dyDescent="0.35">
      <c r="A111" s="4"/>
      <c r="GY111" s="7" t="s">
        <v>576</v>
      </c>
      <c r="GZ111" s="8">
        <f>HA105</f>
        <v>151</v>
      </c>
      <c r="HA111" s="9">
        <f>(GZ111-GZ112)/GZ112</f>
        <v>-0.15168539325842698</v>
      </c>
      <c r="HC111" s="7">
        <v>2025</v>
      </c>
      <c r="HD111" s="8">
        <f>SUM(GY105:HA105)</f>
        <v>379</v>
      </c>
      <c r="HE111" s="9">
        <f>(HD111-HD112)/HD112</f>
        <v>-3.3163265306122451E-2</v>
      </c>
      <c r="HG111" s="171">
        <v>2023</v>
      </c>
      <c r="HH111" s="171">
        <f>SUM(GY103:HA103)</f>
        <v>431</v>
      </c>
      <c r="HI111" s="171">
        <f>SUM(HB103:HD103)</f>
        <v>539</v>
      </c>
      <c r="HJ111" s="258">
        <f>SUM(HE103:HG103)</f>
        <v>439</v>
      </c>
      <c r="HK111" s="154">
        <f>SUM(HH103:HJ103)</f>
        <v>382</v>
      </c>
      <c r="HL111" s="258"/>
      <c r="HM111" s="179" t="s">
        <v>544</v>
      </c>
      <c r="HN111" s="8">
        <f>HH113</f>
        <v>379</v>
      </c>
      <c r="HO111" s="9">
        <f>(HN111-HN112)/HN112</f>
        <v>-3.3163265306122451E-2</v>
      </c>
    </row>
    <row r="112" spans="1:223" ht="14.25" customHeight="1" x14ac:dyDescent="0.35">
      <c r="A112" s="4"/>
      <c r="GY112" s="7" t="s">
        <v>577</v>
      </c>
      <c r="GZ112" s="8">
        <f>HA104</f>
        <v>178</v>
      </c>
      <c r="HA112" s="9">
        <f>(GZ112-GZ113)/GZ113</f>
        <v>-7.7720207253886009E-2</v>
      </c>
      <c r="HC112" s="7">
        <v>2024</v>
      </c>
      <c r="HD112" s="8">
        <f>SUM(GY104:HA104)</f>
        <v>392</v>
      </c>
      <c r="HE112" s="9">
        <f>(HD112-HD113)/HD113</f>
        <v>-9.0487238979118326E-2</v>
      </c>
      <c r="HG112" s="171">
        <v>2024</v>
      </c>
      <c r="HH112" s="273">
        <f>SUM(GY104:HA104)</f>
        <v>392</v>
      </c>
      <c r="HI112" s="273">
        <f>SUM(HB104:HD104)</f>
        <v>486</v>
      </c>
      <c r="HJ112" s="273">
        <f>SUM(HE104:HG104)</f>
        <v>440</v>
      </c>
      <c r="HK112" s="154">
        <f>SUM(HH104:HJ104)</f>
        <v>423</v>
      </c>
      <c r="HL112" s="258"/>
      <c r="HM112" s="179" t="s">
        <v>545</v>
      </c>
      <c r="HN112" s="8">
        <f>HH112</f>
        <v>392</v>
      </c>
      <c r="HO112" s="9">
        <f>(HN112-HN113)/HN113</f>
        <v>-9.0487238979118326E-2</v>
      </c>
    </row>
    <row r="113" spans="1:253" ht="14.25" customHeight="1" x14ac:dyDescent="0.35">
      <c r="A113" s="4"/>
      <c r="GY113" s="7" t="s">
        <v>578</v>
      </c>
      <c r="GZ113" s="8">
        <f>HA103</f>
        <v>193</v>
      </c>
      <c r="HA113" s="9">
        <f>(GZ113-GZ114)/GZ114</f>
        <v>-0.35666666666666669</v>
      </c>
      <c r="HC113" s="7">
        <v>2023</v>
      </c>
      <c r="HD113" s="8">
        <f>SUM(GY103:HA103)</f>
        <v>431</v>
      </c>
      <c r="HE113" s="9">
        <f>(HD113-HD114)/HD114</f>
        <v>-0.39038189533239037</v>
      </c>
      <c r="HG113" s="171">
        <v>2025</v>
      </c>
      <c r="HH113" s="258">
        <f>SUM(GY105:HA105)</f>
        <v>379</v>
      </c>
      <c r="HI113" s="258">
        <f>SUM(HB105:HD105)</f>
        <v>0</v>
      </c>
      <c r="HJ113" s="258">
        <f>SUM(HE105:HG105)</f>
        <v>0</v>
      </c>
      <c r="HK113" s="258">
        <f>SUM(HH105:HJ105)</f>
        <v>0</v>
      </c>
      <c r="HL113" s="258"/>
      <c r="HM113" s="179" t="s">
        <v>546</v>
      </c>
      <c r="HN113" s="8">
        <f>HH111</f>
        <v>431</v>
      </c>
      <c r="HO113" s="9">
        <f>(HN113-HN114)/HN114</f>
        <v>-0.39038189533239037</v>
      </c>
    </row>
    <row r="114" spans="1:253" ht="14.25" customHeight="1" x14ac:dyDescent="0.35">
      <c r="A114" s="4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32"/>
      <c r="BS114" s="32"/>
      <c r="BT114" s="32"/>
      <c r="BU114" s="32"/>
      <c r="BV114" s="32"/>
      <c r="BW114" s="32"/>
      <c r="BX114" s="32"/>
      <c r="BY114" s="32"/>
      <c r="BZ114" s="32"/>
      <c r="CA114" s="32"/>
      <c r="CB114" s="32"/>
      <c r="CC114" s="32"/>
      <c r="CD114" s="32"/>
      <c r="CE114" s="32"/>
      <c r="CF114" s="32"/>
      <c r="CG114" s="32"/>
      <c r="CH114" s="32"/>
      <c r="CI114" s="32"/>
      <c r="CJ114" s="32"/>
      <c r="CK114" s="32"/>
      <c r="CL114" s="32"/>
      <c r="CM114" s="32"/>
      <c r="CN114" s="32"/>
      <c r="CO114" s="32"/>
      <c r="CP114" s="32"/>
      <c r="CQ114" s="32"/>
      <c r="CR114" s="32"/>
      <c r="CS114" s="32"/>
      <c r="CT114" s="32"/>
      <c r="CU114" s="32"/>
      <c r="CV114" s="32"/>
      <c r="CW114" s="32"/>
      <c r="CX114" s="32"/>
      <c r="CY114" s="32"/>
      <c r="CZ114" s="32"/>
      <c r="DA114" s="32"/>
      <c r="DB114" s="32"/>
      <c r="DC114" s="32"/>
      <c r="DD114" s="32"/>
      <c r="DE114" s="32"/>
      <c r="DF114" s="32"/>
      <c r="DG114" s="32"/>
      <c r="DH114" s="32"/>
      <c r="DI114" s="32"/>
      <c r="DJ114" s="32"/>
      <c r="DK114" s="32"/>
      <c r="DL114" s="32"/>
      <c r="DM114" s="32"/>
      <c r="DN114" s="32"/>
      <c r="DO114" s="32"/>
      <c r="DP114" s="32"/>
      <c r="DQ114" s="32"/>
      <c r="DR114" s="32"/>
      <c r="DS114" s="32"/>
      <c r="DT114" s="32"/>
      <c r="DU114" s="32"/>
      <c r="DV114" s="32"/>
      <c r="DW114" s="32"/>
      <c r="DX114" s="32"/>
      <c r="DY114" s="32"/>
      <c r="DZ114" s="32"/>
      <c r="EA114" s="32"/>
      <c r="EB114" s="32"/>
      <c r="EC114" s="32"/>
      <c r="ED114" s="32"/>
      <c r="EE114" s="32"/>
      <c r="EF114" s="32"/>
      <c r="EG114" s="32"/>
      <c r="EH114" s="32"/>
      <c r="EI114" s="32"/>
      <c r="EJ114" s="32"/>
      <c r="EK114" s="32"/>
      <c r="EL114" s="32"/>
      <c r="EM114" s="32"/>
      <c r="EN114" s="32"/>
      <c r="EO114" s="32"/>
      <c r="EP114" s="32"/>
      <c r="EQ114" s="32"/>
      <c r="ER114" s="32"/>
      <c r="ES114" s="32"/>
      <c r="ET114" s="32"/>
      <c r="EU114" s="32"/>
      <c r="EV114" s="32"/>
      <c r="EW114" s="32"/>
      <c r="EX114" s="32"/>
      <c r="EY114" s="32"/>
      <c r="EZ114" s="32"/>
      <c r="FA114" s="32"/>
      <c r="FB114" s="32"/>
      <c r="FC114" s="32"/>
      <c r="FD114" s="32"/>
      <c r="FE114" s="32"/>
      <c r="FF114" s="32"/>
      <c r="FG114" s="32"/>
      <c r="FH114" s="32"/>
      <c r="FI114" s="32"/>
      <c r="FJ114" s="32"/>
      <c r="FK114" s="32"/>
      <c r="FL114" s="32"/>
      <c r="FM114" s="32"/>
      <c r="FN114" s="32"/>
      <c r="FO114" s="32"/>
      <c r="FP114" s="32"/>
      <c r="FQ114" s="32"/>
      <c r="FR114" s="32"/>
      <c r="FS114" s="32"/>
      <c r="FT114" s="32"/>
      <c r="FU114" s="32"/>
      <c r="FV114" s="32"/>
      <c r="FW114" s="32"/>
      <c r="FX114" s="32"/>
      <c r="FY114" s="32"/>
      <c r="FZ114" s="32"/>
      <c r="GA114" s="32"/>
      <c r="GB114" s="32"/>
      <c r="GC114" s="32"/>
      <c r="GD114" s="32"/>
      <c r="GE114" s="32"/>
      <c r="GF114" s="32"/>
      <c r="GG114" s="32"/>
      <c r="GH114" s="32"/>
      <c r="GI114" s="32"/>
      <c r="GJ114" s="32"/>
      <c r="GK114" s="32"/>
      <c r="GL114" s="32"/>
      <c r="GM114" s="32"/>
      <c r="GN114" s="32"/>
      <c r="GO114" s="32"/>
      <c r="GP114" s="32"/>
      <c r="GQ114" s="32"/>
      <c r="GY114" s="179" t="s">
        <v>579</v>
      </c>
      <c r="GZ114" s="8">
        <f>HA102</f>
        <v>300</v>
      </c>
      <c r="HA114" s="9"/>
      <c r="HC114" s="7">
        <v>2022</v>
      </c>
      <c r="HD114" s="8">
        <f>SUM(GY102:HA102)</f>
        <v>707</v>
      </c>
      <c r="HE114" s="9"/>
      <c r="HL114" s="258"/>
      <c r="HM114" s="179" t="s">
        <v>547</v>
      </c>
      <c r="HN114" s="8">
        <f>HH110</f>
        <v>707</v>
      </c>
      <c r="HO114" s="9"/>
    </row>
    <row r="115" spans="1:253" ht="14.25" customHeight="1" x14ac:dyDescent="0.35">
      <c r="A115" s="4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  <c r="BN115" s="32"/>
      <c r="BO115" s="32"/>
      <c r="BP115" s="32"/>
      <c r="BQ115" s="32"/>
      <c r="BR115" s="32"/>
      <c r="BS115" s="32"/>
      <c r="BT115" s="32"/>
      <c r="BU115" s="32"/>
      <c r="BV115" s="32"/>
      <c r="BW115" s="32"/>
      <c r="BX115" s="32"/>
      <c r="BY115" s="32"/>
      <c r="BZ115" s="32"/>
      <c r="CA115" s="32"/>
      <c r="CB115" s="32"/>
      <c r="CC115" s="32"/>
      <c r="CD115" s="32"/>
      <c r="CE115" s="32"/>
      <c r="CF115" s="32"/>
      <c r="CG115" s="32"/>
      <c r="CH115" s="32"/>
      <c r="CI115" s="32"/>
      <c r="CJ115" s="32"/>
      <c r="CK115" s="32"/>
      <c r="CL115" s="32"/>
      <c r="CM115" s="32"/>
      <c r="CN115" s="32"/>
      <c r="CO115" s="32"/>
      <c r="CP115" s="32"/>
      <c r="CQ115" s="32"/>
      <c r="CR115" s="32"/>
      <c r="CS115" s="32"/>
      <c r="CT115" s="32"/>
      <c r="CU115" s="32"/>
      <c r="CV115" s="32"/>
      <c r="CW115" s="32"/>
      <c r="CX115" s="32"/>
      <c r="CY115" s="32"/>
      <c r="CZ115" s="32"/>
      <c r="DA115" s="32"/>
      <c r="DB115" s="32"/>
      <c r="DC115" s="32"/>
      <c r="DD115" s="32"/>
      <c r="DE115" s="32"/>
      <c r="DF115" s="32"/>
      <c r="DG115" s="32"/>
      <c r="DH115" s="32"/>
      <c r="DI115" s="32"/>
      <c r="DJ115" s="32"/>
      <c r="DK115" s="32"/>
      <c r="DL115" s="32"/>
      <c r="DM115" s="32"/>
      <c r="DN115" s="32"/>
      <c r="DO115" s="32"/>
      <c r="DP115" s="32"/>
      <c r="DQ115" s="32"/>
      <c r="DR115" s="32"/>
      <c r="DS115" s="32"/>
      <c r="DT115" s="32"/>
      <c r="DU115" s="32"/>
      <c r="DV115" s="32"/>
      <c r="DW115" s="32"/>
      <c r="DX115" s="32"/>
      <c r="DY115" s="32"/>
      <c r="DZ115" s="32"/>
      <c r="EA115" s="32"/>
      <c r="EB115" s="32"/>
      <c r="EC115" s="32"/>
      <c r="ED115" s="32"/>
      <c r="EE115" s="32"/>
      <c r="EF115" s="32"/>
      <c r="EG115" s="32"/>
      <c r="EH115" s="32"/>
      <c r="EI115" s="32"/>
      <c r="EJ115" s="32"/>
      <c r="EK115" s="32"/>
      <c r="EL115" s="32"/>
      <c r="EM115" s="32"/>
      <c r="EN115" s="32"/>
      <c r="EO115" s="32"/>
      <c r="EP115" s="32"/>
      <c r="EQ115" s="32"/>
      <c r="ER115" s="32"/>
      <c r="ES115" s="32"/>
      <c r="ET115" s="32"/>
      <c r="EU115" s="32"/>
      <c r="EV115" s="32"/>
      <c r="EW115" s="32"/>
      <c r="EX115" s="32"/>
      <c r="EY115" s="32"/>
      <c r="EZ115" s="32"/>
      <c r="FA115" s="32"/>
      <c r="FB115" s="32"/>
      <c r="FC115" s="32"/>
      <c r="FD115" s="32"/>
      <c r="FE115" s="32"/>
      <c r="FF115" s="32"/>
      <c r="FG115" s="32"/>
      <c r="FH115" s="32"/>
      <c r="FI115" s="32"/>
      <c r="FJ115" s="32"/>
      <c r="FK115" s="32"/>
      <c r="FL115" s="32"/>
      <c r="FM115" s="32"/>
      <c r="FN115" s="32"/>
      <c r="FO115" s="32"/>
      <c r="FP115" s="32"/>
      <c r="FQ115" s="32"/>
      <c r="FR115" s="32"/>
      <c r="FS115" s="32"/>
      <c r="FT115" s="32"/>
      <c r="FU115" s="32"/>
      <c r="FV115" s="32"/>
      <c r="FW115" s="32"/>
      <c r="FX115" s="32"/>
      <c r="FY115" s="32"/>
      <c r="FZ115" s="32"/>
      <c r="GA115" s="32"/>
      <c r="GB115" s="32"/>
      <c r="GC115" s="32"/>
      <c r="GD115" s="32"/>
      <c r="GE115" s="32"/>
      <c r="GF115" s="32"/>
      <c r="GG115" s="32"/>
      <c r="GH115" s="32"/>
      <c r="GI115" s="32"/>
      <c r="GJ115" s="32"/>
      <c r="GK115" s="32"/>
      <c r="GL115" s="32"/>
      <c r="GM115" s="32"/>
      <c r="GN115" s="32"/>
      <c r="GO115" s="32"/>
      <c r="GP115" s="32"/>
      <c r="GQ115" s="32"/>
      <c r="GW115" s="172"/>
      <c r="GX115" s="173"/>
      <c r="GY115" s="22"/>
      <c r="HA115" s="172"/>
      <c r="HB115" s="173"/>
      <c r="HC115" s="147"/>
      <c r="HK115" s="154"/>
      <c r="HM115" s="271"/>
      <c r="HN115" s="245"/>
      <c r="HO115" s="246"/>
    </row>
    <row r="116" spans="1:253" ht="14.25" customHeight="1" x14ac:dyDescent="0.35">
      <c r="A116" s="4"/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  <c r="BM116" s="32"/>
      <c r="BN116" s="32"/>
      <c r="BO116" s="32"/>
      <c r="BP116" s="32"/>
      <c r="BQ116" s="32"/>
      <c r="BR116" s="32"/>
      <c r="BS116" s="32"/>
      <c r="BT116" s="32"/>
      <c r="BU116" s="32"/>
      <c r="BV116" s="32"/>
      <c r="BW116" s="32"/>
      <c r="BX116" s="32"/>
      <c r="BY116" s="32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/>
      <c r="CJ116" s="32"/>
      <c r="CK116" s="32"/>
      <c r="CL116" s="32"/>
      <c r="CM116" s="32"/>
      <c r="CN116" s="32"/>
      <c r="CO116" s="32"/>
      <c r="CP116" s="32"/>
      <c r="CQ116" s="32"/>
      <c r="CR116" s="32"/>
      <c r="CS116" s="32"/>
      <c r="CT116" s="32"/>
      <c r="CU116" s="32"/>
      <c r="CV116" s="32"/>
      <c r="CW116" s="32"/>
      <c r="CX116" s="32"/>
      <c r="CY116" s="32"/>
      <c r="CZ116" s="32"/>
      <c r="DA116" s="32"/>
      <c r="DB116" s="32"/>
      <c r="DC116" s="32"/>
      <c r="DD116" s="32"/>
      <c r="DE116" s="32"/>
      <c r="DF116" s="32"/>
      <c r="DG116" s="32"/>
      <c r="DH116" s="32"/>
      <c r="DI116" s="32"/>
      <c r="DJ116" s="32"/>
      <c r="DK116" s="32"/>
      <c r="DL116" s="32"/>
      <c r="DM116" s="32"/>
      <c r="DN116" s="32"/>
      <c r="DO116" s="32"/>
      <c r="DP116" s="32"/>
      <c r="DQ116" s="32"/>
      <c r="DR116" s="32"/>
      <c r="DS116" s="32"/>
      <c r="DT116" s="32"/>
      <c r="DU116" s="32"/>
      <c r="DV116" s="32"/>
      <c r="DW116" s="32"/>
      <c r="DX116" s="32"/>
      <c r="DY116" s="32"/>
      <c r="DZ116" s="32"/>
      <c r="EA116" s="32"/>
      <c r="EB116" s="32"/>
      <c r="EC116" s="32"/>
      <c r="ED116" s="32"/>
      <c r="EE116" s="32"/>
      <c r="EF116" s="32"/>
      <c r="EG116" s="32"/>
      <c r="EH116" s="32"/>
      <c r="EI116" s="32"/>
      <c r="EJ116" s="32"/>
      <c r="EK116" s="32"/>
      <c r="EL116" s="32"/>
      <c r="EM116" s="32"/>
      <c r="EN116" s="32"/>
      <c r="EO116" s="32"/>
      <c r="EP116" s="32"/>
      <c r="EQ116" s="32"/>
      <c r="ER116" s="32"/>
      <c r="ES116" s="32"/>
      <c r="ET116" s="32"/>
      <c r="EU116" s="32"/>
      <c r="EV116" s="32"/>
      <c r="EW116" s="32"/>
      <c r="EX116" s="32"/>
      <c r="EY116" s="32"/>
      <c r="EZ116" s="32"/>
      <c r="FA116" s="32"/>
      <c r="FB116" s="32"/>
      <c r="FC116" s="32"/>
      <c r="FD116" s="32"/>
      <c r="FE116" s="32"/>
      <c r="FF116" s="32"/>
      <c r="FG116" s="32"/>
      <c r="FH116" s="32"/>
      <c r="FI116" s="32"/>
      <c r="FJ116" s="32"/>
      <c r="FK116" s="32"/>
      <c r="FL116" s="32"/>
      <c r="FM116" s="32"/>
      <c r="FN116" s="32"/>
      <c r="FO116" s="32"/>
      <c r="FP116" s="32"/>
      <c r="FQ116" s="32"/>
      <c r="FR116" s="32"/>
      <c r="FS116" s="32"/>
      <c r="FT116" s="32"/>
      <c r="FU116" s="32"/>
      <c r="FV116" s="32"/>
      <c r="FW116" s="32"/>
      <c r="FX116" s="32"/>
      <c r="FY116" s="32"/>
      <c r="FZ116" s="32"/>
      <c r="GA116" s="32"/>
      <c r="GB116" s="32"/>
      <c r="GC116" s="32"/>
      <c r="GD116" s="32"/>
      <c r="GE116" s="32"/>
      <c r="GF116" s="32"/>
      <c r="GG116" s="32"/>
      <c r="GH116" s="32"/>
      <c r="GI116" s="32"/>
      <c r="GJ116" s="32"/>
      <c r="GK116" s="32"/>
      <c r="GL116" s="32"/>
      <c r="GM116" s="32"/>
      <c r="GN116" s="32"/>
      <c r="GO116" s="32"/>
      <c r="GP116" s="32"/>
      <c r="GQ116" s="32"/>
      <c r="GW116" s="154"/>
      <c r="GX116" s="251"/>
      <c r="GY116" s="22"/>
      <c r="HA116" s="154"/>
      <c r="HB116" s="251"/>
      <c r="HC116" s="223"/>
      <c r="HK116" s="154"/>
      <c r="HM116" s="271"/>
      <c r="HN116" s="245"/>
      <c r="HO116" s="246"/>
    </row>
    <row r="117" spans="1:253" ht="14.25" customHeight="1" x14ac:dyDescent="0.35">
      <c r="A117" s="33"/>
      <c r="HA117" s="172"/>
      <c r="HH117" s="185"/>
      <c r="HI117" s="154"/>
      <c r="HJ117" s="185"/>
    </row>
    <row r="118" spans="1:253" ht="14.25" customHeight="1" x14ac:dyDescent="0.35">
      <c r="A118" s="4"/>
      <c r="B118" s="12">
        <v>38222</v>
      </c>
      <c r="C118" s="12">
        <v>38253</v>
      </c>
      <c r="D118" s="12">
        <v>38283</v>
      </c>
      <c r="E118" s="12">
        <v>38314</v>
      </c>
      <c r="F118" s="12">
        <v>38344</v>
      </c>
      <c r="G118" s="12">
        <v>38375</v>
      </c>
      <c r="H118" s="12">
        <v>38406</v>
      </c>
      <c r="I118" s="12">
        <v>38434</v>
      </c>
      <c r="J118" s="12">
        <v>38465</v>
      </c>
      <c r="K118" s="12">
        <v>38495</v>
      </c>
      <c r="L118" s="12">
        <v>38526</v>
      </c>
      <c r="M118" s="12">
        <v>38556</v>
      </c>
      <c r="N118" s="12">
        <v>38587</v>
      </c>
      <c r="O118" s="12">
        <v>38618</v>
      </c>
      <c r="P118" s="12">
        <v>38648</v>
      </c>
      <c r="Q118" s="12">
        <v>38679</v>
      </c>
      <c r="R118" s="12">
        <v>38709</v>
      </c>
      <c r="S118" s="12">
        <v>38740</v>
      </c>
      <c r="T118" s="12">
        <v>38771</v>
      </c>
      <c r="U118" s="12">
        <v>38799</v>
      </c>
      <c r="V118" s="12">
        <v>38830</v>
      </c>
      <c r="W118" s="12">
        <v>38860</v>
      </c>
      <c r="X118" s="12">
        <v>38891</v>
      </c>
      <c r="Y118" s="12">
        <v>38921</v>
      </c>
      <c r="Z118" s="12">
        <v>38952</v>
      </c>
      <c r="AA118" s="12">
        <v>38983</v>
      </c>
      <c r="AB118" s="12">
        <v>39013</v>
      </c>
      <c r="AC118" s="12">
        <v>39044</v>
      </c>
      <c r="AD118" s="12">
        <v>39074</v>
      </c>
      <c r="AE118" s="12">
        <v>39105</v>
      </c>
      <c r="AF118" s="12">
        <v>39136</v>
      </c>
      <c r="AG118" s="12">
        <v>39164</v>
      </c>
      <c r="AH118" s="12">
        <v>39195</v>
      </c>
      <c r="AI118" s="12">
        <v>39225</v>
      </c>
      <c r="AJ118" s="12">
        <v>39256</v>
      </c>
      <c r="AK118" s="12">
        <v>39286</v>
      </c>
      <c r="AL118" s="12">
        <v>39317</v>
      </c>
      <c r="AM118" s="12">
        <v>39348</v>
      </c>
      <c r="AN118" s="12">
        <v>39378</v>
      </c>
      <c r="AO118" s="12">
        <v>39409</v>
      </c>
      <c r="AP118" s="12">
        <v>39439</v>
      </c>
      <c r="AQ118" s="12">
        <v>39470</v>
      </c>
      <c r="AR118" s="12">
        <v>39501</v>
      </c>
      <c r="AS118" s="12">
        <v>39530</v>
      </c>
      <c r="AT118" s="12">
        <v>39561</v>
      </c>
      <c r="AU118" s="12">
        <v>39591</v>
      </c>
      <c r="AV118" s="12">
        <v>39622</v>
      </c>
      <c r="AW118" s="12">
        <v>39652</v>
      </c>
      <c r="AX118" s="12">
        <v>39683</v>
      </c>
      <c r="AY118" s="12">
        <v>39714</v>
      </c>
      <c r="AZ118" s="12">
        <v>39744</v>
      </c>
      <c r="BA118" s="12">
        <v>39775</v>
      </c>
      <c r="BB118" s="12">
        <v>39805</v>
      </c>
      <c r="BC118" s="12">
        <v>39836</v>
      </c>
      <c r="BD118" s="12">
        <v>39867</v>
      </c>
      <c r="BE118" s="12">
        <v>39895</v>
      </c>
      <c r="BF118" s="12">
        <v>39926</v>
      </c>
      <c r="BG118" s="12">
        <v>39956</v>
      </c>
      <c r="BH118" s="12">
        <v>39987</v>
      </c>
      <c r="BI118" s="12">
        <v>40017</v>
      </c>
      <c r="BJ118" s="12">
        <v>40048</v>
      </c>
      <c r="BK118" s="12">
        <v>40079</v>
      </c>
      <c r="BL118" s="12">
        <v>40109</v>
      </c>
      <c r="BM118" s="12">
        <v>40140</v>
      </c>
      <c r="BN118" s="12">
        <v>40170</v>
      </c>
      <c r="BO118" s="12">
        <v>40201</v>
      </c>
      <c r="BP118" s="12">
        <v>40232</v>
      </c>
      <c r="BQ118" s="12">
        <v>40260</v>
      </c>
      <c r="BR118" s="12">
        <v>40291</v>
      </c>
      <c r="BS118" s="12">
        <v>40321</v>
      </c>
      <c r="BT118" s="12">
        <v>40352</v>
      </c>
      <c r="BU118" s="12">
        <v>40382</v>
      </c>
      <c r="BV118" s="12">
        <v>40413</v>
      </c>
      <c r="BW118" s="12">
        <v>40444</v>
      </c>
      <c r="BX118" s="12">
        <v>40474</v>
      </c>
      <c r="BY118" s="12">
        <v>40505</v>
      </c>
      <c r="BZ118" s="12">
        <v>40535</v>
      </c>
      <c r="CA118" s="12">
        <v>40566</v>
      </c>
      <c r="CB118" s="12">
        <v>40597</v>
      </c>
      <c r="CC118" s="12">
        <v>40625</v>
      </c>
      <c r="CD118" s="12">
        <v>40656</v>
      </c>
      <c r="CE118" s="12">
        <v>40686</v>
      </c>
      <c r="CF118" s="12">
        <v>40717</v>
      </c>
      <c r="CG118" s="12">
        <v>40747</v>
      </c>
      <c r="CH118" s="12">
        <v>40778</v>
      </c>
      <c r="CI118" s="12">
        <v>40809</v>
      </c>
      <c r="CJ118" s="12">
        <v>40839</v>
      </c>
      <c r="CK118" s="12">
        <v>40870</v>
      </c>
      <c r="CL118" s="12">
        <v>40900</v>
      </c>
      <c r="CM118" s="12">
        <v>40931</v>
      </c>
      <c r="CN118" s="12">
        <v>40962</v>
      </c>
      <c r="CO118" s="12">
        <v>40991</v>
      </c>
      <c r="CP118" s="12">
        <v>41022</v>
      </c>
      <c r="CQ118" s="12">
        <v>41052</v>
      </c>
      <c r="CR118" s="12">
        <v>41083</v>
      </c>
      <c r="CS118" s="12">
        <v>41113</v>
      </c>
      <c r="CT118" s="12">
        <v>41144</v>
      </c>
      <c r="CU118" s="12">
        <v>41175</v>
      </c>
      <c r="CV118" s="12">
        <v>41205</v>
      </c>
      <c r="CW118" s="12">
        <v>41236</v>
      </c>
      <c r="CX118" s="12">
        <v>41266</v>
      </c>
      <c r="CY118" s="12">
        <v>41297</v>
      </c>
      <c r="CZ118" s="12">
        <v>41328</v>
      </c>
      <c r="DA118" s="12">
        <v>41356</v>
      </c>
      <c r="DB118" s="12">
        <v>41387</v>
      </c>
      <c r="DC118" s="12">
        <v>41417</v>
      </c>
      <c r="DD118" s="12">
        <v>41448</v>
      </c>
      <c r="DE118" s="12">
        <v>41478</v>
      </c>
      <c r="DF118" s="12">
        <v>41509</v>
      </c>
      <c r="DG118" s="12">
        <v>41540</v>
      </c>
      <c r="DH118" s="12">
        <v>41570</v>
      </c>
      <c r="DI118" s="12">
        <v>41601</v>
      </c>
      <c r="DJ118" s="12">
        <v>41631</v>
      </c>
      <c r="DK118" s="12">
        <v>41662</v>
      </c>
      <c r="DL118" s="12">
        <v>41693</v>
      </c>
      <c r="DM118" s="12">
        <v>41721</v>
      </c>
      <c r="DN118" s="12">
        <v>41752</v>
      </c>
      <c r="DO118" s="12">
        <v>41782</v>
      </c>
      <c r="DP118" s="12">
        <v>41813</v>
      </c>
      <c r="DQ118" s="12">
        <v>41843</v>
      </c>
      <c r="DR118" s="12">
        <v>41874</v>
      </c>
      <c r="DS118" s="12">
        <v>41905</v>
      </c>
      <c r="DT118" s="12">
        <v>41935</v>
      </c>
      <c r="DU118" s="12">
        <v>41966</v>
      </c>
      <c r="DV118" s="12">
        <v>41996</v>
      </c>
      <c r="DW118" s="12">
        <v>42027</v>
      </c>
      <c r="DX118" s="12">
        <v>42058</v>
      </c>
      <c r="DY118" s="12">
        <v>42086</v>
      </c>
      <c r="DZ118" s="12">
        <v>42117</v>
      </c>
      <c r="EA118" s="12">
        <v>42147</v>
      </c>
      <c r="EB118" s="12">
        <v>42178</v>
      </c>
      <c r="EC118" s="12">
        <v>42208</v>
      </c>
      <c r="ED118" s="12">
        <v>42239</v>
      </c>
      <c r="EE118" s="12">
        <v>42270</v>
      </c>
      <c r="EF118" s="12">
        <v>42300</v>
      </c>
      <c r="EG118" s="12">
        <v>42331</v>
      </c>
      <c r="EH118" s="12">
        <v>42361</v>
      </c>
      <c r="EI118" s="12">
        <v>42392</v>
      </c>
      <c r="EJ118" s="12">
        <v>42423</v>
      </c>
      <c r="EK118" s="12">
        <v>42452</v>
      </c>
      <c r="EL118" s="12">
        <v>42483</v>
      </c>
      <c r="EM118" s="12">
        <v>42513</v>
      </c>
      <c r="EN118" s="12">
        <v>42544</v>
      </c>
      <c r="EO118" s="12">
        <v>42574</v>
      </c>
      <c r="EP118" s="12">
        <v>42605</v>
      </c>
      <c r="EQ118" s="12">
        <v>42636</v>
      </c>
      <c r="ER118" s="12">
        <v>42666</v>
      </c>
      <c r="ES118" s="12">
        <v>42697</v>
      </c>
      <c r="ET118" s="12">
        <v>42727</v>
      </c>
      <c r="EU118" s="12">
        <v>42758</v>
      </c>
      <c r="EV118" s="12">
        <v>42789</v>
      </c>
      <c r="EW118" s="12">
        <v>42817</v>
      </c>
      <c r="EX118" s="12">
        <v>42848</v>
      </c>
      <c r="EY118" s="12">
        <v>42878</v>
      </c>
      <c r="EZ118" s="12">
        <v>42909</v>
      </c>
      <c r="FA118" s="12">
        <v>42939</v>
      </c>
      <c r="FB118" s="12">
        <v>42970</v>
      </c>
      <c r="FC118" s="12">
        <v>43001</v>
      </c>
      <c r="FD118" s="12">
        <v>43031</v>
      </c>
      <c r="FE118" s="12">
        <v>43062</v>
      </c>
      <c r="FF118" s="12">
        <v>43092</v>
      </c>
      <c r="FG118" s="12">
        <v>43123</v>
      </c>
      <c r="FH118" s="12">
        <v>43154</v>
      </c>
      <c r="FI118" s="12">
        <v>43182</v>
      </c>
      <c r="FJ118" s="12">
        <v>43213</v>
      </c>
      <c r="FK118" s="12">
        <v>43243</v>
      </c>
      <c r="FL118" s="12">
        <v>43274</v>
      </c>
      <c r="FM118" s="12">
        <v>43304</v>
      </c>
      <c r="FN118" s="12">
        <v>43335</v>
      </c>
      <c r="FO118" s="12">
        <v>43366</v>
      </c>
      <c r="FP118" s="12">
        <v>43396</v>
      </c>
      <c r="FQ118" s="12">
        <v>43427</v>
      </c>
      <c r="FR118" s="12">
        <v>43457</v>
      </c>
      <c r="FS118" s="12">
        <v>43488</v>
      </c>
      <c r="FT118" s="12">
        <v>43519</v>
      </c>
      <c r="FU118" s="12">
        <v>43547</v>
      </c>
      <c r="FV118" s="12">
        <v>43578</v>
      </c>
      <c r="FW118" s="12">
        <v>43608</v>
      </c>
      <c r="FX118" s="12">
        <v>43639</v>
      </c>
      <c r="FY118" s="12">
        <v>43669</v>
      </c>
      <c r="FZ118" s="12">
        <v>43700</v>
      </c>
      <c r="GA118" s="12">
        <v>43731</v>
      </c>
      <c r="GB118" s="12">
        <v>43761</v>
      </c>
      <c r="GC118" s="12">
        <v>43792</v>
      </c>
      <c r="GD118" s="12">
        <v>43822</v>
      </c>
      <c r="GE118" s="12">
        <v>43853</v>
      </c>
      <c r="GF118" s="12">
        <v>43884</v>
      </c>
      <c r="GG118" s="12">
        <v>43913</v>
      </c>
      <c r="GH118" s="12">
        <v>43944</v>
      </c>
      <c r="GI118" s="12">
        <v>43974</v>
      </c>
      <c r="GJ118" s="12">
        <v>44005</v>
      </c>
      <c r="GK118" s="12">
        <v>44035</v>
      </c>
      <c r="GL118" s="12">
        <v>44066</v>
      </c>
      <c r="GM118" s="12">
        <v>44097</v>
      </c>
      <c r="GN118" s="12">
        <v>44127</v>
      </c>
      <c r="GO118" s="12">
        <v>44158</v>
      </c>
      <c r="GP118" s="12">
        <v>44188</v>
      </c>
      <c r="GQ118" s="12">
        <v>44219</v>
      </c>
      <c r="GR118" s="12">
        <v>44250</v>
      </c>
      <c r="GS118" s="12">
        <v>44278</v>
      </c>
      <c r="GT118" s="12">
        <v>44309</v>
      </c>
      <c r="GU118" s="12">
        <v>44339</v>
      </c>
      <c r="GV118" s="12">
        <v>44370</v>
      </c>
      <c r="GW118" s="12">
        <v>44400</v>
      </c>
      <c r="GX118" s="12">
        <v>44431</v>
      </c>
      <c r="GY118" s="12">
        <v>44462</v>
      </c>
      <c r="GZ118" s="12">
        <v>44492</v>
      </c>
      <c r="HA118" s="12">
        <v>44523</v>
      </c>
      <c r="HB118" s="12">
        <v>44553</v>
      </c>
      <c r="HC118" s="12">
        <v>44584</v>
      </c>
      <c r="HD118" s="12">
        <v>44615</v>
      </c>
      <c r="HE118" s="12">
        <v>44643</v>
      </c>
      <c r="HF118" s="12">
        <v>44674</v>
      </c>
      <c r="HG118" s="12">
        <v>44704</v>
      </c>
      <c r="HH118" s="12">
        <v>44735</v>
      </c>
      <c r="HI118" s="12">
        <v>44765</v>
      </c>
      <c r="HJ118" s="12">
        <v>44796</v>
      </c>
      <c r="HK118" s="12">
        <v>44827</v>
      </c>
      <c r="HL118" s="12">
        <v>44857</v>
      </c>
      <c r="HM118" s="12">
        <v>44888</v>
      </c>
      <c r="HN118" s="12">
        <v>44918</v>
      </c>
      <c r="HO118" s="12">
        <v>44949</v>
      </c>
      <c r="HP118" s="12">
        <v>44980</v>
      </c>
      <c r="HQ118" s="12">
        <v>45008</v>
      </c>
      <c r="HR118" s="12">
        <v>45039</v>
      </c>
      <c r="HS118" s="12">
        <v>45069</v>
      </c>
      <c r="HT118" s="12">
        <v>45100</v>
      </c>
      <c r="HU118" s="12">
        <v>45130</v>
      </c>
      <c r="HV118" s="12">
        <v>45161</v>
      </c>
      <c r="HW118" s="12">
        <v>45192</v>
      </c>
      <c r="HX118" s="12">
        <v>45222</v>
      </c>
      <c r="HY118" s="12">
        <v>45253</v>
      </c>
      <c r="HZ118" s="12">
        <v>45283</v>
      </c>
      <c r="IA118" s="12">
        <v>45314</v>
      </c>
      <c r="IB118" s="12">
        <v>45345</v>
      </c>
      <c r="IC118" s="12">
        <v>45374</v>
      </c>
      <c r="ID118" s="12">
        <v>45405</v>
      </c>
      <c r="IE118" s="12">
        <v>45435</v>
      </c>
      <c r="IF118" s="12">
        <v>45466</v>
      </c>
      <c r="IG118" s="12">
        <v>45496</v>
      </c>
      <c r="IH118" s="12">
        <v>45527</v>
      </c>
      <c r="II118" s="12">
        <v>45558</v>
      </c>
      <c r="IJ118" s="12">
        <v>45588</v>
      </c>
      <c r="IK118" s="12">
        <v>45619</v>
      </c>
      <c r="IL118" s="12">
        <v>45649</v>
      </c>
      <c r="IM118" s="12">
        <v>45680</v>
      </c>
      <c r="IN118" s="12">
        <v>45711</v>
      </c>
      <c r="IO118" s="12">
        <v>45739</v>
      </c>
      <c r="IP118" s="12">
        <v>45770</v>
      </c>
      <c r="IQ118" s="12">
        <v>45800</v>
      </c>
      <c r="IR118" s="12">
        <v>45831</v>
      </c>
      <c r="IS118" s="12">
        <v>45861</v>
      </c>
    </row>
    <row r="119" spans="1:253" ht="14.25" customHeight="1" x14ac:dyDescent="0.35">
      <c r="A119" s="4" t="str">
        <f>'Raw Data'!A74</f>
        <v>SFD Units Sold</v>
      </c>
      <c r="B119" s="4">
        <f>'Raw Data'!P74</f>
        <v>0</v>
      </c>
      <c r="C119" s="4">
        <f>'Raw Data'!Q74</f>
        <v>0</v>
      </c>
      <c r="D119" s="4">
        <f>'Raw Data'!R74</f>
        <v>175</v>
      </c>
      <c r="E119" s="4">
        <f>'Raw Data'!S74</f>
        <v>129</v>
      </c>
      <c r="F119" s="4">
        <f>'Raw Data'!T74</f>
        <v>155</v>
      </c>
      <c r="G119" s="4">
        <f>'Raw Data'!U74</f>
        <v>130</v>
      </c>
      <c r="H119" s="4">
        <f>'Raw Data'!V74</f>
        <v>105</v>
      </c>
      <c r="I119" s="4">
        <f>'Raw Data'!W74</f>
        <v>171</v>
      </c>
      <c r="J119" s="4">
        <f>'Raw Data'!X74</f>
        <v>175</v>
      </c>
      <c r="K119" s="4">
        <f>'Raw Data'!Y74</f>
        <v>243</v>
      </c>
      <c r="L119" s="4">
        <f>'Raw Data'!Z74</f>
        <v>202</v>
      </c>
      <c r="M119" s="4">
        <f>'Raw Data'!AA74</f>
        <v>145</v>
      </c>
      <c r="N119" s="4">
        <f>'Raw Data'!AB74</f>
        <v>155</v>
      </c>
      <c r="O119" s="4">
        <f>'Raw Data'!AC74</f>
        <v>155</v>
      </c>
      <c r="P119" s="4">
        <f>'Raw Data'!AD74</f>
        <v>139</v>
      </c>
      <c r="Q119" s="4">
        <f>'Raw Data'!AE74</f>
        <v>107</v>
      </c>
      <c r="R119" s="4">
        <f>'Raw Data'!AF74</f>
        <v>92</v>
      </c>
      <c r="S119" s="4">
        <f>'Raw Data'!AG74</f>
        <v>75</v>
      </c>
      <c r="T119" s="4">
        <f>'Raw Data'!AH74</f>
        <v>80</v>
      </c>
      <c r="U119" s="4">
        <f>'Raw Data'!AI74</f>
        <v>107</v>
      </c>
      <c r="V119" s="4">
        <f>'Raw Data'!AJ74</f>
        <v>104</v>
      </c>
      <c r="W119" s="4">
        <f>'Raw Data'!AK74</f>
        <v>113</v>
      </c>
      <c r="X119" s="4">
        <f>'Raw Data'!AL74</f>
        <v>103</v>
      </c>
      <c r="Y119" s="4">
        <f>'Raw Data'!AM74</f>
        <v>74</v>
      </c>
      <c r="Z119" s="4">
        <f>'Raw Data'!AN74</f>
        <v>79</v>
      </c>
      <c r="AA119" s="4">
        <f>'Raw Data'!AO74</f>
        <v>72</v>
      </c>
      <c r="AB119" s="4">
        <f>'Raw Data'!AP74</f>
        <v>95</v>
      </c>
      <c r="AC119" s="4">
        <f>'Raw Data'!AQ74</f>
        <v>62</v>
      </c>
      <c r="AD119" s="4">
        <f>'Raw Data'!AR74</f>
        <v>72</v>
      </c>
      <c r="AE119" s="4">
        <f>'Raw Data'!AS74</f>
        <v>72</v>
      </c>
      <c r="AF119" s="4">
        <f>'Raw Data'!AT74</f>
        <v>82</v>
      </c>
      <c r="AG119" s="4">
        <f>'Raw Data'!AU74</f>
        <v>87</v>
      </c>
      <c r="AH119" s="4">
        <f>'Raw Data'!AV74</f>
        <v>110</v>
      </c>
      <c r="AI119" s="4">
        <f>'Raw Data'!AW74</f>
        <v>106</v>
      </c>
      <c r="AJ119" s="4">
        <f>'Raw Data'!AX74</f>
        <v>101</v>
      </c>
      <c r="AK119" s="4">
        <f>'Raw Data'!AY74</f>
        <v>81</v>
      </c>
      <c r="AL119" s="4">
        <f>'Raw Data'!AZ74</f>
        <v>86</v>
      </c>
      <c r="AM119" s="4">
        <f>'Raw Data'!BA74</f>
        <v>93</v>
      </c>
      <c r="AN119" s="4">
        <f>'Raw Data'!BB74</f>
        <v>87</v>
      </c>
      <c r="AO119" s="4">
        <f>'Raw Data'!BC74</f>
        <v>70</v>
      </c>
      <c r="AP119" s="4">
        <f>'Raw Data'!BD74</f>
        <v>74</v>
      </c>
      <c r="AQ119" s="4">
        <f>'Raw Data'!BE74</f>
        <v>52</v>
      </c>
      <c r="AR119" s="4">
        <f>'Raw Data'!BF74</f>
        <v>67</v>
      </c>
      <c r="AS119" s="4">
        <f>'Raw Data'!BG74</f>
        <v>83</v>
      </c>
      <c r="AT119" s="4">
        <f>'Raw Data'!BH74</f>
        <v>77</v>
      </c>
      <c r="AU119" s="4">
        <f>'Raw Data'!BI74</f>
        <v>97</v>
      </c>
      <c r="AV119" s="4">
        <f>'Raw Data'!BJ74</f>
        <v>94</v>
      </c>
      <c r="AW119" s="4">
        <f>'Raw Data'!BK74</f>
        <v>77</v>
      </c>
      <c r="AX119" s="4">
        <f>'Raw Data'!BL74</f>
        <v>83</v>
      </c>
      <c r="AY119" s="4">
        <f>'Raw Data'!BM74</f>
        <v>77</v>
      </c>
      <c r="AZ119" s="4">
        <f>'Raw Data'!BN74</f>
        <v>77</v>
      </c>
      <c r="BA119" s="4">
        <f>'Raw Data'!BO74</f>
        <v>52</v>
      </c>
      <c r="BB119" s="4">
        <f>'Raw Data'!BP74</f>
        <v>65</v>
      </c>
      <c r="BC119" s="4">
        <f>'Raw Data'!BQ74</f>
        <v>39</v>
      </c>
      <c r="BD119" s="4">
        <f>'Raw Data'!BR74</f>
        <v>60</v>
      </c>
      <c r="BE119" s="4">
        <f>'Raw Data'!BS74</f>
        <v>80</v>
      </c>
      <c r="BF119" s="4">
        <f>'Raw Data'!BT74</f>
        <v>75</v>
      </c>
      <c r="BG119" s="4">
        <f>'Raw Data'!BU74</f>
        <v>96</v>
      </c>
      <c r="BH119" s="4">
        <f>'Raw Data'!BV74</f>
        <v>101</v>
      </c>
      <c r="BI119" s="4">
        <f>'Raw Data'!BW74</f>
        <v>91</v>
      </c>
      <c r="BJ119" s="4">
        <f>'Raw Data'!BX74</f>
        <v>88</v>
      </c>
      <c r="BK119" s="4">
        <f>'Raw Data'!BY74</f>
        <v>86</v>
      </c>
      <c r="BL119" s="4">
        <f>'Raw Data'!BZ74</f>
        <v>84</v>
      </c>
      <c r="BM119" s="4">
        <f>'Raw Data'!CA74</f>
        <v>90</v>
      </c>
      <c r="BN119" s="4">
        <f>'Raw Data'!CB74</f>
        <v>86</v>
      </c>
      <c r="BO119" s="4">
        <f>'Raw Data'!CC74</f>
        <v>85</v>
      </c>
      <c r="BP119" s="4">
        <f>'Raw Data'!CD74</f>
        <v>66</v>
      </c>
      <c r="BQ119" s="4">
        <f>'Raw Data'!CE74</f>
        <v>102</v>
      </c>
      <c r="BR119" s="4">
        <f>'Raw Data'!CF74</f>
        <v>105</v>
      </c>
      <c r="BS119" s="4">
        <f>'Raw Data'!CG74</f>
        <v>122</v>
      </c>
      <c r="BT119" s="4">
        <f>'Raw Data'!CH74</f>
        <v>121</v>
      </c>
      <c r="BU119" s="4">
        <f>'Raw Data'!CI74</f>
        <v>98</v>
      </c>
      <c r="BV119" s="4">
        <f>'Raw Data'!CJ74</f>
        <v>91</v>
      </c>
      <c r="BW119" s="4">
        <f>'Raw Data'!CK74</f>
        <v>94</v>
      </c>
      <c r="BX119" s="4">
        <f>'Raw Data'!CL74</f>
        <v>100</v>
      </c>
      <c r="BY119" s="4">
        <f>'Raw Data'!CM74</f>
        <v>90</v>
      </c>
      <c r="BZ119" s="4">
        <f>'Raw Data'!CN74</f>
        <v>112</v>
      </c>
      <c r="CA119" s="4">
        <f>'Raw Data'!CO74</f>
        <v>72</v>
      </c>
      <c r="CB119" s="4">
        <f>'Raw Data'!CP74</f>
        <v>78</v>
      </c>
      <c r="CC119" s="4">
        <f>'Raw Data'!CQ74</f>
        <v>112</v>
      </c>
      <c r="CD119" s="4">
        <f>'Raw Data'!CR74</f>
        <v>123</v>
      </c>
      <c r="CE119" s="4">
        <f>'Raw Data'!CS74</f>
        <v>111</v>
      </c>
      <c r="CF119" s="4">
        <f>'Raw Data'!CT74</f>
        <v>127</v>
      </c>
      <c r="CG119" s="4">
        <f>'Raw Data'!CU74</f>
        <v>101</v>
      </c>
      <c r="CH119" s="4">
        <f>'Raw Data'!CV74</f>
        <v>93</v>
      </c>
      <c r="CI119" s="4">
        <f>'Raw Data'!CW74</f>
        <v>99</v>
      </c>
      <c r="CJ119" s="4">
        <f>'Raw Data'!CX74</f>
        <v>93</v>
      </c>
      <c r="CK119" s="4">
        <f>'Raw Data'!CY74</f>
        <v>61</v>
      </c>
      <c r="CL119" s="4">
        <f>'Raw Data'!CZ74</f>
        <v>89</v>
      </c>
      <c r="CM119" s="4">
        <f>'Raw Data'!DA74</f>
        <v>81</v>
      </c>
      <c r="CN119" s="4">
        <f>'Raw Data'!DB74</f>
        <v>97</v>
      </c>
      <c r="CO119" s="4">
        <f>'Raw Data'!DC74</f>
        <v>149</v>
      </c>
      <c r="CP119" s="4">
        <f>'Raw Data'!DD74</f>
        <v>118</v>
      </c>
      <c r="CQ119" s="4">
        <f>'Raw Data'!DE74</f>
        <v>140</v>
      </c>
      <c r="CR119" s="4">
        <f>'Raw Data'!DF74</f>
        <v>123</v>
      </c>
      <c r="CS119" s="4">
        <f>'Raw Data'!DG74</f>
        <v>102</v>
      </c>
      <c r="CT119" s="4">
        <f>'Raw Data'!DH74</f>
        <v>114</v>
      </c>
      <c r="CU119" s="4">
        <f>'Raw Data'!DI74</f>
        <v>125</v>
      </c>
      <c r="CV119" s="4">
        <f>'Raw Data'!DJ74</f>
        <v>117</v>
      </c>
      <c r="CW119" s="4">
        <f>'Raw Data'!DK74</f>
        <v>109</v>
      </c>
      <c r="CX119" s="4">
        <f>'Raw Data'!DL74</f>
        <v>93</v>
      </c>
      <c r="CY119" s="4">
        <f>'Raw Data'!DM74</f>
        <v>77</v>
      </c>
      <c r="CZ119" s="4">
        <f>'Raw Data'!DN74</f>
        <v>79</v>
      </c>
      <c r="DA119" s="4">
        <f>'Raw Data'!DO74</f>
        <v>121</v>
      </c>
      <c r="DB119" s="4">
        <f>'Raw Data'!DP74</f>
        <v>155</v>
      </c>
      <c r="DC119" s="4">
        <f>'Raw Data'!DQ74</f>
        <v>140</v>
      </c>
      <c r="DD119" s="4">
        <f>'Raw Data'!DR74</f>
        <v>135</v>
      </c>
      <c r="DE119" s="4">
        <f>'Raw Data'!DS74</f>
        <v>143</v>
      </c>
      <c r="DF119" s="4">
        <f>'Raw Data'!DT74</f>
        <v>114</v>
      </c>
      <c r="DG119" s="4">
        <f>'Raw Data'!DU74</f>
        <v>105</v>
      </c>
      <c r="DH119" s="4">
        <f>'Raw Data'!DV74</f>
        <v>99</v>
      </c>
      <c r="DI119" s="4">
        <f>'Raw Data'!DW74</f>
        <v>95</v>
      </c>
      <c r="DJ119" s="4">
        <f>'Raw Data'!DX74</f>
        <v>114</v>
      </c>
      <c r="DK119" s="4">
        <f>'Raw Data'!DY74</f>
        <v>89</v>
      </c>
      <c r="DL119" s="4">
        <f>'Raw Data'!DZ74</f>
        <v>75</v>
      </c>
      <c r="DM119" s="4">
        <f>'Raw Data'!EA74</f>
        <v>92</v>
      </c>
      <c r="DN119" s="4">
        <f>'Raw Data'!EB74</f>
        <v>120</v>
      </c>
      <c r="DO119" s="4">
        <f>'Raw Data'!EC74</f>
        <v>167</v>
      </c>
      <c r="DP119" s="4">
        <f>'Raw Data'!ED74</f>
        <v>133</v>
      </c>
      <c r="DQ119" s="4">
        <f>'Raw Data'!EE74</f>
        <v>102</v>
      </c>
      <c r="DR119" s="4">
        <f>'Raw Data'!EF74</f>
        <v>88</v>
      </c>
      <c r="DS119" s="4">
        <f>'Raw Data'!EG74</f>
        <v>132</v>
      </c>
      <c r="DT119" s="4">
        <f>'Raw Data'!EH74</f>
        <v>128</v>
      </c>
      <c r="DU119" s="4">
        <f>'Raw Data'!EI74</f>
        <v>100</v>
      </c>
      <c r="DV119" s="4">
        <f>'Raw Data'!EJ74</f>
        <v>144</v>
      </c>
      <c r="DW119" s="4">
        <f>'Raw Data'!EK74</f>
        <v>86</v>
      </c>
      <c r="DX119" s="4">
        <f>'Raw Data'!EL74</f>
        <v>94</v>
      </c>
      <c r="DY119" s="4">
        <f>'Raw Data'!EM74</f>
        <v>110</v>
      </c>
      <c r="DZ119" s="4">
        <f>'Raw Data'!EN74</f>
        <v>140</v>
      </c>
      <c r="EA119" s="4">
        <f>'Raw Data'!EO74</f>
        <v>177</v>
      </c>
      <c r="EB119" s="4">
        <f>'Raw Data'!EP74</f>
        <v>155</v>
      </c>
      <c r="EC119" s="4">
        <f>'Raw Data'!EQ74</f>
        <v>152</v>
      </c>
      <c r="ED119" s="4">
        <f>'Raw Data'!ER74</f>
        <v>122</v>
      </c>
      <c r="EE119" s="4">
        <f>'Raw Data'!ES74</f>
        <v>120</v>
      </c>
      <c r="EF119" s="4">
        <f>'Raw Data'!ET74</f>
        <v>128</v>
      </c>
      <c r="EG119" s="4">
        <f>'Raw Data'!EU74</f>
        <v>124</v>
      </c>
      <c r="EH119" s="4">
        <f>'Raw Data'!EV74</f>
        <v>131</v>
      </c>
      <c r="EI119" s="4">
        <f>'Raw Data'!EW74</f>
        <v>97</v>
      </c>
      <c r="EJ119" s="4">
        <f>'Raw Data'!EX74</f>
        <v>77</v>
      </c>
      <c r="EK119" s="4">
        <f>'Raw Data'!EY74</f>
        <v>115</v>
      </c>
      <c r="EL119" s="4">
        <f>'Raw Data'!EZ74</f>
        <v>138</v>
      </c>
      <c r="EM119" s="4">
        <f>'Raw Data'!FA74</f>
        <v>153</v>
      </c>
      <c r="EN119" s="4">
        <f>'Raw Data'!FB74</f>
        <v>155</v>
      </c>
      <c r="EO119" s="4">
        <f>'Raw Data'!FC74</f>
        <v>135</v>
      </c>
      <c r="EP119" s="4">
        <f>'Raw Data'!FD74</f>
        <v>127</v>
      </c>
      <c r="EQ119" s="4">
        <f>'Raw Data'!FE74</f>
        <v>134</v>
      </c>
      <c r="ER119" s="4">
        <f>'Raw Data'!FF74</f>
        <v>125</v>
      </c>
      <c r="ES119" s="4">
        <f>'Raw Data'!FG74</f>
        <v>119</v>
      </c>
      <c r="ET119" s="4">
        <f>'Raw Data'!FH74</f>
        <v>157</v>
      </c>
      <c r="EU119" s="4">
        <f>'Raw Data'!FI74</f>
        <v>99</v>
      </c>
      <c r="EV119" s="4">
        <f>'Raw Data'!FJ74</f>
        <v>114</v>
      </c>
      <c r="EW119" s="4">
        <f>'Raw Data'!FK74</f>
        <v>159</v>
      </c>
      <c r="EX119" s="4">
        <f>'Raw Data'!FL74</f>
        <v>155</v>
      </c>
      <c r="EY119" s="4">
        <f>'Raw Data'!FM74</f>
        <v>170</v>
      </c>
      <c r="EZ119" s="4">
        <f>'Raw Data'!FN74</f>
        <v>189</v>
      </c>
      <c r="FA119" s="4">
        <f>'Raw Data'!FO74</f>
        <v>113</v>
      </c>
      <c r="FB119" s="4">
        <f>'Raw Data'!FP74</f>
        <v>134</v>
      </c>
      <c r="FC119" s="4">
        <f>'Raw Data'!FQ74</f>
        <v>146</v>
      </c>
      <c r="FD119" s="4">
        <f>'Raw Data'!FR74</f>
        <v>142</v>
      </c>
      <c r="FE119" s="4">
        <f>'Raw Data'!FS74</f>
        <v>141</v>
      </c>
      <c r="FF119" s="4">
        <f>'Raw Data'!FT74</f>
        <v>146</v>
      </c>
      <c r="FG119" s="4">
        <f>'Raw Data'!FU74</f>
        <v>100</v>
      </c>
      <c r="FH119" s="4">
        <f>'Raw Data'!FV74</f>
        <v>79</v>
      </c>
      <c r="FI119" s="4">
        <f>'Raw Data'!FW74</f>
        <v>159</v>
      </c>
      <c r="FJ119" s="4">
        <f>'Raw Data'!FX74</f>
        <v>154</v>
      </c>
      <c r="FK119" s="4">
        <f>'Raw Data'!FY74</f>
        <v>189</v>
      </c>
      <c r="FL119" s="4">
        <f>'Raw Data'!FZ74</f>
        <v>161</v>
      </c>
      <c r="FM119" s="4">
        <f>'Raw Data'!GA74</f>
        <v>146</v>
      </c>
      <c r="FN119" s="4">
        <f>'Raw Data'!GB74</f>
        <v>156</v>
      </c>
      <c r="FO119" s="4">
        <f>'Raw Data'!GC74</f>
        <v>118</v>
      </c>
      <c r="FP119" s="4">
        <f>'Raw Data'!GD74</f>
        <v>154</v>
      </c>
      <c r="FQ119" s="4">
        <f>'Raw Data'!GE74</f>
        <v>121</v>
      </c>
      <c r="FR119" s="4">
        <f>'Raw Data'!GF74</f>
        <v>142</v>
      </c>
      <c r="FS119" s="4">
        <f>'Raw Data'!GG74</f>
        <v>105</v>
      </c>
      <c r="FT119" s="4">
        <f>'Raw Data'!GH74</f>
        <v>104</v>
      </c>
      <c r="FU119" s="4">
        <f>'Raw Data'!GI74</f>
        <v>158</v>
      </c>
      <c r="FV119" s="4">
        <f>'Raw Data'!GJ74</f>
        <v>170</v>
      </c>
      <c r="FW119" s="4">
        <f>'Raw Data'!GK74</f>
        <v>188</v>
      </c>
      <c r="FX119" s="4">
        <f>'Raw Data'!GL74</f>
        <v>166</v>
      </c>
      <c r="FY119" s="4">
        <f>'Raw Data'!GM74</f>
        <v>156</v>
      </c>
      <c r="FZ119" s="4">
        <f>'Raw Data'!GN74</f>
        <v>171</v>
      </c>
      <c r="GA119" s="4">
        <f>'Raw Data'!GO74</f>
        <v>138</v>
      </c>
      <c r="GB119" s="4">
        <f>'Raw Data'!GP74</f>
        <v>162</v>
      </c>
      <c r="GC119" s="4">
        <f>'Raw Data'!GQ74</f>
        <v>174</v>
      </c>
      <c r="GD119" s="4">
        <f>'Raw Data'!GR74</f>
        <v>146</v>
      </c>
      <c r="GE119" s="4">
        <f>'Raw Data'!GS74</f>
        <v>125</v>
      </c>
      <c r="GF119" s="4">
        <f>'Raw Data'!GT74</f>
        <v>126</v>
      </c>
      <c r="GG119" s="4">
        <f>'Raw Data'!GU74</f>
        <v>175</v>
      </c>
      <c r="GH119" s="4">
        <f>'Raw Data'!GV74</f>
        <v>131</v>
      </c>
      <c r="GI119" s="4">
        <f>'Raw Data'!GW74</f>
        <v>128</v>
      </c>
      <c r="GJ119" s="4">
        <f>'Raw Data'!GX74</f>
        <v>175</v>
      </c>
      <c r="GK119" s="4">
        <f>'Raw Data'!GY74</f>
        <v>327</v>
      </c>
      <c r="GL119" s="4">
        <f>'Raw Data'!GZ74</f>
        <v>262</v>
      </c>
      <c r="GM119" s="4">
        <f>'Raw Data'!HA74</f>
        <v>306</v>
      </c>
      <c r="GN119" s="4">
        <f>'Raw Data'!HB74</f>
        <v>314</v>
      </c>
      <c r="GO119" s="4">
        <f>'Raw Data'!HC74</f>
        <v>272</v>
      </c>
      <c r="GP119" s="4">
        <f>'Raw Data'!HD74</f>
        <v>265</v>
      </c>
      <c r="GQ119" s="4">
        <f>'Raw Data'!HE74</f>
        <v>233</v>
      </c>
      <c r="GR119" s="4">
        <f>'Raw Data'!HF74</f>
        <v>203</v>
      </c>
      <c r="GS119" s="4">
        <f>'Raw Data'!HG74</f>
        <v>316</v>
      </c>
      <c r="GT119" s="4">
        <f>'Raw Data'!HH74</f>
        <v>295</v>
      </c>
      <c r="GU119" s="4">
        <f>'Raw Data'!HI74</f>
        <v>278</v>
      </c>
      <c r="GV119" s="4">
        <f>'Raw Data'!HJ74</f>
        <v>292</v>
      </c>
      <c r="GW119" s="4">
        <f>'Raw Data'!HK74</f>
        <v>220</v>
      </c>
      <c r="GX119" s="4">
        <f>'Raw Data'!HL74</f>
        <v>199</v>
      </c>
      <c r="GY119" s="4">
        <f>'Raw Data'!HM74</f>
        <v>192</v>
      </c>
      <c r="GZ119" s="4">
        <f>'Raw Data'!HN74</f>
        <v>205</v>
      </c>
      <c r="HA119" s="4">
        <f>'Raw Data'!HO74</f>
        <v>228</v>
      </c>
      <c r="HB119" s="4">
        <f>'Raw Data'!HP74</f>
        <v>214</v>
      </c>
      <c r="HC119" s="4">
        <f>'Raw Data'!HQ74</f>
        <v>197</v>
      </c>
      <c r="HD119" s="4">
        <f>'Raw Data'!HR74</f>
        <v>150</v>
      </c>
      <c r="HE119" s="4">
        <f>'Raw Data'!HS74</f>
        <v>255</v>
      </c>
      <c r="HF119" s="4">
        <f>'Raw Data'!HT74</f>
        <v>226</v>
      </c>
      <c r="HG119" s="4">
        <f>'Raw Data'!HU74</f>
        <v>217</v>
      </c>
      <c r="HH119" s="4">
        <f>'Raw Data'!HV74</f>
        <v>203</v>
      </c>
      <c r="HI119" s="4">
        <f>'Raw Data'!HW74</f>
        <v>145</v>
      </c>
      <c r="HJ119" s="4">
        <f>'Raw Data'!HX74</f>
        <v>164</v>
      </c>
      <c r="HK119" s="4">
        <f>'Raw Data'!HY74</f>
        <v>143</v>
      </c>
      <c r="HL119" s="4">
        <f>'Raw Data'!HZ74</f>
        <v>143</v>
      </c>
      <c r="HM119" s="4">
        <f>'Raw Data'!IA74</f>
        <v>137</v>
      </c>
      <c r="HN119" s="4">
        <f>'Raw Data'!IB74</f>
        <v>102</v>
      </c>
      <c r="HO119" s="4">
        <f>'Raw Data'!IC74</f>
        <v>79</v>
      </c>
      <c r="HP119" s="4">
        <f>'Raw Data'!ID74</f>
        <v>106</v>
      </c>
      <c r="HQ119" s="4">
        <f>'Raw Data'!IE74</f>
        <v>162</v>
      </c>
      <c r="HR119" s="4">
        <f>'Raw Data'!IF74</f>
        <v>133</v>
      </c>
      <c r="HS119" s="4">
        <f>'Raw Data'!IG74</f>
        <v>149</v>
      </c>
      <c r="HT119" s="4">
        <f>'Raw Data'!IH74</f>
        <v>162</v>
      </c>
      <c r="HU119" s="4">
        <f>'Raw Data'!II74</f>
        <v>102</v>
      </c>
      <c r="HV119" s="4">
        <f>'Raw Data'!IJ74</f>
        <v>111</v>
      </c>
      <c r="HW119" s="4">
        <f>'Raw Data'!IK74</f>
        <v>140</v>
      </c>
      <c r="HX119" s="4">
        <f>'Raw Data'!IL74</f>
        <v>105</v>
      </c>
      <c r="HY119" s="4">
        <f>'Raw Data'!IM74</f>
        <v>104</v>
      </c>
      <c r="HZ119" s="4">
        <f>'Raw Data'!IN74</f>
        <v>89</v>
      </c>
      <c r="IA119" s="4">
        <f>'Raw Data'!IO74</f>
        <v>85</v>
      </c>
      <c r="IB119" s="4">
        <f>'Raw Data'!IP74</f>
        <v>93</v>
      </c>
      <c r="IC119" s="4">
        <f>'Raw Data'!IQ74</f>
        <v>147</v>
      </c>
      <c r="ID119" s="4">
        <f>'Raw Data'!IR74</f>
        <v>158</v>
      </c>
      <c r="IE119" s="4">
        <f>'Raw Data'!IS74</f>
        <v>136</v>
      </c>
      <c r="IF119" s="4">
        <f>'Raw Data'!IT74</f>
        <v>124</v>
      </c>
      <c r="IG119" s="4">
        <f>'Raw Data'!IU74</f>
        <v>137</v>
      </c>
      <c r="IH119" s="4">
        <f>'Raw Data'!IV74</f>
        <v>123</v>
      </c>
      <c r="II119" s="4">
        <f>'Raw Data'!IW74</f>
        <v>113</v>
      </c>
      <c r="IJ119" s="4">
        <f>'Raw Data'!IX74</f>
        <v>135</v>
      </c>
      <c r="IK119" s="4">
        <f>'Raw Data'!IY74</f>
        <v>109</v>
      </c>
      <c r="IL119" s="4">
        <f>'Raw Data'!IZ74</f>
        <v>117</v>
      </c>
      <c r="IM119" s="4">
        <f>'Raw Data'!JA74</f>
        <v>108</v>
      </c>
      <c r="IN119" s="4">
        <f>'Raw Data'!JB74</f>
        <v>91</v>
      </c>
      <c r="IO119" s="4">
        <f>'Raw Data'!JC74</f>
        <v>120</v>
      </c>
      <c r="IP119" s="4">
        <f>'Raw Data'!JD74</f>
        <v>0</v>
      </c>
      <c r="IQ119" s="4">
        <f>'Raw Data'!JE74</f>
        <v>0</v>
      </c>
      <c r="IR119" s="4">
        <f>'Raw Data'!JF74</f>
        <v>0</v>
      </c>
      <c r="IS119" s="4">
        <f>'Raw Data'!JG74</f>
        <v>0</v>
      </c>
    </row>
    <row r="120" spans="1:253" ht="14.25" customHeight="1" x14ac:dyDescent="0.35">
      <c r="A120" s="4" t="str">
        <f>'Raw Data'!A75</f>
        <v>SF Average Sale Price</v>
      </c>
      <c r="B120" s="33">
        <f>'Raw Data'!P75</f>
        <v>0</v>
      </c>
      <c r="C120" s="33">
        <f>'Raw Data'!Q75</f>
        <v>0</v>
      </c>
      <c r="D120" s="33">
        <f>'Raw Data'!R75</f>
        <v>0</v>
      </c>
      <c r="E120" s="33">
        <f>'Raw Data'!S75</f>
        <v>0</v>
      </c>
      <c r="F120" s="33">
        <f>'Raw Data'!T75</f>
        <v>0</v>
      </c>
      <c r="G120" s="33">
        <f>'Raw Data'!U75</f>
        <v>0</v>
      </c>
      <c r="H120" s="33">
        <f>'Raw Data'!V75</f>
        <v>0</v>
      </c>
      <c r="I120" s="33">
        <f>'Raw Data'!W75</f>
        <v>0</v>
      </c>
      <c r="J120" s="33">
        <f>'Raw Data'!X75</f>
        <v>0</v>
      </c>
      <c r="K120" s="33">
        <f>'Raw Data'!Y75</f>
        <v>0</v>
      </c>
      <c r="L120" s="33">
        <f>'Raw Data'!Z75</f>
        <v>0</v>
      </c>
      <c r="M120" s="33">
        <f>'Raw Data'!AA75</f>
        <v>0</v>
      </c>
      <c r="N120" s="33">
        <f>'Raw Data'!AB75</f>
        <v>0</v>
      </c>
      <c r="O120" s="33">
        <f>'Raw Data'!AC75</f>
        <v>0</v>
      </c>
      <c r="P120" s="33">
        <f>'Raw Data'!AD75</f>
        <v>0</v>
      </c>
      <c r="Q120" s="33">
        <f>'Raw Data'!AE75</f>
        <v>0</v>
      </c>
      <c r="R120" s="33">
        <f>'Raw Data'!AF75</f>
        <v>0</v>
      </c>
      <c r="S120" s="33">
        <f>'Raw Data'!AG75</f>
        <v>0</v>
      </c>
      <c r="T120" s="33">
        <f>'Raw Data'!AH75</f>
        <v>0</v>
      </c>
      <c r="U120" s="33">
        <f>'Raw Data'!AI75</f>
        <v>0</v>
      </c>
      <c r="V120" s="33">
        <f>'Raw Data'!AJ75</f>
        <v>0</v>
      </c>
      <c r="W120" s="33">
        <f>'Raw Data'!AK75</f>
        <v>0</v>
      </c>
      <c r="X120" s="33">
        <f>'Raw Data'!AL75</f>
        <v>0</v>
      </c>
      <c r="Y120" s="33">
        <f>'Raw Data'!AM75</f>
        <v>0</v>
      </c>
      <c r="Z120" s="33">
        <f>'Raw Data'!AN75</f>
        <v>0</v>
      </c>
      <c r="AA120" s="33">
        <f>'Raw Data'!AO75</f>
        <v>0</v>
      </c>
      <c r="AB120" s="33">
        <f>'Raw Data'!AP75</f>
        <v>0</v>
      </c>
      <c r="AC120" s="33">
        <f>'Raw Data'!AQ75</f>
        <v>0</v>
      </c>
      <c r="AD120" s="33">
        <f>'Raw Data'!AR75</f>
        <v>0</v>
      </c>
      <c r="AE120" s="33">
        <f>'Raw Data'!AS75</f>
        <v>0</v>
      </c>
      <c r="AF120" s="33">
        <f>'Raw Data'!AT75</f>
        <v>0</v>
      </c>
      <c r="AG120" s="33">
        <f>'Raw Data'!AU75</f>
        <v>0</v>
      </c>
      <c r="AH120" s="33">
        <f>'Raw Data'!AV75</f>
        <v>0</v>
      </c>
      <c r="AI120" s="33">
        <f>'Raw Data'!AW75</f>
        <v>0</v>
      </c>
      <c r="AJ120" s="33">
        <f>'Raw Data'!AX75</f>
        <v>0</v>
      </c>
      <c r="AK120" s="33">
        <f>'Raw Data'!AY75</f>
        <v>0</v>
      </c>
      <c r="AL120" s="33">
        <f>'Raw Data'!AZ75</f>
        <v>0</v>
      </c>
      <c r="AM120" s="33">
        <f>'Raw Data'!BA75</f>
        <v>0</v>
      </c>
      <c r="AN120" s="33">
        <f>'Raw Data'!BB75</f>
        <v>0</v>
      </c>
      <c r="AO120" s="33">
        <f>'Raw Data'!BC75</f>
        <v>0</v>
      </c>
      <c r="AP120" s="33">
        <f>'Raw Data'!BD75</f>
        <v>0</v>
      </c>
      <c r="AQ120" s="33">
        <f>'Raw Data'!BE75</f>
        <v>0</v>
      </c>
      <c r="AR120" s="33">
        <f>'Raw Data'!BF75</f>
        <v>0</v>
      </c>
      <c r="AS120" s="33">
        <f>'Raw Data'!BG75</f>
        <v>0</v>
      </c>
      <c r="AT120" s="33">
        <f>'Raw Data'!BH75</f>
        <v>0</v>
      </c>
      <c r="AU120" s="33">
        <f>'Raw Data'!BI75</f>
        <v>0</v>
      </c>
      <c r="AV120" s="33">
        <f>'Raw Data'!BJ75</f>
        <v>0</v>
      </c>
      <c r="AW120" s="33">
        <f>'Raw Data'!BK75</f>
        <v>0</v>
      </c>
      <c r="AX120" s="33">
        <f>'Raw Data'!BL75</f>
        <v>0</v>
      </c>
      <c r="AY120" s="33">
        <f>'Raw Data'!BM75</f>
        <v>0</v>
      </c>
      <c r="AZ120" s="33">
        <f>'Raw Data'!BN75</f>
        <v>0</v>
      </c>
      <c r="BA120" s="33">
        <f>'Raw Data'!BO75</f>
        <v>0</v>
      </c>
      <c r="BB120" s="33">
        <f>'Raw Data'!BP75</f>
        <v>0</v>
      </c>
      <c r="BC120" s="33">
        <f>'Raw Data'!BQ75</f>
        <v>0</v>
      </c>
      <c r="BD120" s="33">
        <f>'Raw Data'!BR75</f>
        <v>0</v>
      </c>
      <c r="BE120" s="33">
        <f>'Raw Data'!BS75</f>
        <v>0</v>
      </c>
      <c r="BF120" s="33">
        <f>'Raw Data'!BT75</f>
        <v>0</v>
      </c>
      <c r="BG120" s="33">
        <f>'Raw Data'!BU75</f>
        <v>0</v>
      </c>
      <c r="BH120" s="33">
        <f>'Raw Data'!BV75</f>
        <v>0</v>
      </c>
      <c r="BI120" s="33">
        <f>'Raw Data'!BW75</f>
        <v>0</v>
      </c>
      <c r="BJ120" s="33">
        <f>'Raw Data'!BX75</f>
        <v>0</v>
      </c>
      <c r="BK120" s="33">
        <f>'Raw Data'!BY75</f>
        <v>0</v>
      </c>
      <c r="BL120" s="33">
        <f>'Raw Data'!BZ75</f>
        <v>0</v>
      </c>
      <c r="BM120" s="33">
        <f>'Raw Data'!CA75</f>
        <v>0</v>
      </c>
      <c r="BN120" s="33">
        <f>'Raw Data'!CB75</f>
        <v>0</v>
      </c>
      <c r="BO120" s="33">
        <f>'Raw Data'!CC75</f>
        <v>0</v>
      </c>
      <c r="BP120" s="33">
        <f>'Raw Data'!CD75</f>
        <v>0</v>
      </c>
      <c r="BQ120" s="33">
        <f>'Raw Data'!CE75</f>
        <v>0</v>
      </c>
      <c r="BR120" s="33">
        <f>'Raw Data'!CF75</f>
        <v>0</v>
      </c>
      <c r="BS120" s="33">
        <f>'Raw Data'!CG75</f>
        <v>0</v>
      </c>
      <c r="BT120" s="33">
        <f>'Raw Data'!CH75</f>
        <v>0</v>
      </c>
      <c r="BU120" s="33">
        <f>'Raw Data'!CI75</f>
        <v>0</v>
      </c>
      <c r="BV120" s="33">
        <f>'Raw Data'!CJ75</f>
        <v>0</v>
      </c>
      <c r="BW120" s="33">
        <f>'Raw Data'!CK75</f>
        <v>0</v>
      </c>
      <c r="BX120" s="33">
        <f>'Raw Data'!CL75</f>
        <v>0</v>
      </c>
      <c r="BY120" s="33">
        <f>'Raw Data'!CM75</f>
        <v>0</v>
      </c>
      <c r="BZ120" s="33">
        <f>'Raw Data'!CN75</f>
        <v>0</v>
      </c>
      <c r="CA120" s="33">
        <f>'Raw Data'!CO75</f>
        <v>0</v>
      </c>
      <c r="CB120" s="33">
        <f>'Raw Data'!CP75</f>
        <v>0</v>
      </c>
      <c r="CC120" s="33">
        <f>'Raw Data'!CQ75</f>
        <v>0</v>
      </c>
      <c r="CD120" s="33">
        <f>'Raw Data'!CR75</f>
        <v>0</v>
      </c>
      <c r="CE120" s="33">
        <f>'Raw Data'!CS75</f>
        <v>0</v>
      </c>
      <c r="CF120" s="33">
        <f>'Raw Data'!CT75</f>
        <v>0</v>
      </c>
      <c r="CG120" s="33">
        <f>'Raw Data'!CU75</f>
        <v>0</v>
      </c>
      <c r="CH120" s="33">
        <f>'Raw Data'!CV75</f>
        <v>0</v>
      </c>
      <c r="CI120" s="33">
        <f>'Raw Data'!CW75</f>
        <v>0</v>
      </c>
      <c r="CJ120" s="33">
        <f>'Raw Data'!CX75</f>
        <v>0</v>
      </c>
      <c r="CK120" s="33">
        <f>'Raw Data'!CY75</f>
        <v>0</v>
      </c>
      <c r="CL120" s="33">
        <f>'Raw Data'!CZ75</f>
        <v>0</v>
      </c>
      <c r="CM120" s="33">
        <f>'Raw Data'!DA75</f>
        <v>0</v>
      </c>
      <c r="CN120" s="33">
        <f>'Raw Data'!DB75</f>
        <v>0</v>
      </c>
      <c r="CO120" s="33">
        <f>'Raw Data'!DC75</f>
        <v>0</v>
      </c>
      <c r="CP120" s="33">
        <f>'Raw Data'!DD75</f>
        <v>0</v>
      </c>
      <c r="CQ120" s="33">
        <f>'Raw Data'!DE75</f>
        <v>0</v>
      </c>
      <c r="CR120" s="33">
        <f>'Raw Data'!DF75</f>
        <v>0</v>
      </c>
      <c r="CS120" s="33">
        <f>'Raw Data'!DG75</f>
        <v>0</v>
      </c>
      <c r="CT120" s="33">
        <f>'Raw Data'!DH75</f>
        <v>0</v>
      </c>
      <c r="CU120" s="33">
        <f>'Raw Data'!DI75</f>
        <v>0</v>
      </c>
      <c r="CV120" s="33">
        <f>'Raw Data'!DJ75</f>
        <v>0</v>
      </c>
      <c r="CW120" s="33">
        <f>'Raw Data'!DK75</f>
        <v>0</v>
      </c>
      <c r="CX120" s="33">
        <f>'Raw Data'!DL75</f>
        <v>0</v>
      </c>
      <c r="CY120" s="33">
        <f>'Raw Data'!DM75</f>
        <v>0</v>
      </c>
      <c r="CZ120" s="33">
        <f>'Raw Data'!DN75</f>
        <v>0</v>
      </c>
      <c r="DA120" s="33">
        <f>'Raw Data'!DO75</f>
        <v>0</v>
      </c>
      <c r="DB120" s="33">
        <f>'Raw Data'!DP75</f>
        <v>0</v>
      </c>
      <c r="DC120" s="33">
        <f>'Raw Data'!DQ75</f>
        <v>0</v>
      </c>
      <c r="DD120" s="33">
        <f>'Raw Data'!DR75</f>
        <v>0</v>
      </c>
      <c r="DE120" s="33">
        <f>'Raw Data'!DS75</f>
        <v>0</v>
      </c>
      <c r="DF120" s="33">
        <f>'Raw Data'!DT75</f>
        <v>0</v>
      </c>
      <c r="DG120" s="33">
        <f>'Raw Data'!DU75</f>
        <v>0</v>
      </c>
      <c r="DH120" s="33">
        <f>'Raw Data'!DV75</f>
        <v>0</v>
      </c>
      <c r="DI120" s="33">
        <f>'Raw Data'!DW75</f>
        <v>0</v>
      </c>
      <c r="DJ120" s="33">
        <f>'Raw Data'!DX75</f>
        <v>0</v>
      </c>
      <c r="DK120" s="33">
        <f>'Raw Data'!DY75</f>
        <v>0</v>
      </c>
      <c r="DL120" s="33">
        <f>'Raw Data'!DZ75</f>
        <v>0</v>
      </c>
      <c r="DM120" s="33">
        <f>'Raw Data'!EA75</f>
        <v>0</v>
      </c>
      <c r="DN120" s="33">
        <f>'Raw Data'!EB75</f>
        <v>0</v>
      </c>
      <c r="DO120" s="33">
        <f>'Raw Data'!EC75</f>
        <v>0</v>
      </c>
      <c r="DP120" s="33">
        <f>'Raw Data'!ED75</f>
        <v>0</v>
      </c>
      <c r="DQ120" s="33">
        <f>'Raw Data'!EE75</f>
        <v>0</v>
      </c>
      <c r="DR120" s="33">
        <f>'Raw Data'!EF75</f>
        <v>0</v>
      </c>
      <c r="DS120" s="33">
        <f>'Raw Data'!EG75</f>
        <v>0</v>
      </c>
      <c r="DT120" s="33">
        <f>'Raw Data'!EH75</f>
        <v>0</v>
      </c>
      <c r="DU120" s="33">
        <f>'Raw Data'!EI75</f>
        <v>348749</v>
      </c>
      <c r="DV120" s="33">
        <f>'Raw Data'!EJ75</f>
        <v>403894</v>
      </c>
      <c r="DW120" s="33">
        <f>'Raw Data'!EK75</f>
        <v>377759</v>
      </c>
      <c r="DX120" s="33">
        <f>'Raw Data'!EL75</f>
        <v>368089</v>
      </c>
      <c r="DY120" s="33">
        <f>'Raw Data'!EM75</f>
        <v>371453</v>
      </c>
      <c r="DZ120" s="33">
        <f>'Raw Data'!EN75</f>
        <v>417715</v>
      </c>
      <c r="EA120" s="33">
        <f>'Raw Data'!EO75</f>
        <v>357918</v>
      </c>
      <c r="EB120" s="33">
        <f>'Raw Data'!EP75</f>
        <v>425298</v>
      </c>
      <c r="EC120" s="33">
        <f>'Raw Data'!EQ75</f>
        <v>390414</v>
      </c>
      <c r="ED120" s="33">
        <f>'Raw Data'!ER75</f>
        <v>386939</v>
      </c>
      <c r="EE120" s="33">
        <f>'Raw Data'!ES75</f>
        <v>382138</v>
      </c>
      <c r="EF120" s="33">
        <f>'Raw Data'!ET75</f>
        <v>330612</v>
      </c>
      <c r="EG120" s="33">
        <f>'Raw Data'!EU75</f>
        <v>411667</v>
      </c>
      <c r="EH120" s="33">
        <f>'Raw Data'!EV75</f>
        <v>400025</v>
      </c>
      <c r="EI120" s="33">
        <f>'Raw Data'!EW75</f>
        <v>450235</v>
      </c>
      <c r="EJ120" s="33">
        <f>'Raw Data'!EX75</f>
        <v>393220</v>
      </c>
      <c r="EK120" s="33">
        <f>'Raw Data'!EY75</f>
        <v>409497</v>
      </c>
      <c r="EL120" s="33">
        <f>'Raw Data'!EZ75</f>
        <v>390808</v>
      </c>
      <c r="EM120" s="33">
        <f>'Raw Data'!FA75</f>
        <v>382516</v>
      </c>
      <c r="EN120" s="33">
        <f>'Raw Data'!FB75</f>
        <v>415650</v>
      </c>
      <c r="EO120" s="33">
        <f>'Raw Data'!FC75</f>
        <v>356000</v>
      </c>
      <c r="EP120" s="33">
        <f>'Raw Data'!FD75</f>
        <v>370791</v>
      </c>
      <c r="EQ120" s="33">
        <f>'Raw Data'!FE75</f>
        <v>368114</v>
      </c>
      <c r="ER120" s="33">
        <f>'Raw Data'!FF75</f>
        <v>375030</v>
      </c>
      <c r="ES120" s="33">
        <f>'Raw Data'!FG75</f>
        <v>387024</v>
      </c>
      <c r="ET120" s="33">
        <f>'Raw Data'!FH75</f>
        <v>411661</v>
      </c>
      <c r="EU120" s="33">
        <f>'Raw Data'!FI75</f>
        <v>402664</v>
      </c>
      <c r="EV120" s="33">
        <f>'Raw Data'!FJ75</f>
        <v>401694</v>
      </c>
      <c r="EW120" s="33">
        <f>'Raw Data'!FK75</f>
        <v>389781</v>
      </c>
      <c r="EX120" s="33">
        <f>'Raw Data'!FL75</f>
        <v>427190</v>
      </c>
      <c r="EY120" s="33">
        <f>'Raw Data'!FM75</f>
        <v>438714</v>
      </c>
      <c r="EZ120" s="33">
        <f>'Raw Data'!FN75</f>
        <v>407628</v>
      </c>
      <c r="FA120" s="33">
        <f>'Raw Data'!FO75</f>
        <v>396292</v>
      </c>
      <c r="FB120" s="33">
        <f>'Raw Data'!FP75</f>
        <v>384602</v>
      </c>
      <c r="FC120" s="33">
        <f>'Raw Data'!FQ75</f>
        <v>388913</v>
      </c>
      <c r="FD120" s="33">
        <f>'Raw Data'!FR75</f>
        <v>364059</v>
      </c>
      <c r="FE120" s="33">
        <f>'Raw Data'!FS75</f>
        <v>399668</v>
      </c>
      <c r="FF120" s="33">
        <f>'Raw Data'!FT75</f>
        <v>453535</v>
      </c>
      <c r="FG120" s="33">
        <f>'Raw Data'!FU75</f>
        <v>499754</v>
      </c>
      <c r="FH120" s="33">
        <f>'Raw Data'!FV75</f>
        <v>452416</v>
      </c>
      <c r="FI120" s="33">
        <f>'Raw Data'!FW75</f>
        <v>431692</v>
      </c>
      <c r="FJ120" s="33">
        <f>'Raw Data'!FX75</f>
        <v>415138</v>
      </c>
      <c r="FK120" s="33">
        <f>'Raw Data'!FY75</f>
        <v>471307</v>
      </c>
      <c r="FL120" s="33">
        <f>'Raw Data'!FZ75</f>
        <v>445051</v>
      </c>
      <c r="FM120" s="33">
        <f>'Raw Data'!GA75</f>
        <v>450583</v>
      </c>
      <c r="FN120" s="33">
        <f>'Raw Data'!GB75</f>
        <v>405866</v>
      </c>
      <c r="FO120" s="33">
        <f>'Raw Data'!GC75</f>
        <v>386920</v>
      </c>
      <c r="FP120" s="33">
        <f>'Raw Data'!GD75</f>
        <v>416056</v>
      </c>
      <c r="FQ120" s="33">
        <f>'Raw Data'!GE75</f>
        <v>414278</v>
      </c>
      <c r="FR120" s="33">
        <f>'Raw Data'!GF75</f>
        <v>483931</v>
      </c>
      <c r="FS120" s="33">
        <f>'Raw Data'!GG75</f>
        <v>431612</v>
      </c>
      <c r="FT120" s="33">
        <f>'Raw Data'!GH75</f>
        <v>423809</v>
      </c>
      <c r="FU120" s="33">
        <f>'Raw Data'!GI75</f>
        <v>420729</v>
      </c>
      <c r="FV120" s="33">
        <f>'Raw Data'!GJ75</f>
        <v>429602</v>
      </c>
      <c r="FW120" s="33">
        <f>'Raw Data'!GK75</f>
        <v>441817</v>
      </c>
      <c r="FX120" s="33">
        <f>'Raw Data'!GL75</f>
        <v>428957</v>
      </c>
      <c r="FY120" s="33">
        <f>'Raw Data'!GM75</f>
        <v>395856</v>
      </c>
      <c r="FZ120" s="33">
        <f>'Raw Data'!GN75</f>
        <v>400303</v>
      </c>
      <c r="GA120" s="33">
        <f>'Raw Data'!GO75</f>
        <v>444503</v>
      </c>
      <c r="GB120" s="33">
        <f>'Raw Data'!GP75</f>
        <v>429749</v>
      </c>
      <c r="GC120" s="33">
        <f>'Raw Data'!GQ75</f>
        <v>468389</v>
      </c>
      <c r="GD120" s="33">
        <f>'Raw Data'!GR75</f>
        <v>449360</v>
      </c>
      <c r="GE120" s="33">
        <f>'Raw Data'!GS75</f>
        <v>437368</v>
      </c>
      <c r="GF120" s="33">
        <f>'Raw Data'!GT75</f>
        <v>401324</v>
      </c>
      <c r="GG120" s="33">
        <f>'Raw Data'!GU75</f>
        <v>462903</v>
      </c>
      <c r="GH120" s="33">
        <f>'Raw Data'!GV75</f>
        <v>447895</v>
      </c>
      <c r="GI120" s="33">
        <f>'Raw Data'!GW75</f>
        <v>441108</v>
      </c>
      <c r="GJ120" s="33">
        <f>'Raw Data'!GX75</f>
        <v>443331</v>
      </c>
      <c r="GK120" s="33">
        <f>'Raw Data'!GY75</f>
        <v>493801</v>
      </c>
      <c r="GL120" s="33">
        <f>'Raw Data'!GZ75</f>
        <v>524771</v>
      </c>
      <c r="GM120" s="33">
        <f>'Raw Data'!HA75</f>
        <v>532799</v>
      </c>
      <c r="GN120" s="33">
        <f>'Raw Data'!HB75</f>
        <v>587363</v>
      </c>
      <c r="GO120" s="33">
        <f>'Raw Data'!HC75</f>
        <v>598289</v>
      </c>
      <c r="GP120" s="33">
        <f>'Raw Data'!HD75</f>
        <v>633409</v>
      </c>
      <c r="GQ120" s="33">
        <f>'Raw Data'!HE75</f>
        <v>554333</v>
      </c>
      <c r="GR120" s="33">
        <f>'Raw Data'!HF75</f>
        <v>468830</v>
      </c>
      <c r="GS120" s="33">
        <f>'Raw Data'!HG75</f>
        <v>651191</v>
      </c>
      <c r="GT120" s="33">
        <f>'Raw Data'!HH75</f>
        <v>659288</v>
      </c>
      <c r="GU120" s="33">
        <f>'Raw Data'!HI75</f>
        <v>724151</v>
      </c>
      <c r="GV120" s="33">
        <f>'Raw Data'!HJ75</f>
        <v>734613</v>
      </c>
      <c r="GW120" s="33">
        <f>'Raw Data'!HK75</f>
        <v>680786</v>
      </c>
      <c r="GX120" s="33">
        <f>'Raw Data'!HL75</f>
        <v>660624</v>
      </c>
      <c r="GY120" s="33">
        <f>'Raw Data'!HM75</f>
        <v>667564</v>
      </c>
      <c r="GZ120" s="33">
        <f>'Raw Data'!HN75</f>
        <v>723847</v>
      </c>
      <c r="HA120" s="33">
        <f>'Raw Data'!HO75</f>
        <v>664693</v>
      </c>
      <c r="HB120" s="33">
        <f>'Raw Data'!HP75</f>
        <v>725821</v>
      </c>
      <c r="HC120" s="33">
        <f>'Raw Data'!HQ75</f>
        <v>775718</v>
      </c>
      <c r="HD120" s="33">
        <f>'Raw Data'!HR75</f>
        <v>854864</v>
      </c>
      <c r="HE120" s="33">
        <f>'Raw Data'!HS75</f>
        <v>810672</v>
      </c>
      <c r="HF120" s="33">
        <f>'Raw Data'!HT75</f>
        <v>801753</v>
      </c>
      <c r="HG120" s="33">
        <f>'Raw Data'!HU75</f>
        <v>815970</v>
      </c>
      <c r="HH120" s="33">
        <f>'Raw Data'!HV75</f>
        <v>766103</v>
      </c>
      <c r="HI120" s="33">
        <f>'Raw Data'!HW75</f>
        <v>764108</v>
      </c>
      <c r="HJ120" s="33">
        <f>'Raw Data'!HX75</f>
        <v>667851</v>
      </c>
      <c r="HK120" s="33">
        <f>'Raw Data'!HY75</f>
        <v>744490</v>
      </c>
      <c r="HL120" s="33">
        <f>'Raw Data'!HZ75</f>
        <v>757506</v>
      </c>
      <c r="HM120" s="33">
        <f>'Raw Data'!IA75</f>
        <v>673071</v>
      </c>
      <c r="HN120" s="33">
        <f>'Raw Data'!IB75</f>
        <v>786902</v>
      </c>
      <c r="HO120" s="33">
        <f>'Raw Data'!IC75</f>
        <v>781719</v>
      </c>
      <c r="HP120" s="33">
        <f>'Raw Data'!ID75</f>
        <v>627634</v>
      </c>
      <c r="HQ120" s="33">
        <f>'Raw Data'!IE75</f>
        <v>746793</v>
      </c>
      <c r="HR120" s="33">
        <f>'Raw Data'!IF75</f>
        <v>707063</v>
      </c>
      <c r="HS120" s="33">
        <f>'Raw Data'!IG75</f>
        <v>759777</v>
      </c>
      <c r="HT120" s="33">
        <f>'Raw Data'!IH75</f>
        <v>805612</v>
      </c>
      <c r="HU120" s="33">
        <f>'Raw Data'!II75</f>
        <v>674644</v>
      </c>
      <c r="HV120" s="33">
        <f>'Raw Data'!IJ75</f>
        <v>711356</v>
      </c>
      <c r="HW120" s="33">
        <f>'Raw Data'!IK75</f>
        <v>671224</v>
      </c>
      <c r="HX120" s="33">
        <f>'Raw Data'!IL75</f>
        <v>787795</v>
      </c>
      <c r="HY120" s="33">
        <f>'Raw Data'!IM75</f>
        <v>825448</v>
      </c>
      <c r="HZ120" s="33">
        <f>'Raw Data'!IN75</f>
        <v>893491</v>
      </c>
      <c r="IA120" s="33">
        <f>'Raw Data'!IO75</f>
        <v>692388</v>
      </c>
      <c r="IB120" s="33">
        <f>'Raw Data'!IP75</f>
        <v>795165</v>
      </c>
      <c r="IC120" s="33">
        <f>'Raw Data'!IQ75</f>
        <v>821716</v>
      </c>
      <c r="ID120" s="33">
        <f>'Raw Data'!IR75</f>
        <v>813718</v>
      </c>
      <c r="IE120" s="33">
        <f>'Raw Data'!IS75</f>
        <v>808341</v>
      </c>
      <c r="IF120" s="33">
        <f>'Raw Data'!IT75</f>
        <v>778325</v>
      </c>
      <c r="IG120" s="33">
        <f>'Raw Data'!IU75</f>
        <v>780845</v>
      </c>
      <c r="IH120" s="33">
        <f>'Raw Data'!IV75</f>
        <v>767118</v>
      </c>
      <c r="II120" s="33">
        <f>'Raw Data'!IW75</f>
        <v>756729</v>
      </c>
      <c r="IJ120" s="33">
        <f>'Raw Data'!IX75</f>
        <v>767979</v>
      </c>
      <c r="IK120" s="33">
        <f>'Raw Data'!IY75</f>
        <v>726609</v>
      </c>
      <c r="IL120" s="33">
        <f>'Raw Data'!IZ75</f>
        <v>724961</v>
      </c>
      <c r="IM120" s="33">
        <f>'Raw Data'!JA75</f>
        <v>693150</v>
      </c>
      <c r="IN120" s="33">
        <f>'Raw Data'!JB75</f>
        <v>755945</v>
      </c>
      <c r="IO120" s="33">
        <f>'Raw Data'!JC75</f>
        <v>810464</v>
      </c>
      <c r="IP120" s="33">
        <f>'Raw Data'!JD75</f>
        <v>0</v>
      </c>
      <c r="IQ120" s="33">
        <f>'Raw Data'!JE75</f>
        <v>0</v>
      </c>
      <c r="IR120" s="33">
        <f>'Raw Data'!JF75</f>
        <v>0</v>
      </c>
      <c r="IS120" s="33">
        <f>'Raw Data'!JG75</f>
        <v>0</v>
      </c>
    </row>
    <row r="121" spans="1:253" ht="14" customHeight="1" x14ac:dyDescent="0.35">
      <c r="A121" s="4" t="str">
        <f>'Raw Data'!A76</f>
        <v>SF Median Sale Price</v>
      </c>
      <c r="B121" s="33">
        <f>'Raw Data'!P76</f>
        <v>0</v>
      </c>
      <c r="C121" s="33">
        <f>'Raw Data'!Q76</f>
        <v>0</v>
      </c>
      <c r="D121" s="33">
        <f>'Raw Data'!R76</f>
        <v>419000</v>
      </c>
      <c r="E121" s="33">
        <f>'Raw Data'!S76</f>
        <v>480000</v>
      </c>
      <c r="F121" s="33">
        <f>'Raw Data'!T76</f>
        <v>415000</v>
      </c>
      <c r="G121" s="33">
        <f>'Raw Data'!U76</f>
        <v>452000</v>
      </c>
      <c r="H121" s="33">
        <f>'Raw Data'!V76</f>
        <v>495000</v>
      </c>
      <c r="I121" s="33">
        <f>'Raw Data'!W76</f>
        <v>496000</v>
      </c>
      <c r="J121" s="33">
        <f>'Raw Data'!X76</f>
        <v>510000</v>
      </c>
      <c r="K121" s="33">
        <f>'Raw Data'!Y76</f>
        <v>534500</v>
      </c>
      <c r="L121" s="33">
        <f>'Raw Data'!Z76</f>
        <v>507500</v>
      </c>
      <c r="M121" s="33">
        <f>'Raw Data'!AA76</f>
        <v>409500</v>
      </c>
      <c r="N121" s="33">
        <f>'Raw Data'!AB76</f>
        <v>410000</v>
      </c>
      <c r="O121" s="33">
        <f>'Raw Data'!AC76</f>
        <v>420000</v>
      </c>
      <c r="P121" s="33">
        <f>'Raw Data'!AD76</f>
        <v>450000</v>
      </c>
      <c r="Q121" s="33">
        <f>'Raw Data'!AE76</f>
        <v>425000</v>
      </c>
      <c r="R121" s="33">
        <f>'Raw Data'!AF76</f>
        <v>419950</v>
      </c>
      <c r="S121" s="33">
        <f>'Raw Data'!AG76</f>
        <v>433000</v>
      </c>
      <c r="T121" s="33">
        <f>'Raw Data'!AH76</f>
        <v>341250</v>
      </c>
      <c r="U121" s="33">
        <f>'Raw Data'!AI76</f>
        <v>398000</v>
      </c>
      <c r="V121" s="33">
        <f>'Raw Data'!AJ76</f>
        <v>454790</v>
      </c>
      <c r="W121" s="33">
        <f>'Raw Data'!AK76</f>
        <v>417500</v>
      </c>
      <c r="X121" s="33">
        <f>'Raw Data'!AL76</f>
        <v>529000</v>
      </c>
      <c r="Y121" s="33">
        <f>'Raw Data'!AM76</f>
        <v>368200</v>
      </c>
      <c r="Z121" s="33">
        <f>'Raw Data'!AN76</f>
        <v>369350</v>
      </c>
      <c r="AA121" s="33">
        <f>'Raw Data'!AO76</f>
        <v>419500</v>
      </c>
      <c r="AB121" s="33">
        <f>'Raw Data'!AP76</f>
        <v>410000</v>
      </c>
      <c r="AC121" s="33">
        <f>'Raw Data'!AQ76</f>
        <v>443250</v>
      </c>
      <c r="AD121" s="33">
        <f>'Raw Data'!AR76</f>
        <v>418750</v>
      </c>
      <c r="AE121" s="33">
        <f>'Raw Data'!AS76</f>
        <v>385000</v>
      </c>
      <c r="AF121" s="33">
        <f>'Raw Data'!AT76</f>
        <v>327000</v>
      </c>
      <c r="AG121" s="33">
        <f>'Raw Data'!AU76</f>
        <v>425000</v>
      </c>
      <c r="AH121" s="33">
        <f>'Raw Data'!AV76</f>
        <v>412000</v>
      </c>
      <c r="AI121" s="33">
        <f>'Raw Data'!AW76</f>
        <v>430000</v>
      </c>
      <c r="AJ121" s="33">
        <f>'Raw Data'!AX76</f>
        <v>395000</v>
      </c>
      <c r="AK121" s="33">
        <f>'Raw Data'!AY76</f>
        <v>342900</v>
      </c>
      <c r="AL121" s="33">
        <f>'Raw Data'!AZ76</f>
        <v>357450</v>
      </c>
      <c r="AM121" s="33">
        <f>'Raw Data'!BA76</f>
        <v>350000</v>
      </c>
      <c r="AN121" s="33">
        <f>'Raw Data'!BB76</f>
        <v>415000</v>
      </c>
      <c r="AO121" s="33">
        <f>'Raw Data'!BC76</f>
        <v>357500</v>
      </c>
      <c r="AP121" s="33">
        <f>'Raw Data'!BD76</f>
        <v>406339</v>
      </c>
      <c r="AQ121" s="33">
        <f>'Raw Data'!BE76</f>
        <v>381206</v>
      </c>
      <c r="AR121" s="33">
        <f>'Raw Data'!BF76</f>
        <v>320000</v>
      </c>
      <c r="AS121" s="33">
        <f>'Raw Data'!BG76</f>
        <v>345000</v>
      </c>
      <c r="AT121" s="33">
        <f>'Raw Data'!BH76</f>
        <v>360000</v>
      </c>
      <c r="AU121" s="33">
        <f>'Raw Data'!BI76</f>
        <v>375000</v>
      </c>
      <c r="AV121" s="33">
        <f>'Raw Data'!BJ76</f>
        <v>362500</v>
      </c>
      <c r="AW121" s="33">
        <f>'Raw Data'!BK76</f>
        <v>359000</v>
      </c>
      <c r="AX121" s="33">
        <f>'Raw Data'!BL76</f>
        <v>300000</v>
      </c>
      <c r="AY121" s="33">
        <f>'Raw Data'!BM76</f>
        <v>375000</v>
      </c>
      <c r="AZ121" s="33">
        <f>'Raw Data'!BN76</f>
        <v>325000</v>
      </c>
      <c r="BA121" s="33">
        <f>'Raw Data'!BO76</f>
        <v>334575</v>
      </c>
      <c r="BB121" s="33">
        <f>'Raw Data'!BP76</f>
        <v>394000</v>
      </c>
      <c r="BC121" s="33">
        <f>'Raw Data'!BQ76</f>
        <v>290000</v>
      </c>
      <c r="BD121" s="33">
        <f>'Raw Data'!BR76</f>
        <v>292000</v>
      </c>
      <c r="BE121" s="33">
        <f>'Raw Data'!BS76</f>
        <v>362500</v>
      </c>
      <c r="BF121" s="33">
        <f>'Raw Data'!BT76</f>
        <v>375000</v>
      </c>
      <c r="BG121" s="33">
        <f>'Raw Data'!BU76</f>
        <v>292500</v>
      </c>
      <c r="BH121" s="33">
        <f>'Raw Data'!BV76</f>
        <v>325000</v>
      </c>
      <c r="BI121" s="33">
        <f>'Raw Data'!BW76</f>
        <v>265000</v>
      </c>
      <c r="BJ121" s="33">
        <f>'Raw Data'!BX76</f>
        <v>297500</v>
      </c>
      <c r="BK121" s="33">
        <f>'Raw Data'!BY76</f>
        <v>322500</v>
      </c>
      <c r="BL121" s="33">
        <f>'Raw Data'!BZ76</f>
        <v>335000</v>
      </c>
      <c r="BM121" s="33">
        <f>'Raw Data'!CA76</f>
        <v>310000</v>
      </c>
      <c r="BN121" s="33">
        <f>'Raw Data'!CB76</f>
        <v>367000</v>
      </c>
      <c r="BO121" s="33">
        <f>'Raw Data'!CC76</f>
        <v>399000</v>
      </c>
      <c r="BP121" s="33">
        <f>'Raw Data'!CD76</f>
        <v>336000</v>
      </c>
      <c r="BQ121" s="33">
        <f>'Raw Data'!CE76</f>
        <v>322500</v>
      </c>
      <c r="BR121" s="33">
        <f>'Raw Data'!CF76</f>
        <v>317500</v>
      </c>
      <c r="BS121" s="33">
        <f>'Raw Data'!CG76</f>
        <v>314475</v>
      </c>
      <c r="BT121" s="33">
        <f>'Raw Data'!CH76</f>
        <v>322000</v>
      </c>
      <c r="BU121" s="33">
        <f>'Raw Data'!CI76</f>
        <v>301500</v>
      </c>
      <c r="BV121" s="33">
        <f>'Raw Data'!CJ76</f>
        <v>300000</v>
      </c>
      <c r="BW121" s="33">
        <f>'Raw Data'!CK76</f>
        <v>317250</v>
      </c>
      <c r="BX121" s="33">
        <f>'Raw Data'!CL76</f>
        <v>368952</v>
      </c>
      <c r="BY121" s="33">
        <f>'Raw Data'!CM76</f>
        <v>318750</v>
      </c>
      <c r="BZ121" s="33">
        <f>'Raw Data'!CN76</f>
        <v>341500</v>
      </c>
      <c r="CA121" s="33">
        <f>'Raw Data'!CO76</f>
        <v>408300</v>
      </c>
      <c r="CB121" s="33">
        <f>'Raw Data'!CP76</f>
        <v>347450</v>
      </c>
      <c r="CC121" s="33">
        <f>'Raw Data'!CQ76</f>
        <v>308500</v>
      </c>
      <c r="CD121" s="33">
        <f>'Raw Data'!CR76</f>
        <v>360000</v>
      </c>
      <c r="CE121" s="33">
        <f>'Raw Data'!CS76</f>
        <v>360000</v>
      </c>
      <c r="CF121" s="33">
        <f>'Raw Data'!CT76</f>
        <v>300000</v>
      </c>
      <c r="CG121" s="33">
        <f>'Raw Data'!CU76</f>
        <v>295000</v>
      </c>
      <c r="CH121" s="33">
        <f>'Raw Data'!CV76</f>
        <v>274900</v>
      </c>
      <c r="CI121" s="33">
        <f>'Raw Data'!CW76</f>
        <v>315000</v>
      </c>
      <c r="CJ121" s="33">
        <f>'Raw Data'!CX76</f>
        <v>247000</v>
      </c>
      <c r="CK121" s="33">
        <f>'Raw Data'!CY76</f>
        <v>269000</v>
      </c>
      <c r="CL121" s="33">
        <f>'Raw Data'!CZ76</f>
        <v>265900</v>
      </c>
      <c r="CM121" s="33">
        <f>'Raw Data'!DA76</f>
        <v>307500</v>
      </c>
      <c r="CN121" s="33">
        <f>'Raw Data'!DB76</f>
        <v>295000</v>
      </c>
      <c r="CO121" s="33">
        <f>'Raw Data'!DC76</f>
        <v>310000</v>
      </c>
      <c r="CP121" s="33">
        <f>'Raw Data'!DD76</f>
        <v>298000</v>
      </c>
      <c r="CQ121" s="33">
        <f>'Raw Data'!DE76</f>
        <v>294500</v>
      </c>
      <c r="CR121" s="33">
        <f>'Raw Data'!DF76</f>
        <v>304400</v>
      </c>
      <c r="CS121" s="33">
        <f>'Raw Data'!DG76</f>
        <v>317500</v>
      </c>
      <c r="CT121" s="33">
        <f>'Raw Data'!DH76</f>
        <v>292500</v>
      </c>
      <c r="CU121" s="33">
        <f>'Raw Data'!DI76</f>
        <v>277000</v>
      </c>
      <c r="CV121" s="33">
        <f>'Raw Data'!DJ76</f>
        <v>295000</v>
      </c>
      <c r="CW121" s="33">
        <f>'Raw Data'!DK76</f>
        <v>346500</v>
      </c>
      <c r="CX121" s="33">
        <f>'Raw Data'!DL76</f>
        <v>330000</v>
      </c>
      <c r="CY121" s="33">
        <f>'Raw Data'!DM76</f>
        <v>260000</v>
      </c>
      <c r="CZ121" s="33">
        <f>'Raw Data'!DN76</f>
        <v>300000</v>
      </c>
      <c r="DA121" s="33">
        <f>'Raw Data'!DO76</f>
        <v>305000</v>
      </c>
      <c r="DB121" s="33">
        <f>'Raw Data'!DP76</f>
        <v>284250</v>
      </c>
      <c r="DC121" s="33">
        <f>'Raw Data'!DQ76</f>
        <v>323000</v>
      </c>
      <c r="DD121" s="33">
        <f>'Raw Data'!DR76</f>
        <v>303000</v>
      </c>
      <c r="DE121" s="33">
        <f>'Raw Data'!DS76</f>
        <v>277000</v>
      </c>
      <c r="DF121" s="33">
        <f>'Raw Data'!DT76</f>
        <v>270000</v>
      </c>
      <c r="DG121" s="33">
        <f>'Raw Data'!DU76</f>
        <v>263000</v>
      </c>
      <c r="DH121" s="33">
        <f>'Raw Data'!DV76</f>
        <v>338000</v>
      </c>
      <c r="DI121" s="33">
        <f>'Raw Data'!DW76</f>
        <v>290000</v>
      </c>
      <c r="DJ121" s="33">
        <f>'Raw Data'!DX76</f>
        <v>300000</v>
      </c>
      <c r="DK121" s="33">
        <f>'Raw Data'!DY76</f>
        <v>295425</v>
      </c>
      <c r="DL121" s="33">
        <f>'Raw Data'!DZ76</f>
        <v>275000</v>
      </c>
      <c r="DM121" s="33">
        <f>'Raw Data'!EA76</f>
        <v>289200</v>
      </c>
      <c r="DN121" s="33">
        <f>'Raw Data'!EB76</f>
        <v>294750</v>
      </c>
      <c r="DO121" s="33">
        <f>'Raw Data'!EC76</f>
        <v>320000</v>
      </c>
      <c r="DP121" s="33">
        <f>'Raw Data'!ED76</f>
        <v>299900</v>
      </c>
      <c r="DQ121" s="33">
        <f>'Raw Data'!EE76</f>
        <v>285000</v>
      </c>
      <c r="DR121" s="33">
        <f>'Raw Data'!EF76</f>
        <v>292500</v>
      </c>
      <c r="DS121" s="33">
        <f>'Raw Data'!EG76</f>
        <v>288500</v>
      </c>
      <c r="DT121" s="33">
        <f>'Raw Data'!EH76</f>
        <v>299000</v>
      </c>
      <c r="DU121" s="33">
        <f>'Raw Data'!EI76</f>
        <v>285500</v>
      </c>
      <c r="DV121" s="33">
        <f>'Raw Data'!EJ76</f>
        <v>318000</v>
      </c>
      <c r="DW121" s="33">
        <f>'Raw Data'!EK76</f>
        <v>335000</v>
      </c>
      <c r="DX121" s="33">
        <f>'Raw Data'!EL76</f>
        <v>317500</v>
      </c>
      <c r="DY121" s="33">
        <f>'Raw Data'!EM76</f>
        <v>283880</v>
      </c>
      <c r="DZ121" s="33">
        <f>'Raw Data'!EN76</f>
        <v>300750</v>
      </c>
      <c r="EA121" s="33">
        <f>'Raw Data'!EO76</f>
        <v>280000</v>
      </c>
      <c r="EB121" s="33">
        <f>'Raw Data'!EP76</f>
        <v>300000</v>
      </c>
      <c r="EC121" s="33">
        <f>'Raw Data'!EQ76</f>
        <v>279000</v>
      </c>
      <c r="ED121" s="33">
        <f>'Raw Data'!ER76</f>
        <v>325000</v>
      </c>
      <c r="EE121" s="33">
        <f>'Raw Data'!ES76</f>
        <v>288500</v>
      </c>
      <c r="EF121" s="33">
        <f>'Raw Data'!ET76</f>
        <v>284500</v>
      </c>
      <c r="EG121" s="33">
        <f>'Raw Data'!EU76</f>
        <v>328500</v>
      </c>
      <c r="EH121" s="33">
        <f>'Raw Data'!EV76</f>
        <v>286000</v>
      </c>
      <c r="EI121" s="33">
        <f>'Raw Data'!EW76</f>
        <v>325000</v>
      </c>
      <c r="EJ121" s="33">
        <f>'Raw Data'!EX76</f>
        <v>288000</v>
      </c>
      <c r="EK121" s="33">
        <f>'Raw Data'!EY76</f>
        <v>325000</v>
      </c>
      <c r="EL121" s="33">
        <f>'Raw Data'!EZ76</f>
        <v>340000</v>
      </c>
      <c r="EM121" s="33">
        <f>'Raw Data'!FA76</f>
        <v>325000</v>
      </c>
      <c r="EN121" s="33">
        <f>'Raw Data'!FB76</f>
        <v>330000</v>
      </c>
      <c r="EO121" s="33">
        <f>'Raw Data'!FC76</f>
        <v>309000</v>
      </c>
      <c r="EP121" s="33">
        <f>'Raw Data'!FD76</f>
        <v>310000</v>
      </c>
      <c r="EQ121" s="33">
        <f>'Raw Data'!FE76</f>
        <v>294450</v>
      </c>
      <c r="ER121" s="33">
        <f>'Raw Data'!FF76</f>
        <v>290000</v>
      </c>
      <c r="ES121" s="33">
        <f>'Raw Data'!FG76</f>
        <v>310500</v>
      </c>
      <c r="ET121" s="33">
        <f>'Raw Data'!FH76</f>
        <v>335000</v>
      </c>
      <c r="EU121" s="33">
        <f>'Raw Data'!FI76</f>
        <v>309000</v>
      </c>
      <c r="EV121" s="33">
        <f>'Raw Data'!FJ76</f>
        <v>311500</v>
      </c>
      <c r="EW121" s="33">
        <f>'Raw Data'!FK76</f>
        <v>329000</v>
      </c>
      <c r="EX121" s="33">
        <f>'Raw Data'!FL76</f>
        <v>339000</v>
      </c>
      <c r="EY121" s="33">
        <f>'Raw Data'!FM76</f>
        <v>326000</v>
      </c>
      <c r="EZ121" s="33">
        <f>'Raw Data'!FN76</f>
        <v>325000</v>
      </c>
      <c r="FA121" s="33">
        <f>'Raw Data'!FO76</f>
        <v>330000</v>
      </c>
      <c r="FB121" s="33">
        <f>'Raw Data'!FP76</f>
        <v>324000</v>
      </c>
      <c r="FC121" s="33">
        <f>'Raw Data'!FQ76</f>
        <v>324950</v>
      </c>
      <c r="FD121" s="33">
        <f>'Raw Data'!FR76</f>
        <v>327000</v>
      </c>
      <c r="FE121" s="33">
        <f>'Raw Data'!FS76</f>
        <v>325000</v>
      </c>
      <c r="FF121" s="33">
        <f>'Raw Data'!FT76</f>
        <v>350000</v>
      </c>
      <c r="FG121" s="33">
        <f>'Raw Data'!FU76</f>
        <v>321500</v>
      </c>
      <c r="FH121" s="33">
        <f>'Raw Data'!FV76</f>
        <v>325000</v>
      </c>
      <c r="FI121" s="33">
        <f>'Raw Data'!FW76</f>
        <v>340000</v>
      </c>
      <c r="FJ121" s="33">
        <f>'Raw Data'!FX76</f>
        <v>335000</v>
      </c>
      <c r="FK121" s="33">
        <f>'Raw Data'!FY76</f>
        <v>370000</v>
      </c>
      <c r="FL121" s="33">
        <f>'Raw Data'!FZ76</f>
        <v>330000</v>
      </c>
      <c r="FM121" s="33">
        <f>'Raw Data'!GA76</f>
        <v>346500</v>
      </c>
      <c r="FN121" s="33">
        <f>'Raw Data'!GB76</f>
        <v>346450</v>
      </c>
      <c r="FO121" s="33">
        <f>'Raw Data'!GC76</f>
        <v>311000</v>
      </c>
      <c r="FP121" s="33">
        <f>'Raw Data'!GD76</f>
        <v>348500</v>
      </c>
      <c r="FQ121" s="33">
        <f>'Raw Data'!GE76</f>
        <v>356000</v>
      </c>
      <c r="FR121" s="33">
        <f>'Raw Data'!GF76</f>
        <v>354500</v>
      </c>
      <c r="FS121" s="33">
        <f>'Raw Data'!GG76</f>
        <v>339000</v>
      </c>
      <c r="FT121" s="33">
        <f>'Raw Data'!GH76</f>
        <v>332750</v>
      </c>
      <c r="FU121" s="33">
        <f>'Raw Data'!GI76</f>
        <v>347250</v>
      </c>
      <c r="FV121" s="33">
        <f>'Raw Data'!GJ76</f>
        <v>345000</v>
      </c>
      <c r="FW121" s="33">
        <f>'Raw Data'!GK76</f>
        <v>349950</v>
      </c>
      <c r="FX121" s="33">
        <f>'Raw Data'!GL76</f>
        <v>342500</v>
      </c>
      <c r="FY121" s="33">
        <f>'Raw Data'!GM76</f>
        <v>332500</v>
      </c>
      <c r="FZ121" s="33">
        <f>'Raw Data'!GN76</f>
        <v>331780</v>
      </c>
      <c r="GA121" s="33">
        <f>'Raw Data'!GO76</f>
        <v>347250</v>
      </c>
      <c r="GB121" s="33">
        <f>'Raw Data'!GP76</f>
        <v>351000</v>
      </c>
      <c r="GC121" s="33">
        <f>'Raw Data'!GQ76</f>
        <v>359000</v>
      </c>
      <c r="GD121" s="33">
        <f>'Raw Data'!GR76</f>
        <v>384500</v>
      </c>
      <c r="GE121" s="33">
        <f>'Raw Data'!GS76</f>
        <v>370000</v>
      </c>
      <c r="GF121" s="33">
        <f>'Raw Data'!GT76</f>
        <v>356000</v>
      </c>
      <c r="GG121" s="33">
        <f>'Raw Data'!GU76</f>
        <v>365000</v>
      </c>
      <c r="GH121" s="33">
        <f>'Raw Data'!GV76</f>
        <v>360000</v>
      </c>
      <c r="GI121" s="33">
        <f>'Raw Data'!GW76</f>
        <v>373750</v>
      </c>
      <c r="GJ121" s="33">
        <f>'Raw Data'!GX76</f>
        <v>364570</v>
      </c>
      <c r="GK121" s="33">
        <f>'Raw Data'!GY76</f>
        <v>398000</v>
      </c>
      <c r="GL121" s="33">
        <f>'Raw Data'!GZ76</f>
        <v>459000</v>
      </c>
      <c r="GM121" s="33">
        <f>'Raw Data'!HA76</f>
        <v>457500</v>
      </c>
      <c r="GN121" s="33">
        <f>'Raw Data'!HB76</f>
        <v>508000</v>
      </c>
      <c r="GO121" s="33">
        <f>'Raw Data'!HC76</f>
        <v>500000</v>
      </c>
      <c r="GP121" s="33">
        <f>'Raw Data'!HD76</f>
        <v>515000</v>
      </c>
      <c r="GQ121" s="33">
        <f>'Raw Data'!HE76</f>
        <v>449000</v>
      </c>
      <c r="GR121" s="33">
        <f>'Raw Data'!HF76</f>
        <v>469000</v>
      </c>
      <c r="GS121" s="33">
        <f>'Raw Data'!HG76</f>
        <v>507500</v>
      </c>
      <c r="GT121" s="33">
        <f>'Raw Data'!HH76</f>
        <v>510000</v>
      </c>
      <c r="GU121" s="33">
        <f>'Raw Data'!HI76</f>
        <v>522500</v>
      </c>
      <c r="GV121" s="33">
        <f>'Raw Data'!HJ76</f>
        <v>562000</v>
      </c>
      <c r="GW121" s="33">
        <f>'Raw Data'!HK76</f>
        <v>530300</v>
      </c>
      <c r="GX121" s="33">
        <f>'Raw Data'!HL76</f>
        <v>545000</v>
      </c>
      <c r="GY121" s="33">
        <f>'Raw Data'!HM76</f>
        <v>503750</v>
      </c>
      <c r="GZ121" s="33">
        <f>'Raw Data'!HN76</f>
        <v>526000</v>
      </c>
      <c r="HA121" s="33">
        <f>'Raw Data'!HO76</f>
        <v>525500</v>
      </c>
      <c r="HB121" s="33">
        <f>'Raw Data'!HP76</f>
        <v>546750</v>
      </c>
      <c r="HC121" s="33">
        <f>'Raw Data'!HQ76</f>
        <v>660000</v>
      </c>
      <c r="HD121" s="33">
        <f>'Raw Data'!HR76</f>
        <v>637000</v>
      </c>
      <c r="HE121" s="33">
        <f>'Raw Data'!HS76</f>
        <v>635000</v>
      </c>
      <c r="HF121" s="33">
        <f>'Raw Data'!HT76</f>
        <v>620000</v>
      </c>
      <c r="HG121" s="33">
        <f>'Raw Data'!HU76</f>
        <v>650000</v>
      </c>
      <c r="HH121" s="33">
        <f>'Raw Data'!HV76</f>
        <v>581000</v>
      </c>
      <c r="HI121" s="33">
        <f>'Raw Data'!HW76</f>
        <v>608000</v>
      </c>
      <c r="HJ121" s="33">
        <f>'Raw Data'!HX76</f>
        <v>549450</v>
      </c>
      <c r="HK121" s="33">
        <f>'Raw Data'!HY76</f>
        <v>635000</v>
      </c>
      <c r="HL121" s="33">
        <f>'Raw Data'!HZ76</f>
        <v>650000</v>
      </c>
      <c r="HM121" s="33">
        <f>'Raw Data'!IA76</f>
        <v>560000</v>
      </c>
      <c r="HN121" s="33">
        <f>'Raw Data'!IB76</f>
        <v>565000</v>
      </c>
      <c r="HO121" s="33">
        <f>'Raw Data'!IC76</f>
        <v>629900</v>
      </c>
      <c r="HP121" s="33">
        <f>'Raw Data'!ID76</f>
        <v>500000</v>
      </c>
      <c r="HQ121" s="33">
        <f>'Raw Data'!IE76</f>
        <v>573750</v>
      </c>
      <c r="HR121" s="33">
        <f>'Raw Data'!IF76</f>
        <v>585000</v>
      </c>
      <c r="HS121" s="33">
        <f>'Raw Data'!IG76</f>
        <v>590000</v>
      </c>
      <c r="HT121" s="33">
        <f>'Raw Data'!IH76</f>
        <v>627500</v>
      </c>
      <c r="HU121" s="33">
        <f>'Raw Data'!II76</f>
        <v>602450</v>
      </c>
      <c r="HV121" s="33">
        <f>'Raw Data'!IJ76</f>
        <v>525000</v>
      </c>
      <c r="HW121" s="33">
        <f>'Raw Data'!IK76</f>
        <v>588000</v>
      </c>
      <c r="HX121" s="33">
        <f>'Raw Data'!IL76</f>
        <v>672500</v>
      </c>
      <c r="HY121" s="33">
        <f>'Raw Data'!IM76</f>
        <v>642500</v>
      </c>
      <c r="HZ121" s="33">
        <f>'Raw Data'!IN76</f>
        <v>720199</v>
      </c>
      <c r="IA121" s="33">
        <f>'Raw Data'!IO76</f>
        <v>589000</v>
      </c>
      <c r="IB121" s="33">
        <f>'Raw Data'!IP76</f>
        <v>585000</v>
      </c>
      <c r="IC121" s="33">
        <f>'Raw Data'!IQ76</f>
        <v>615000</v>
      </c>
      <c r="ID121" s="33">
        <f>'Raw Data'!IR76</f>
        <v>621000</v>
      </c>
      <c r="IE121" s="33">
        <f>'Raw Data'!IS76</f>
        <v>675000</v>
      </c>
      <c r="IF121" s="33">
        <f>'Raw Data'!IT76</f>
        <v>615000</v>
      </c>
      <c r="IG121" s="33">
        <f>'Raw Data'!IU76</f>
        <v>686000</v>
      </c>
      <c r="IH121" s="33">
        <f>'Raw Data'!IV76</f>
        <v>670000</v>
      </c>
      <c r="II121" s="33">
        <f>'Raw Data'!IW76</f>
        <v>620000</v>
      </c>
      <c r="IJ121" s="33">
        <f>'Raw Data'!IX76</f>
        <v>624000</v>
      </c>
      <c r="IK121" s="33">
        <f>'Raw Data'!IY76</f>
        <v>550000</v>
      </c>
      <c r="IL121" s="33">
        <f>'Raw Data'!IZ76</f>
        <v>629000</v>
      </c>
      <c r="IM121" s="33">
        <f>'Raw Data'!JA76</f>
        <v>622500</v>
      </c>
      <c r="IN121" s="33">
        <f>'Raw Data'!JB76</f>
        <v>664000</v>
      </c>
      <c r="IO121" s="33">
        <f>'Raw Data'!JC76</f>
        <v>660000</v>
      </c>
      <c r="IP121" s="33">
        <f>'Raw Data'!JD76</f>
        <v>0</v>
      </c>
      <c r="IQ121" s="33">
        <f>'Raw Data'!JE76</f>
        <v>0</v>
      </c>
      <c r="IR121" s="33">
        <f>'Raw Data'!JF76</f>
        <v>0</v>
      </c>
      <c r="IS121" s="33">
        <f>'Raw Data'!JG76</f>
        <v>0</v>
      </c>
    </row>
    <row r="122" spans="1:253" ht="14" customHeight="1" x14ac:dyDescent="0.35">
      <c r="A122" s="4" t="str">
        <f>'Raw Data'!A77</f>
        <v>SF Total Sale Volumn</v>
      </c>
      <c r="B122" s="33">
        <f>'Raw Data'!P77</f>
        <v>0</v>
      </c>
      <c r="C122" s="33">
        <f>'Raw Data'!Q77</f>
        <v>0</v>
      </c>
      <c r="D122" s="33">
        <f>'Raw Data'!R77</f>
        <v>0</v>
      </c>
      <c r="E122" s="33">
        <f>'Raw Data'!S77</f>
        <v>0</v>
      </c>
      <c r="F122" s="33">
        <f>'Raw Data'!T77</f>
        <v>0</v>
      </c>
      <c r="G122" s="33">
        <f>'Raw Data'!U77</f>
        <v>0</v>
      </c>
      <c r="H122" s="33">
        <f>'Raw Data'!V77</f>
        <v>0</v>
      </c>
      <c r="I122" s="33">
        <f>'Raw Data'!W77</f>
        <v>0</v>
      </c>
      <c r="J122" s="33">
        <f>'Raw Data'!X77</f>
        <v>0</v>
      </c>
      <c r="K122" s="33">
        <f>'Raw Data'!Y77</f>
        <v>0</v>
      </c>
      <c r="L122" s="33">
        <f>'Raw Data'!Z77</f>
        <v>0</v>
      </c>
      <c r="M122" s="33">
        <f>'Raw Data'!AA77</f>
        <v>0</v>
      </c>
      <c r="N122" s="33">
        <f>'Raw Data'!AB77</f>
        <v>0</v>
      </c>
      <c r="O122" s="33">
        <f>'Raw Data'!AC77</f>
        <v>0</v>
      </c>
      <c r="P122" s="33">
        <f>'Raw Data'!AD77</f>
        <v>0</v>
      </c>
      <c r="Q122" s="33">
        <f>'Raw Data'!AE77</f>
        <v>0</v>
      </c>
      <c r="R122" s="33">
        <f>'Raw Data'!AF77</f>
        <v>0</v>
      </c>
      <c r="S122" s="33">
        <f>'Raw Data'!AG77</f>
        <v>0</v>
      </c>
      <c r="T122" s="33">
        <f>'Raw Data'!AH77</f>
        <v>0</v>
      </c>
      <c r="U122" s="33">
        <f>'Raw Data'!AI77</f>
        <v>0</v>
      </c>
      <c r="V122" s="33">
        <f>'Raw Data'!AJ77</f>
        <v>0</v>
      </c>
      <c r="W122" s="33">
        <f>'Raw Data'!AK77</f>
        <v>0</v>
      </c>
      <c r="X122" s="33">
        <f>'Raw Data'!AL77</f>
        <v>0</v>
      </c>
      <c r="Y122" s="33">
        <f>'Raw Data'!AM77</f>
        <v>0</v>
      </c>
      <c r="Z122" s="33">
        <f>'Raw Data'!AN77</f>
        <v>0</v>
      </c>
      <c r="AA122" s="33">
        <f>'Raw Data'!AO77</f>
        <v>0</v>
      </c>
      <c r="AB122" s="33">
        <f>'Raw Data'!AP77</f>
        <v>0</v>
      </c>
      <c r="AC122" s="33">
        <f>'Raw Data'!AQ77</f>
        <v>0</v>
      </c>
      <c r="AD122" s="33">
        <f>'Raw Data'!AR77</f>
        <v>0</v>
      </c>
      <c r="AE122" s="33">
        <f>'Raw Data'!AS77</f>
        <v>0</v>
      </c>
      <c r="AF122" s="33">
        <f>'Raw Data'!AT77</f>
        <v>0</v>
      </c>
      <c r="AG122" s="33">
        <f>'Raw Data'!AU77</f>
        <v>0</v>
      </c>
      <c r="AH122" s="33">
        <f>'Raw Data'!AV77</f>
        <v>0</v>
      </c>
      <c r="AI122" s="33">
        <f>'Raw Data'!AW77</f>
        <v>0</v>
      </c>
      <c r="AJ122" s="33">
        <f>'Raw Data'!AX77</f>
        <v>0</v>
      </c>
      <c r="AK122" s="33">
        <f>'Raw Data'!AY77</f>
        <v>0</v>
      </c>
      <c r="AL122" s="33">
        <f>'Raw Data'!AZ77</f>
        <v>0</v>
      </c>
      <c r="AM122" s="33">
        <f>'Raw Data'!BA77</f>
        <v>0</v>
      </c>
      <c r="AN122" s="33">
        <f>'Raw Data'!BB77</f>
        <v>0</v>
      </c>
      <c r="AO122" s="33">
        <f>'Raw Data'!BC77</f>
        <v>0</v>
      </c>
      <c r="AP122" s="33">
        <f>'Raw Data'!BD77</f>
        <v>0</v>
      </c>
      <c r="AQ122" s="33">
        <f>'Raw Data'!BE77</f>
        <v>0</v>
      </c>
      <c r="AR122" s="33">
        <f>'Raw Data'!BF77</f>
        <v>0</v>
      </c>
      <c r="AS122" s="33">
        <f>'Raw Data'!BG77</f>
        <v>0</v>
      </c>
      <c r="AT122" s="33">
        <f>'Raw Data'!BH77</f>
        <v>0</v>
      </c>
      <c r="AU122" s="33">
        <f>'Raw Data'!BI77</f>
        <v>0</v>
      </c>
      <c r="AV122" s="33">
        <f>'Raw Data'!BJ77</f>
        <v>0</v>
      </c>
      <c r="AW122" s="33">
        <f>'Raw Data'!BK77</f>
        <v>0</v>
      </c>
      <c r="AX122" s="33">
        <f>'Raw Data'!BL77</f>
        <v>0</v>
      </c>
      <c r="AY122" s="33">
        <f>'Raw Data'!BM77</f>
        <v>0</v>
      </c>
      <c r="AZ122" s="33">
        <f>'Raw Data'!BN77</f>
        <v>0</v>
      </c>
      <c r="BA122" s="33">
        <f>'Raw Data'!BO77</f>
        <v>0</v>
      </c>
      <c r="BB122" s="33">
        <f>'Raw Data'!BP77</f>
        <v>0</v>
      </c>
      <c r="BC122" s="33">
        <f>'Raw Data'!BQ77</f>
        <v>0</v>
      </c>
      <c r="BD122" s="33">
        <f>'Raw Data'!BR77</f>
        <v>0</v>
      </c>
      <c r="BE122" s="33">
        <f>'Raw Data'!BS77</f>
        <v>0</v>
      </c>
      <c r="BF122" s="33">
        <f>'Raw Data'!BT77</f>
        <v>0</v>
      </c>
      <c r="BG122" s="33">
        <f>'Raw Data'!BU77</f>
        <v>0</v>
      </c>
      <c r="BH122" s="33">
        <f>'Raw Data'!BV77</f>
        <v>0</v>
      </c>
      <c r="BI122" s="33">
        <f>'Raw Data'!BW77</f>
        <v>0</v>
      </c>
      <c r="BJ122" s="33">
        <f>'Raw Data'!BX77</f>
        <v>0</v>
      </c>
      <c r="BK122" s="33">
        <f>'Raw Data'!BY77</f>
        <v>0</v>
      </c>
      <c r="BL122" s="33">
        <f>'Raw Data'!BZ77</f>
        <v>0</v>
      </c>
      <c r="BM122" s="33">
        <f>'Raw Data'!CA77</f>
        <v>0</v>
      </c>
      <c r="BN122" s="33">
        <f>'Raw Data'!CB77</f>
        <v>0</v>
      </c>
      <c r="BO122" s="33">
        <f>'Raw Data'!CC77</f>
        <v>0</v>
      </c>
      <c r="BP122" s="33">
        <f>'Raw Data'!CD77</f>
        <v>0</v>
      </c>
      <c r="BQ122" s="33">
        <f>'Raw Data'!CE77</f>
        <v>0</v>
      </c>
      <c r="BR122" s="33">
        <f>'Raw Data'!CF77</f>
        <v>0</v>
      </c>
      <c r="BS122" s="33">
        <f>'Raw Data'!CG77</f>
        <v>0</v>
      </c>
      <c r="BT122" s="33">
        <f>'Raw Data'!CH77</f>
        <v>0</v>
      </c>
      <c r="BU122" s="33">
        <f>'Raw Data'!CI77</f>
        <v>0</v>
      </c>
      <c r="BV122" s="33">
        <f>'Raw Data'!CJ77</f>
        <v>0</v>
      </c>
      <c r="BW122" s="33">
        <f>'Raw Data'!CK77</f>
        <v>0</v>
      </c>
      <c r="BX122" s="33">
        <f>'Raw Data'!CL77</f>
        <v>0</v>
      </c>
      <c r="BY122" s="33">
        <f>'Raw Data'!CM77</f>
        <v>0</v>
      </c>
      <c r="BZ122" s="33">
        <f>'Raw Data'!CN77</f>
        <v>0</v>
      </c>
      <c r="CA122" s="33">
        <f>'Raw Data'!CO77</f>
        <v>0</v>
      </c>
      <c r="CB122" s="33">
        <f>'Raw Data'!CP77</f>
        <v>0</v>
      </c>
      <c r="CC122" s="33">
        <f>'Raw Data'!CQ77</f>
        <v>0</v>
      </c>
      <c r="CD122" s="33">
        <f>'Raw Data'!CR77</f>
        <v>0</v>
      </c>
      <c r="CE122" s="33">
        <f>'Raw Data'!CS77</f>
        <v>0</v>
      </c>
      <c r="CF122" s="33">
        <f>'Raw Data'!CT77</f>
        <v>0</v>
      </c>
      <c r="CG122" s="33">
        <f>'Raw Data'!CU77</f>
        <v>0</v>
      </c>
      <c r="CH122" s="33">
        <f>'Raw Data'!CV77</f>
        <v>0</v>
      </c>
      <c r="CI122" s="33">
        <f>'Raw Data'!CW77</f>
        <v>0</v>
      </c>
      <c r="CJ122" s="33">
        <f>'Raw Data'!CX77</f>
        <v>0</v>
      </c>
      <c r="CK122" s="33">
        <f>'Raw Data'!CY77</f>
        <v>0</v>
      </c>
      <c r="CL122" s="33">
        <f>'Raw Data'!CZ77</f>
        <v>0</v>
      </c>
      <c r="CM122" s="33">
        <f>'Raw Data'!DA77</f>
        <v>0</v>
      </c>
      <c r="CN122" s="33">
        <f>'Raw Data'!DB77</f>
        <v>0</v>
      </c>
      <c r="CO122" s="33">
        <f>'Raw Data'!DC77</f>
        <v>0</v>
      </c>
      <c r="CP122" s="33">
        <f>'Raw Data'!DD77</f>
        <v>0</v>
      </c>
      <c r="CQ122" s="33">
        <f>'Raw Data'!DE77</f>
        <v>0</v>
      </c>
      <c r="CR122" s="33">
        <f>'Raw Data'!DF77</f>
        <v>0</v>
      </c>
      <c r="CS122" s="33">
        <f>'Raw Data'!DG77</f>
        <v>0</v>
      </c>
      <c r="CT122" s="33">
        <f>'Raw Data'!DH77</f>
        <v>0</v>
      </c>
      <c r="CU122" s="33">
        <f>'Raw Data'!DI77</f>
        <v>0</v>
      </c>
      <c r="CV122" s="33">
        <f>'Raw Data'!DJ77</f>
        <v>0</v>
      </c>
      <c r="CW122" s="33">
        <f>'Raw Data'!DK77</f>
        <v>0</v>
      </c>
      <c r="CX122" s="33">
        <f>'Raw Data'!DL77</f>
        <v>0</v>
      </c>
      <c r="CY122" s="33">
        <f>'Raw Data'!DM77</f>
        <v>0</v>
      </c>
      <c r="CZ122" s="33">
        <f>'Raw Data'!DN77</f>
        <v>0</v>
      </c>
      <c r="DA122" s="33">
        <f>'Raw Data'!DO77</f>
        <v>0</v>
      </c>
      <c r="DB122" s="33">
        <f>'Raw Data'!DP77</f>
        <v>0</v>
      </c>
      <c r="DC122" s="33">
        <f>'Raw Data'!DQ77</f>
        <v>0</v>
      </c>
      <c r="DD122" s="33">
        <f>'Raw Data'!DR77</f>
        <v>0</v>
      </c>
      <c r="DE122" s="33">
        <f>'Raw Data'!DS77</f>
        <v>0</v>
      </c>
      <c r="DF122" s="33">
        <f>'Raw Data'!DT77</f>
        <v>0</v>
      </c>
      <c r="DG122" s="33">
        <f>'Raw Data'!DU77</f>
        <v>0</v>
      </c>
      <c r="DH122" s="33">
        <f>'Raw Data'!DV77</f>
        <v>0</v>
      </c>
      <c r="DI122" s="33">
        <f>'Raw Data'!DW77</f>
        <v>0</v>
      </c>
      <c r="DJ122" s="33">
        <f>'Raw Data'!DX77</f>
        <v>0</v>
      </c>
      <c r="DK122" s="33">
        <f>'Raw Data'!DY77</f>
        <v>0</v>
      </c>
      <c r="DL122" s="33">
        <f>'Raw Data'!DZ77</f>
        <v>0</v>
      </c>
      <c r="DM122" s="33">
        <f>'Raw Data'!EA77</f>
        <v>0</v>
      </c>
      <c r="DN122" s="33">
        <f>'Raw Data'!EB77</f>
        <v>0</v>
      </c>
      <c r="DO122" s="33">
        <f>'Raw Data'!EC77</f>
        <v>0</v>
      </c>
      <c r="DP122" s="33">
        <f>'Raw Data'!ED77</f>
        <v>0</v>
      </c>
      <c r="DQ122" s="33">
        <f>'Raw Data'!EE77</f>
        <v>0</v>
      </c>
      <c r="DR122" s="33">
        <f>'Raw Data'!EF77</f>
        <v>0</v>
      </c>
      <c r="DS122" s="33">
        <f>'Raw Data'!EG77</f>
        <v>0</v>
      </c>
      <c r="DT122" s="33">
        <f>'Raw Data'!EH77</f>
        <v>0</v>
      </c>
      <c r="DU122" s="33">
        <f>'Raw Data'!EI77</f>
        <v>34874968</v>
      </c>
      <c r="DV122" s="33">
        <f>'Raw Data'!EJ77</f>
        <v>58160744</v>
      </c>
      <c r="DW122" s="33">
        <f>'Raw Data'!EK77</f>
        <v>32487302</v>
      </c>
      <c r="DX122" s="33">
        <f>'Raw Data'!EL77</f>
        <v>34600388</v>
      </c>
      <c r="DY122" s="33">
        <f>'Raw Data'!EM77</f>
        <v>40859937</v>
      </c>
      <c r="DZ122" s="33">
        <f>'Raw Data'!EN77</f>
        <v>58480164</v>
      </c>
      <c r="EA122" s="33">
        <f>'Raw Data'!EO77</f>
        <v>63351569</v>
      </c>
      <c r="EB122" s="33">
        <f>'Raw Data'!EP77</f>
        <v>65919802</v>
      </c>
      <c r="EC122" s="33">
        <f>'Raw Data'!EQ77</f>
        <v>59342997</v>
      </c>
      <c r="ED122" s="33">
        <f>'Raw Data'!ER77</f>
        <v>47206655</v>
      </c>
      <c r="EE122" s="33">
        <f>'Raw Data'!ES77</f>
        <v>45856644</v>
      </c>
      <c r="EF122" s="33">
        <f>'Raw Data'!ET77</f>
        <v>42318411</v>
      </c>
      <c r="EG122" s="33">
        <f>'Raw Data'!EU77</f>
        <v>51046736</v>
      </c>
      <c r="EH122" s="33">
        <f>'Raw Data'!EV77</f>
        <v>52403405</v>
      </c>
      <c r="EI122" s="33">
        <f>'Raw Data'!EW77</f>
        <v>43672813</v>
      </c>
      <c r="EJ122" s="33">
        <f>'Raw Data'!EX77</f>
        <v>30278008</v>
      </c>
      <c r="EK122" s="33">
        <f>'Raw Data'!EY77</f>
        <v>47092242</v>
      </c>
      <c r="EL122" s="33">
        <f>'Raw Data'!EZ77</f>
        <v>53931631</v>
      </c>
      <c r="EM122" s="33">
        <f>'Raw Data'!FA77</f>
        <v>58524991</v>
      </c>
      <c r="EN122" s="33">
        <f>'Raw Data'!FB77</f>
        <v>64425853</v>
      </c>
      <c r="EO122" s="33">
        <f>'Raw Data'!FC77</f>
        <v>48062722</v>
      </c>
      <c r="EP122" s="33">
        <f>'Raw Data'!FD77</f>
        <v>47090538</v>
      </c>
      <c r="EQ122" s="33">
        <f>'Raw Data'!FE77</f>
        <v>49327376</v>
      </c>
      <c r="ER122" s="33">
        <f>'Raw Data'!FF77</f>
        <v>46878814</v>
      </c>
      <c r="ES122" s="33">
        <f>'Raw Data'!FG77</f>
        <v>46055968</v>
      </c>
      <c r="ET122" s="33">
        <f>'Raw Data'!FH77</f>
        <v>64630824</v>
      </c>
      <c r="EU122" s="33">
        <f>'Raw Data'!FI77</f>
        <v>39863792</v>
      </c>
      <c r="EV122" s="33">
        <f>'Raw Data'!FJ77</f>
        <v>45793159</v>
      </c>
      <c r="EW122" s="33">
        <f>'Raw Data'!FK77</f>
        <v>61975269</v>
      </c>
      <c r="EX122" s="33">
        <f>'Raw Data'!FL77</f>
        <v>66214502</v>
      </c>
      <c r="EY122" s="33">
        <f>'Raw Data'!FM77</f>
        <v>74581407</v>
      </c>
      <c r="EZ122" s="33">
        <f>'Raw Data'!FN77</f>
        <v>77041766</v>
      </c>
      <c r="FA122" s="33">
        <f>'Raw Data'!FO77</f>
        <v>44781072</v>
      </c>
      <c r="FB122" s="33">
        <f>'Raw Data'!FP77</f>
        <v>51536746</v>
      </c>
      <c r="FC122" s="33">
        <f>'Raw Data'!FQ77</f>
        <v>56781360</v>
      </c>
      <c r="FD122" s="33">
        <f>'Raw Data'!FR77</f>
        <v>51696358</v>
      </c>
      <c r="FE122" s="33">
        <f>'Raw Data'!FS77</f>
        <v>56353209</v>
      </c>
      <c r="FF122" s="33">
        <f>'Raw Data'!FT77</f>
        <v>66216150</v>
      </c>
      <c r="FG122" s="33">
        <f>'Raw Data'!FU77</f>
        <v>44975482</v>
      </c>
      <c r="FH122" s="33">
        <f>'Raw Data'!FV77</f>
        <v>35740893</v>
      </c>
      <c r="FI122" s="33">
        <f>'Raw Data'!FW77</f>
        <v>68639041</v>
      </c>
      <c r="FJ122" s="33">
        <f>'Raw Data'!FX77</f>
        <v>63931325</v>
      </c>
      <c r="FK122" s="33">
        <f>'Raw Data'!FY77</f>
        <v>89077027</v>
      </c>
      <c r="FL122" s="33">
        <f>'Raw Data'!FZ77</f>
        <v>71653212</v>
      </c>
      <c r="FM122" s="33">
        <f>'Raw Data'!GA77</f>
        <v>65785181</v>
      </c>
      <c r="FN122" s="33">
        <f>'Raw Data'!GB77</f>
        <v>63315213</v>
      </c>
      <c r="FO122" s="33">
        <f>'Raw Data'!GC77</f>
        <v>45656607</v>
      </c>
      <c r="FP122" s="33">
        <f>'Raw Data'!GD77</f>
        <v>64072756</v>
      </c>
      <c r="FQ122" s="33">
        <f>'Raw Data'!GE77</f>
        <v>50127737</v>
      </c>
      <c r="FR122" s="33">
        <f>'Raw Data'!GF77</f>
        <v>68718308</v>
      </c>
      <c r="FS122" s="33">
        <f>'Raw Data'!GG77</f>
        <v>45319345</v>
      </c>
      <c r="FT122" s="33">
        <f>'Raw Data'!GH77</f>
        <v>44076157</v>
      </c>
      <c r="FU122" s="33">
        <f>'Raw Data'!GI77</f>
        <v>66475229</v>
      </c>
      <c r="FV122" s="33">
        <f>'Raw Data'!GJ77</f>
        <v>73032429</v>
      </c>
      <c r="FW122" s="33">
        <f>'Raw Data'!GK77</f>
        <v>77421778</v>
      </c>
      <c r="FX122" s="33">
        <f>'Raw Data'!GL77</f>
        <v>71206894</v>
      </c>
      <c r="FY122" s="33">
        <f>'Raw Data'!GM77</f>
        <v>61753626</v>
      </c>
      <c r="FZ122" s="33">
        <f>'Raw Data'!GN77</f>
        <v>68451884</v>
      </c>
      <c r="GA122" s="33">
        <f>'Raw Data'!GO77</f>
        <v>61726450</v>
      </c>
      <c r="GB122" s="33">
        <f>'Raw Data'!GP77</f>
        <v>69619469</v>
      </c>
      <c r="GC122" s="33">
        <f>'Raw Data'!GQ77</f>
        <v>81499762</v>
      </c>
      <c r="GD122" s="33">
        <f>'Raw Data'!GR77</f>
        <v>65606580</v>
      </c>
      <c r="GE122" s="33">
        <f>'Raw Data'!GS77</f>
        <v>54671002</v>
      </c>
      <c r="GF122" s="33">
        <f>'Raw Data'!GT77</f>
        <v>50566907</v>
      </c>
      <c r="GG122" s="33">
        <f>'Raw Data'!GU77</f>
        <v>81008040</v>
      </c>
      <c r="GH122" s="33">
        <f>'Raw Data'!GV77</f>
        <v>58674257</v>
      </c>
      <c r="GI122" s="33">
        <f>'Raw Data'!GW77</f>
        <v>56461931</v>
      </c>
      <c r="GJ122" s="33">
        <f>'Raw Data'!GX77</f>
        <v>77582925</v>
      </c>
      <c r="GK122" s="33">
        <f>'Raw Data'!GY77</f>
        <v>161473118</v>
      </c>
      <c r="GL122" s="33">
        <f>'Raw Data'!GZ77</f>
        <v>137490006</v>
      </c>
      <c r="GM122" s="33">
        <f>'Raw Data'!HA77</f>
        <v>163036734</v>
      </c>
      <c r="GN122" s="33">
        <f>'Raw Data'!HB77</f>
        <v>184432143</v>
      </c>
      <c r="GO122" s="33">
        <f>'Raw Data'!HC77</f>
        <v>162734700</v>
      </c>
      <c r="GP122" s="33">
        <f>'Raw Data'!HD77</f>
        <v>167853489</v>
      </c>
      <c r="GQ122" s="33">
        <f>'Raw Data'!HE77</f>
        <v>129159800</v>
      </c>
      <c r="GR122" s="33">
        <f>'Raw Data'!HF77</f>
        <v>115472571</v>
      </c>
      <c r="GS122" s="33">
        <f>'Raw Data'!HG77</f>
        <v>205776563</v>
      </c>
      <c r="GT122" s="33">
        <f>'Raw Data'!HH77</f>
        <v>194490148</v>
      </c>
      <c r="GU122" s="33">
        <f>'Raw Data'!HI77</f>
        <v>201314064</v>
      </c>
      <c r="GV122" s="33">
        <f>'Raw Data'!HJ77</f>
        <v>212574055</v>
      </c>
      <c r="GW122" s="33">
        <f>'Raw Data'!HK77</f>
        <v>149773059</v>
      </c>
      <c r="GX122" s="33">
        <f>'Raw Data'!HL77</f>
        <v>131464179</v>
      </c>
      <c r="GY122" s="33">
        <f>'Raw Data'!HM77</f>
        <v>128172398</v>
      </c>
      <c r="GZ122" s="33">
        <f>'Raw Data'!HN77</f>
        <v>148388808</v>
      </c>
      <c r="HA122" s="33">
        <f>'Raw Data'!HO77</f>
        <v>151550137</v>
      </c>
      <c r="HB122" s="33">
        <f>'Raw Data'!HP77</f>
        <v>155325838</v>
      </c>
      <c r="HC122" s="33">
        <f>'Raw Data'!HQ77</f>
        <v>152816559</v>
      </c>
      <c r="HD122" s="33">
        <f>'Raw Data'!HR77</f>
        <v>128229719</v>
      </c>
      <c r="HE122" s="33">
        <f>'Raw Data'!HS77</f>
        <v>206721597</v>
      </c>
      <c r="HF122" s="33">
        <f>'Raw Data'!HT77</f>
        <v>181196314</v>
      </c>
      <c r="HG122" s="33">
        <f>'Raw Data'!HU77</f>
        <v>177065561</v>
      </c>
      <c r="HH122" s="33">
        <f>'Raw Data'!HV77</f>
        <v>155518920</v>
      </c>
      <c r="HI122" s="33">
        <f>'Raw Data'!HW77</f>
        <v>110795800</v>
      </c>
      <c r="HJ122" s="33">
        <f>'Raw Data'!HX77</f>
        <v>109527585</v>
      </c>
      <c r="HK122" s="33">
        <f>'Raw Data'!HY77</f>
        <v>106462185</v>
      </c>
      <c r="HL122" s="33">
        <f>'Raw Data'!HZ77</f>
        <v>108323475</v>
      </c>
      <c r="HM122" s="33">
        <f>'Raw Data'!IA77</f>
        <v>92210755</v>
      </c>
      <c r="HN122" s="33">
        <f>'Raw Data'!IB77</f>
        <v>80264099</v>
      </c>
      <c r="HO122" s="33">
        <f>'Raw Data'!IC77</f>
        <v>61755840</v>
      </c>
      <c r="HP122" s="33">
        <f>'Raw Data'!ID77</f>
        <v>66529222</v>
      </c>
      <c r="HQ122" s="33">
        <f>'Raw Data'!IE77</f>
        <v>120980574</v>
      </c>
      <c r="HR122" s="33">
        <f>'Raw Data'!IF77</f>
        <v>94039490</v>
      </c>
      <c r="HS122" s="33">
        <f>'Raw Data'!IG77</f>
        <v>113206828</v>
      </c>
      <c r="HT122" s="33">
        <f>'Raw Data'!IH77</f>
        <v>130509209</v>
      </c>
      <c r="HU122" s="33">
        <f>'Raw Data'!II77</f>
        <v>68813738</v>
      </c>
      <c r="HV122" s="33">
        <f>'Raw Data'!IJ77</f>
        <v>78960617</v>
      </c>
      <c r="HW122" s="33">
        <f>'Raw Data'!IK77</f>
        <v>93971446</v>
      </c>
      <c r="HX122" s="33">
        <f>'Raw Data'!IL77</f>
        <v>82718480</v>
      </c>
      <c r="HY122" s="33">
        <f>'Raw Data'!IM77</f>
        <v>85846610</v>
      </c>
      <c r="HZ122" s="33">
        <f>'Raw Data'!IN77</f>
        <v>79520701</v>
      </c>
      <c r="IA122" s="33">
        <f>'Raw Data'!IO77</f>
        <v>58853020</v>
      </c>
      <c r="IB122" s="33">
        <f>'Raw Data'!IP77</f>
        <v>73950433</v>
      </c>
      <c r="IC122" s="33">
        <f>'Raw Data'!IQ77</f>
        <v>102792354</v>
      </c>
      <c r="ID122" s="33">
        <f>'Raw Data'!IR77</f>
        <v>128567544</v>
      </c>
      <c r="IE122" s="33">
        <f>'Raw Data'!IS77</f>
        <v>109934443</v>
      </c>
      <c r="IF122" s="33">
        <f>'Raw Data'!IT77</f>
        <v>97290703</v>
      </c>
      <c r="IG122" s="33">
        <f>'Raw Data'!IU77</f>
        <v>106975765</v>
      </c>
      <c r="IH122" s="33">
        <f>'Raw Data'!IV77</f>
        <v>94355564</v>
      </c>
      <c r="II122" s="33">
        <f>'Raw Data'!IW77</f>
        <v>85510472</v>
      </c>
      <c r="IJ122" s="33">
        <f>'Raw Data'!IX77</f>
        <v>103677240</v>
      </c>
      <c r="IK122" s="33">
        <f>'Raw Data'!IY77</f>
        <v>79200422</v>
      </c>
      <c r="IL122" s="33">
        <f>'Raw Data'!IZ77</f>
        <v>84820425</v>
      </c>
      <c r="IM122" s="33">
        <f>'Raw Data'!JA77</f>
        <v>74860241</v>
      </c>
      <c r="IN122" s="33">
        <f>'Raw Data'!JB77</f>
        <v>68791027</v>
      </c>
      <c r="IO122" s="33">
        <f>'Raw Data'!JC77</f>
        <v>97255716</v>
      </c>
      <c r="IP122" s="33">
        <f>'Raw Data'!JD77</f>
        <v>0</v>
      </c>
      <c r="IQ122" s="33">
        <f>'Raw Data'!JE77</f>
        <v>0</v>
      </c>
      <c r="IR122" s="33">
        <f>'Raw Data'!JF77</f>
        <v>0</v>
      </c>
      <c r="IS122" s="33">
        <f>'Raw Data'!JG77</f>
        <v>0</v>
      </c>
    </row>
    <row r="123" spans="1:253" ht="14" customHeight="1" x14ac:dyDescent="0.35">
      <c r="A123" s="4"/>
      <c r="B123" s="3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3"/>
      <c r="BH123" s="33"/>
      <c r="BI123" s="33"/>
      <c r="BJ123" s="33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  <c r="BU123" s="33"/>
      <c r="BV123" s="33"/>
      <c r="BW123" s="33"/>
      <c r="BX123" s="33"/>
      <c r="BY123" s="33"/>
      <c r="BZ123" s="33"/>
      <c r="CA123" s="33"/>
      <c r="CB123" s="33"/>
      <c r="CC123" s="33"/>
      <c r="CD123" s="33"/>
      <c r="CE123" s="33"/>
      <c r="CF123" s="33"/>
      <c r="CG123" s="33"/>
      <c r="CH123" s="33"/>
      <c r="CI123" s="33"/>
      <c r="CJ123" s="33"/>
      <c r="CK123" s="33"/>
      <c r="CL123" s="33"/>
      <c r="CM123" s="33"/>
      <c r="CN123" s="33"/>
      <c r="CO123" s="33"/>
      <c r="CP123" s="33"/>
      <c r="CQ123" s="33"/>
      <c r="CR123" s="33"/>
      <c r="CS123" s="33"/>
      <c r="CT123" s="33"/>
      <c r="CU123" s="33"/>
      <c r="CV123" s="33"/>
      <c r="CW123" s="33"/>
      <c r="CX123" s="33"/>
      <c r="CY123" s="33"/>
      <c r="CZ123" s="33"/>
      <c r="DA123" s="33"/>
      <c r="DB123" s="33"/>
      <c r="DC123" s="33"/>
      <c r="DD123" s="33"/>
      <c r="DE123" s="33"/>
      <c r="DF123" s="33"/>
      <c r="DG123" s="33"/>
      <c r="DH123" s="33"/>
      <c r="DI123" s="33"/>
      <c r="DJ123" s="33"/>
      <c r="DK123" s="33"/>
      <c r="DL123" s="33"/>
      <c r="DM123" s="33"/>
      <c r="DN123" s="33"/>
      <c r="DO123" s="33"/>
      <c r="DP123" s="33"/>
      <c r="DQ123" s="33"/>
      <c r="DR123" s="33"/>
      <c r="DS123" s="33"/>
      <c r="DT123" s="33"/>
      <c r="DU123" s="33"/>
      <c r="DV123" s="33"/>
      <c r="DW123" s="33"/>
      <c r="DX123" s="33"/>
      <c r="DY123" s="33"/>
      <c r="DZ123" s="33"/>
      <c r="EA123" s="33"/>
      <c r="EB123" s="33"/>
      <c r="EC123" s="33"/>
      <c r="ED123" s="33"/>
      <c r="EE123" s="33"/>
      <c r="EF123" s="33"/>
      <c r="EG123" s="33"/>
      <c r="EH123" s="33"/>
      <c r="EI123" s="33"/>
      <c r="EJ123" s="33"/>
      <c r="EK123" s="33"/>
      <c r="EL123" s="33"/>
      <c r="EM123" s="33"/>
      <c r="EN123" s="33"/>
      <c r="EO123" s="33"/>
      <c r="EP123" s="33"/>
      <c r="EQ123" s="33"/>
      <c r="ER123" s="33"/>
      <c r="ES123" s="33"/>
      <c r="ET123" s="33"/>
      <c r="EU123" s="33"/>
      <c r="EV123" s="33"/>
      <c r="EW123" s="33"/>
      <c r="EX123" s="33"/>
      <c r="EY123" s="33"/>
      <c r="EZ123" s="33"/>
      <c r="FA123" s="33"/>
      <c r="FB123" s="33"/>
      <c r="FC123" s="33"/>
      <c r="FD123" s="33"/>
      <c r="FE123" s="33"/>
      <c r="FF123" s="33"/>
      <c r="FG123" s="33"/>
      <c r="FH123" s="33"/>
      <c r="FI123" s="33"/>
      <c r="FJ123" s="33"/>
      <c r="FK123" s="33"/>
      <c r="FL123" s="33"/>
      <c r="FM123" s="33"/>
      <c r="FN123" s="33"/>
      <c r="FO123" s="33"/>
      <c r="FP123" s="33"/>
      <c r="FQ123" s="33"/>
      <c r="FR123" s="33"/>
      <c r="FS123" s="33"/>
      <c r="FT123" s="33"/>
      <c r="FU123" s="33"/>
      <c r="FV123" s="33"/>
      <c r="FW123" s="33"/>
      <c r="FX123" s="33"/>
      <c r="FY123" s="33"/>
      <c r="FZ123" s="33"/>
      <c r="GA123" s="33"/>
      <c r="GB123" s="33"/>
      <c r="GC123" s="33"/>
      <c r="GD123" s="33"/>
      <c r="GE123" s="33"/>
      <c r="GF123" s="33"/>
      <c r="GG123" s="33"/>
      <c r="GH123" s="33"/>
      <c r="GI123" s="33"/>
      <c r="GJ123" s="33"/>
      <c r="GK123" s="33"/>
      <c r="GL123" s="33"/>
      <c r="GM123" s="33"/>
      <c r="GN123" s="33"/>
      <c r="GO123" s="33"/>
      <c r="GP123" s="33"/>
      <c r="GQ123" s="33"/>
      <c r="GR123" s="33"/>
      <c r="GS123" s="33"/>
      <c r="GT123" s="33"/>
      <c r="GU123" s="33"/>
      <c r="GV123" s="33"/>
      <c r="GW123" s="33"/>
      <c r="GX123" s="33"/>
      <c r="GY123" s="33"/>
      <c r="GZ123" s="33"/>
      <c r="HA123" s="33"/>
      <c r="HB123" s="33"/>
      <c r="HC123" s="33"/>
      <c r="HD123" s="33"/>
      <c r="HE123" s="33"/>
      <c r="HF123" s="33"/>
      <c r="HG123" s="33"/>
      <c r="HH123" s="33"/>
      <c r="HI123" s="33"/>
      <c r="HJ123" s="33"/>
      <c r="HK123" s="33"/>
      <c r="HL123" s="33"/>
      <c r="HM123" s="33"/>
      <c r="HN123" s="33"/>
      <c r="HO123" s="33"/>
      <c r="HP123" s="33"/>
      <c r="HQ123" s="33"/>
      <c r="HR123" s="33"/>
      <c r="HS123" s="33"/>
      <c r="HT123" s="33"/>
      <c r="HU123" s="33"/>
      <c r="HV123" s="33"/>
      <c r="HW123" s="33"/>
    </row>
    <row r="124" spans="1:253" thickBot="1" x14ac:dyDescent="0.4">
      <c r="A124" s="4"/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3"/>
      <c r="AW124" s="33"/>
      <c r="AX124" s="33"/>
      <c r="AY124" s="33"/>
      <c r="AZ124" s="33"/>
      <c r="BA124" s="33"/>
      <c r="BB124" s="33"/>
      <c r="BC124" s="33"/>
      <c r="BD124" s="33"/>
      <c r="BE124" s="33"/>
      <c r="BF124" s="33"/>
      <c r="BG124" s="33"/>
      <c r="BH124" s="33"/>
      <c r="BI124" s="33"/>
      <c r="BJ124" s="33"/>
      <c r="BK124" s="33"/>
      <c r="BL124" s="33"/>
      <c r="BM124" s="33"/>
      <c r="BN124" s="33"/>
      <c r="BO124" s="33"/>
      <c r="BP124" s="33"/>
      <c r="BQ124" s="33"/>
      <c r="BR124" s="33"/>
      <c r="BS124" s="33"/>
      <c r="BT124" s="33"/>
      <c r="BU124" s="33"/>
      <c r="BV124" s="33"/>
      <c r="BW124" s="33"/>
      <c r="BX124" s="33"/>
      <c r="BY124" s="33"/>
      <c r="BZ124" s="33"/>
      <c r="CA124" s="33"/>
      <c r="CB124" s="33"/>
      <c r="CC124" s="33"/>
      <c r="CD124" s="33"/>
      <c r="CE124" s="33"/>
      <c r="CF124" s="33"/>
      <c r="CG124" s="33"/>
      <c r="CH124" s="33"/>
      <c r="CI124" s="33"/>
      <c r="CJ124" s="33"/>
      <c r="CK124" s="33"/>
      <c r="CL124" s="33"/>
      <c r="CM124" s="33"/>
      <c r="CN124" s="33"/>
      <c r="CO124" s="33"/>
      <c r="CP124" s="33"/>
      <c r="CQ124" s="33"/>
      <c r="CR124" s="33"/>
      <c r="CS124" s="33"/>
      <c r="CT124" s="33"/>
      <c r="CU124" s="33"/>
      <c r="CV124" s="33"/>
      <c r="CW124" s="33"/>
      <c r="CX124" s="33"/>
      <c r="CY124" s="33"/>
      <c r="CZ124" s="33"/>
      <c r="DA124" s="33"/>
      <c r="DB124" s="33"/>
      <c r="DC124" s="33"/>
      <c r="DD124" s="33"/>
      <c r="DE124" s="33"/>
      <c r="DF124" s="33"/>
      <c r="DG124" s="33"/>
      <c r="DH124" s="33"/>
      <c r="DI124" s="33"/>
      <c r="DJ124" s="33"/>
      <c r="DK124" s="33"/>
      <c r="DL124" s="33"/>
      <c r="DM124" s="33"/>
      <c r="DN124" s="33"/>
      <c r="DO124" s="33"/>
      <c r="DP124" s="33"/>
      <c r="DQ124" s="33"/>
      <c r="DR124" s="33"/>
      <c r="DS124" s="33"/>
      <c r="DT124" s="33"/>
      <c r="DU124" s="33"/>
      <c r="DV124" s="33"/>
      <c r="DW124" s="33"/>
      <c r="DX124" s="33"/>
      <c r="DY124" s="33"/>
      <c r="DZ124" s="33"/>
      <c r="EA124" s="33"/>
      <c r="EB124" s="33"/>
      <c r="EC124" s="33"/>
      <c r="ED124" s="33"/>
      <c r="EE124" s="33"/>
      <c r="EF124" s="33"/>
      <c r="EG124" s="33"/>
      <c r="EH124" s="33"/>
      <c r="EI124" s="33"/>
      <c r="EJ124" s="33"/>
      <c r="EK124" s="33"/>
      <c r="EL124" s="33"/>
      <c r="EM124" s="33"/>
      <c r="EN124" s="33"/>
      <c r="EO124" s="33"/>
      <c r="EP124" s="33"/>
      <c r="EQ124" s="33"/>
      <c r="ER124" s="33"/>
      <c r="ES124" s="33"/>
      <c r="ET124" s="33"/>
      <c r="EU124" s="33"/>
      <c r="EV124" s="33"/>
      <c r="EW124" s="33"/>
      <c r="EX124" s="33"/>
      <c r="EY124" s="33"/>
      <c r="EZ124" s="33"/>
      <c r="FA124" s="33"/>
      <c r="FB124" s="33"/>
      <c r="FC124" s="33"/>
      <c r="FD124" s="33"/>
      <c r="FE124" s="33"/>
      <c r="FF124" s="33"/>
      <c r="FG124" s="33"/>
      <c r="FH124" s="33"/>
      <c r="FI124" s="33"/>
      <c r="FJ124" s="33"/>
      <c r="FK124" s="33"/>
      <c r="FL124" s="33"/>
      <c r="FM124" s="33"/>
      <c r="FN124" s="33"/>
      <c r="FO124" s="33"/>
      <c r="FP124" s="33"/>
      <c r="FQ124" s="33"/>
      <c r="FR124" s="33"/>
      <c r="FS124" s="33"/>
      <c r="FT124" s="33"/>
      <c r="FU124" s="33"/>
      <c r="FV124" s="33"/>
      <c r="FW124" s="33"/>
      <c r="FX124" s="33"/>
      <c r="FY124" s="33"/>
      <c r="FZ124" s="33"/>
      <c r="GA124" s="33"/>
      <c r="GB124" s="33"/>
      <c r="GC124" s="33"/>
      <c r="GD124" s="33"/>
      <c r="GE124" s="33"/>
      <c r="GF124" s="33"/>
      <c r="GG124" s="33"/>
      <c r="GH124" s="33"/>
      <c r="GI124" s="33"/>
      <c r="GJ124" s="33"/>
      <c r="GK124" s="33"/>
      <c r="GL124" s="33"/>
      <c r="GM124" s="33"/>
      <c r="GN124" s="33"/>
      <c r="GO124" s="33"/>
      <c r="GP124" s="33"/>
      <c r="GQ124" s="33"/>
      <c r="GR124" s="33"/>
      <c r="GS124" s="33"/>
      <c r="GT124" s="33"/>
      <c r="GU124" s="33"/>
      <c r="GV124" s="33"/>
      <c r="GW124" s="33"/>
      <c r="GX124" s="327" t="s">
        <v>548</v>
      </c>
      <c r="GY124" s="327"/>
      <c r="GZ124" s="327"/>
      <c r="HA124" s="327"/>
      <c r="HB124" s="327"/>
      <c r="HC124" s="327"/>
      <c r="HD124" s="327"/>
      <c r="HE124" s="327"/>
      <c r="HF124" s="327"/>
      <c r="HG124" s="327"/>
      <c r="HH124" s="327"/>
      <c r="HI124" s="327"/>
      <c r="HJ124" s="327"/>
      <c r="HK124" s="33"/>
      <c r="HL124" s="33"/>
      <c r="HM124" s="33"/>
      <c r="HN124" s="33"/>
      <c r="HO124" s="33"/>
      <c r="HP124" s="33"/>
      <c r="HQ124" s="33"/>
      <c r="HR124" s="33"/>
      <c r="HS124" s="33"/>
      <c r="HT124" s="33"/>
      <c r="HU124" s="33"/>
      <c r="HV124" s="33"/>
      <c r="HW124" s="33"/>
    </row>
    <row r="125" spans="1:253" ht="14.5" x14ac:dyDescent="0.35">
      <c r="A125" s="4"/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3"/>
      <c r="AW125" s="33"/>
      <c r="AX125" s="33"/>
      <c r="AY125" s="33"/>
      <c r="AZ125" s="33"/>
      <c r="BA125" s="33"/>
      <c r="BB125" s="33"/>
      <c r="BC125" s="33"/>
      <c r="BD125" s="33"/>
      <c r="BE125" s="33"/>
      <c r="BF125" s="33"/>
      <c r="BG125" s="33"/>
      <c r="BH125" s="33"/>
      <c r="BI125" s="33"/>
      <c r="BJ125" s="33"/>
      <c r="BK125" s="33"/>
      <c r="BL125" s="33"/>
      <c r="BM125" s="33"/>
      <c r="BN125" s="33"/>
      <c r="BO125" s="33"/>
      <c r="BP125" s="33"/>
      <c r="BQ125" s="33"/>
      <c r="BR125" s="33"/>
      <c r="BS125" s="33"/>
      <c r="BT125" s="33"/>
      <c r="BU125" s="33"/>
      <c r="BV125" s="33"/>
      <c r="BW125" s="33"/>
      <c r="BX125" s="33"/>
      <c r="BY125" s="33"/>
      <c r="BZ125" s="33"/>
      <c r="CA125" s="33"/>
      <c r="CB125" s="33"/>
      <c r="CC125" s="33"/>
      <c r="CD125" s="33"/>
      <c r="CE125" s="33"/>
      <c r="CF125" s="33"/>
      <c r="CG125" s="33"/>
      <c r="CH125" s="33"/>
      <c r="CI125" s="33"/>
      <c r="CJ125" s="33"/>
      <c r="CK125" s="33"/>
      <c r="CL125" s="33"/>
      <c r="CM125" s="33"/>
      <c r="CN125" s="33"/>
      <c r="CO125" s="33"/>
      <c r="CP125" s="33"/>
      <c r="CQ125" s="33"/>
      <c r="CR125" s="33"/>
      <c r="CS125" s="33"/>
      <c r="CT125" s="33"/>
      <c r="CU125" s="33"/>
      <c r="CV125" s="33"/>
      <c r="CW125" s="33"/>
      <c r="CX125" s="33"/>
      <c r="CY125" s="33"/>
      <c r="CZ125" s="33"/>
      <c r="DA125" s="33"/>
      <c r="DB125" s="33"/>
      <c r="DC125" s="33"/>
      <c r="DD125" s="33"/>
      <c r="DE125" s="33"/>
      <c r="DF125" s="33"/>
      <c r="DG125" s="33"/>
      <c r="DH125" s="33"/>
      <c r="DI125" s="33"/>
      <c r="DJ125" s="33"/>
      <c r="DK125" s="33"/>
      <c r="DL125" s="33"/>
      <c r="DM125" s="33"/>
      <c r="DN125" s="33"/>
      <c r="DO125" s="33"/>
      <c r="DP125" s="33"/>
      <c r="DQ125" s="33"/>
      <c r="DR125" s="33"/>
      <c r="DS125" s="33"/>
      <c r="DT125" s="33"/>
      <c r="DU125" s="33"/>
      <c r="DV125" s="33"/>
      <c r="DW125" s="33"/>
      <c r="DX125" s="33"/>
      <c r="DY125" s="33"/>
      <c r="DZ125" s="33"/>
      <c r="EA125" s="33"/>
      <c r="EB125" s="33"/>
      <c r="EC125" s="33"/>
      <c r="ED125" s="33"/>
      <c r="EE125" s="33"/>
      <c r="EF125" s="33"/>
      <c r="EG125" s="33"/>
      <c r="EH125" s="33"/>
      <c r="EI125" s="33"/>
      <c r="EJ125" s="33"/>
      <c r="EK125" s="33"/>
      <c r="EL125" s="33"/>
      <c r="EM125" s="33"/>
      <c r="EN125" s="33"/>
      <c r="EO125" s="33"/>
      <c r="EP125" s="33"/>
      <c r="EQ125" s="33"/>
      <c r="ER125" s="33"/>
      <c r="ES125" s="33"/>
      <c r="ET125" s="33"/>
      <c r="EU125" s="33"/>
      <c r="EV125" s="33"/>
      <c r="EW125" s="33"/>
      <c r="EX125" s="33"/>
      <c r="EY125" s="33"/>
      <c r="EZ125" s="33"/>
      <c r="FA125" s="33"/>
      <c r="FB125" s="33"/>
      <c r="FC125" s="33"/>
      <c r="FD125" s="33"/>
      <c r="FE125" s="33"/>
      <c r="FF125" s="33"/>
      <c r="FG125" s="33"/>
      <c r="FH125" s="33"/>
      <c r="FI125" s="33"/>
      <c r="FJ125" s="33"/>
      <c r="FK125" s="33"/>
      <c r="FL125" s="33"/>
      <c r="FM125" s="33"/>
      <c r="FN125" s="33"/>
      <c r="FO125" s="33"/>
      <c r="FP125" s="33"/>
      <c r="FQ125" s="33"/>
      <c r="FR125" s="33"/>
      <c r="FS125" s="33"/>
      <c r="FT125" s="33"/>
      <c r="FU125" s="33"/>
      <c r="FV125" s="33"/>
      <c r="FW125" s="33"/>
      <c r="FX125" s="33"/>
      <c r="FY125" s="33"/>
      <c r="FZ125" s="33"/>
      <c r="GA125" s="33"/>
      <c r="GB125" s="33"/>
      <c r="GC125" s="33"/>
      <c r="GD125" s="33"/>
      <c r="GE125" s="33"/>
      <c r="GF125" s="33"/>
      <c r="GG125" s="33"/>
      <c r="GH125" s="33"/>
      <c r="GI125" s="33"/>
      <c r="GJ125" s="33"/>
      <c r="GK125" s="33"/>
      <c r="GL125" s="33"/>
      <c r="GM125" s="33"/>
      <c r="GN125" s="33"/>
      <c r="GO125" s="33"/>
      <c r="GP125" s="33"/>
      <c r="GQ125" s="33"/>
      <c r="GR125" s="33"/>
      <c r="GS125" s="33"/>
      <c r="GT125" s="33"/>
      <c r="GU125" s="33"/>
      <c r="GV125" s="33"/>
      <c r="GW125" s="33"/>
      <c r="GX125" s="236"/>
      <c r="GY125" s="33" t="s">
        <v>0</v>
      </c>
      <c r="GZ125" s="33" t="s">
        <v>1</v>
      </c>
      <c r="HA125" s="33" t="s">
        <v>2</v>
      </c>
      <c r="HB125" s="33" t="s">
        <v>3</v>
      </c>
      <c r="HC125" s="33" t="s">
        <v>4</v>
      </c>
      <c r="HD125" s="33" t="s">
        <v>5</v>
      </c>
      <c r="HE125" s="33" t="s">
        <v>6</v>
      </c>
      <c r="HF125" s="33" t="s">
        <v>7</v>
      </c>
      <c r="HG125" s="33" t="s">
        <v>8</v>
      </c>
      <c r="HH125" s="33" t="s">
        <v>9</v>
      </c>
      <c r="HI125" s="33" t="s">
        <v>10</v>
      </c>
      <c r="HJ125" s="33" t="s">
        <v>11</v>
      </c>
      <c r="HK125" s="33"/>
      <c r="HL125" s="33"/>
      <c r="HM125" s="33"/>
      <c r="HN125" s="33"/>
      <c r="HO125" s="33"/>
      <c r="HP125" s="33"/>
      <c r="HQ125" s="33"/>
      <c r="HR125" s="33"/>
      <c r="HS125" s="33"/>
      <c r="HT125" s="33"/>
      <c r="HU125" s="33"/>
      <c r="HV125" s="33"/>
      <c r="HW125" s="33"/>
    </row>
    <row r="126" spans="1:253" ht="14.5" hidden="1" x14ac:dyDescent="0.35">
      <c r="A126" s="4">
        <v>2020</v>
      </c>
      <c r="B126" s="33"/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33"/>
      <c r="AX126" s="33"/>
      <c r="AY126" s="33"/>
      <c r="AZ126" s="33"/>
      <c r="BA126" s="33"/>
      <c r="BB126" s="33"/>
      <c r="BC126" s="33"/>
      <c r="BD126" s="33"/>
      <c r="BE126" s="33"/>
      <c r="BF126" s="33"/>
      <c r="BG126" s="33"/>
      <c r="BH126" s="33"/>
      <c r="BI126" s="33"/>
      <c r="BJ126" s="33"/>
      <c r="BK126" s="33"/>
      <c r="BL126" s="33"/>
      <c r="BM126" s="33"/>
      <c r="BN126" s="33"/>
      <c r="BO126" s="33"/>
      <c r="BP126" s="33"/>
      <c r="BQ126" s="33"/>
      <c r="BR126" s="33"/>
      <c r="BS126" s="33"/>
      <c r="BT126" s="33"/>
      <c r="BU126" s="33"/>
      <c r="BV126" s="33"/>
      <c r="BW126" s="33"/>
      <c r="BX126" s="33"/>
      <c r="BY126" s="33"/>
      <c r="BZ126" s="33"/>
      <c r="CA126" s="33"/>
      <c r="CB126" s="33"/>
      <c r="CC126" s="33"/>
      <c r="CD126" s="33"/>
      <c r="CE126" s="33"/>
      <c r="CF126" s="33"/>
      <c r="CG126" s="33"/>
      <c r="CH126" s="33"/>
      <c r="CI126" s="33"/>
      <c r="CJ126" s="33"/>
      <c r="CK126" s="33"/>
      <c r="CL126" s="33"/>
      <c r="CM126" s="33"/>
      <c r="CN126" s="33"/>
      <c r="CO126" s="33"/>
      <c r="CP126" s="33"/>
      <c r="CQ126" s="33"/>
      <c r="CR126" s="33"/>
      <c r="CS126" s="33"/>
      <c r="CT126" s="33"/>
      <c r="CU126" s="33"/>
      <c r="CV126" s="33"/>
      <c r="CW126" s="33"/>
      <c r="CX126" s="33"/>
      <c r="CY126" s="33"/>
      <c r="CZ126" s="33"/>
      <c r="DA126" s="33"/>
      <c r="DB126" s="33"/>
      <c r="DC126" s="33"/>
      <c r="DD126" s="33"/>
      <c r="DE126" s="33"/>
      <c r="DF126" s="33"/>
      <c r="DG126" s="33"/>
      <c r="DH126" s="33"/>
      <c r="DI126" s="33"/>
      <c r="DJ126" s="33"/>
      <c r="DK126" s="33"/>
      <c r="DL126" s="33"/>
      <c r="DM126" s="33"/>
      <c r="DN126" s="33"/>
      <c r="DO126" s="33"/>
      <c r="DP126" s="33"/>
      <c r="DQ126" s="33"/>
      <c r="DR126" s="33"/>
      <c r="DS126" s="33"/>
      <c r="DT126" s="33"/>
      <c r="DU126" s="33"/>
      <c r="DV126" s="33"/>
      <c r="DW126" s="33"/>
      <c r="DX126" s="33"/>
      <c r="DY126" s="33"/>
      <c r="DZ126" s="33"/>
      <c r="EA126" s="33"/>
      <c r="EB126" s="33"/>
      <c r="EC126" s="33"/>
      <c r="ED126" s="33"/>
      <c r="EE126" s="33"/>
      <c r="EF126" s="33"/>
      <c r="EG126" s="33"/>
      <c r="EH126" s="33"/>
      <c r="EI126" s="33"/>
      <c r="EJ126" s="33"/>
      <c r="EK126" s="33"/>
      <c r="EL126" s="33"/>
      <c r="EM126" s="33"/>
      <c r="EN126" s="33"/>
      <c r="EO126" s="33"/>
      <c r="EP126" s="33"/>
      <c r="EQ126" s="33"/>
      <c r="ER126" s="33"/>
      <c r="ES126" s="33"/>
      <c r="ET126" s="33"/>
      <c r="EU126" s="33"/>
      <c r="EV126" s="33"/>
      <c r="EW126" s="33"/>
      <c r="EX126" s="33"/>
      <c r="EY126" s="33"/>
      <c r="EZ126" s="33"/>
      <c r="FA126" s="33"/>
      <c r="FB126" s="33"/>
      <c r="FC126" s="33"/>
      <c r="FD126" s="33"/>
      <c r="FE126" s="33"/>
      <c r="FF126" s="33"/>
      <c r="FG126" s="33"/>
      <c r="FH126" s="33"/>
      <c r="FI126" s="33"/>
      <c r="FJ126" s="33"/>
      <c r="FK126" s="33"/>
      <c r="FL126" s="33"/>
      <c r="FM126" s="33"/>
      <c r="FN126" s="33"/>
      <c r="FO126" s="33"/>
      <c r="FP126" s="33"/>
      <c r="FQ126" s="33"/>
      <c r="FR126" s="33"/>
      <c r="FS126" s="33"/>
      <c r="FT126" s="33"/>
      <c r="FU126" s="33"/>
      <c r="FV126" s="33"/>
      <c r="FW126" s="33"/>
      <c r="FX126" s="33"/>
      <c r="FY126" s="33"/>
      <c r="FZ126" s="33"/>
      <c r="GA126" s="33"/>
      <c r="GB126" s="33"/>
      <c r="GC126" s="33"/>
      <c r="GD126" s="33"/>
      <c r="GE126" s="33"/>
      <c r="GF126" s="33"/>
      <c r="GG126" s="33"/>
      <c r="GH126" s="33"/>
      <c r="GI126" s="33"/>
      <c r="GJ126" s="33"/>
      <c r="GK126" s="33"/>
      <c r="GL126" s="33"/>
      <c r="GM126" s="33"/>
      <c r="GN126" s="33"/>
      <c r="GO126" s="33"/>
      <c r="GP126" s="33"/>
      <c r="GQ126" s="33"/>
      <c r="GR126" s="33"/>
      <c r="GS126" s="33"/>
      <c r="GT126" s="33"/>
      <c r="GU126" s="33"/>
      <c r="GV126" s="33"/>
      <c r="GW126" s="33"/>
      <c r="GX126" s="4">
        <v>2020</v>
      </c>
      <c r="GY126" s="4">
        <f t="shared" ref="GY126:HJ126" si="63">GE119</f>
        <v>125</v>
      </c>
      <c r="GZ126" s="4">
        <f t="shared" si="63"/>
        <v>126</v>
      </c>
      <c r="HA126" s="4">
        <f t="shared" si="63"/>
        <v>175</v>
      </c>
      <c r="HB126" s="4">
        <f t="shared" si="63"/>
        <v>131</v>
      </c>
      <c r="HC126" s="4">
        <f t="shared" si="63"/>
        <v>128</v>
      </c>
      <c r="HD126" s="4">
        <f t="shared" si="63"/>
        <v>175</v>
      </c>
      <c r="HE126" s="4">
        <f t="shared" si="63"/>
        <v>327</v>
      </c>
      <c r="HF126" s="4">
        <f t="shared" si="63"/>
        <v>262</v>
      </c>
      <c r="HG126" s="4">
        <f t="shared" si="63"/>
        <v>306</v>
      </c>
      <c r="HH126" s="4">
        <f t="shared" si="63"/>
        <v>314</v>
      </c>
      <c r="HI126" s="4">
        <f t="shared" si="63"/>
        <v>272</v>
      </c>
      <c r="HJ126" s="4">
        <f t="shared" si="63"/>
        <v>265</v>
      </c>
      <c r="HK126" s="33"/>
      <c r="HL126" s="33"/>
      <c r="HM126" s="33"/>
      <c r="HN126" s="33"/>
      <c r="HO126" s="33"/>
      <c r="HP126" s="33"/>
      <c r="HQ126" s="33"/>
      <c r="HR126" s="33"/>
      <c r="HS126" s="33"/>
      <c r="HT126" s="33"/>
      <c r="HU126" s="33"/>
      <c r="HV126" s="33"/>
      <c r="HW126" s="33"/>
    </row>
    <row r="127" spans="1:253" ht="14.5" hidden="1" x14ac:dyDescent="0.35">
      <c r="A127" s="4">
        <v>2021</v>
      </c>
      <c r="B127" s="33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33"/>
      <c r="AX127" s="33"/>
      <c r="AY127" s="33"/>
      <c r="AZ127" s="33"/>
      <c r="BA127" s="33"/>
      <c r="BB127" s="33"/>
      <c r="BC127" s="33"/>
      <c r="BD127" s="33"/>
      <c r="BE127" s="33"/>
      <c r="BF127" s="33"/>
      <c r="BG127" s="33"/>
      <c r="BH127" s="33"/>
      <c r="BI127" s="33"/>
      <c r="BJ127" s="33"/>
      <c r="BK127" s="33"/>
      <c r="BL127" s="33"/>
      <c r="BM127" s="33"/>
      <c r="BN127" s="33"/>
      <c r="BO127" s="33"/>
      <c r="BP127" s="33"/>
      <c r="BQ127" s="33"/>
      <c r="BR127" s="33"/>
      <c r="BS127" s="33"/>
      <c r="BT127" s="33"/>
      <c r="BU127" s="33"/>
      <c r="BV127" s="33"/>
      <c r="BW127" s="33"/>
      <c r="BX127" s="33"/>
      <c r="BY127" s="33"/>
      <c r="BZ127" s="33"/>
      <c r="CA127" s="33"/>
      <c r="CB127" s="33"/>
      <c r="CC127" s="33"/>
      <c r="CD127" s="33"/>
      <c r="CE127" s="33"/>
      <c r="CF127" s="33"/>
      <c r="CG127" s="33"/>
      <c r="CH127" s="33"/>
      <c r="CI127" s="33"/>
      <c r="CJ127" s="33"/>
      <c r="CK127" s="33"/>
      <c r="CL127" s="33"/>
      <c r="CM127" s="33"/>
      <c r="CN127" s="33"/>
      <c r="CO127" s="33"/>
      <c r="CP127" s="33"/>
      <c r="CQ127" s="33"/>
      <c r="CR127" s="33"/>
      <c r="CS127" s="33"/>
      <c r="CT127" s="33"/>
      <c r="CU127" s="33"/>
      <c r="CV127" s="33"/>
      <c r="CW127" s="33"/>
      <c r="CX127" s="33"/>
      <c r="CY127" s="33"/>
      <c r="CZ127" s="33"/>
      <c r="DA127" s="33"/>
      <c r="DB127" s="33"/>
      <c r="DC127" s="33"/>
      <c r="DD127" s="33"/>
      <c r="DE127" s="33"/>
      <c r="DF127" s="33"/>
      <c r="DG127" s="33"/>
      <c r="DH127" s="33"/>
      <c r="DI127" s="33"/>
      <c r="DJ127" s="33"/>
      <c r="DK127" s="33"/>
      <c r="DL127" s="33"/>
      <c r="DM127" s="33"/>
      <c r="DN127" s="33"/>
      <c r="DO127" s="33"/>
      <c r="DP127" s="33"/>
      <c r="DQ127" s="33"/>
      <c r="DR127" s="33"/>
      <c r="DS127" s="33"/>
      <c r="DT127" s="33"/>
      <c r="DU127" s="33"/>
      <c r="DV127" s="33"/>
      <c r="DW127" s="33"/>
      <c r="DX127" s="33"/>
      <c r="DY127" s="33"/>
      <c r="DZ127" s="33"/>
      <c r="EA127" s="33"/>
      <c r="EB127" s="33"/>
      <c r="EC127" s="33"/>
      <c r="ED127" s="33"/>
      <c r="EE127" s="33"/>
      <c r="EF127" s="33"/>
      <c r="EG127" s="33"/>
      <c r="EH127" s="33"/>
      <c r="EI127" s="33"/>
      <c r="EJ127" s="33"/>
      <c r="EK127" s="33"/>
      <c r="EL127" s="33"/>
      <c r="EM127" s="33"/>
      <c r="EN127" s="33"/>
      <c r="EO127" s="33"/>
      <c r="EP127" s="33"/>
      <c r="EQ127" s="33"/>
      <c r="ER127" s="33"/>
      <c r="ES127" s="33"/>
      <c r="ET127" s="33"/>
      <c r="EU127" s="33"/>
      <c r="EV127" s="33"/>
      <c r="EW127" s="33"/>
      <c r="EX127" s="33"/>
      <c r="EY127" s="33"/>
      <c r="EZ127" s="33"/>
      <c r="FA127" s="33"/>
      <c r="FB127" s="33"/>
      <c r="FC127" s="33"/>
      <c r="FD127" s="33"/>
      <c r="FE127" s="33"/>
      <c r="FF127" s="33"/>
      <c r="FG127" s="33"/>
      <c r="FH127" s="33"/>
      <c r="FI127" s="33"/>
      <c r="FJ127" s="33"/>
      <c r="FK127" s="33"/>
      <c r="FL127" s="33"/>
      <c r="FM127" s="33"/>
      <c r="FN127" s="33"/>
      <c r="FO127" s="33"/>
      <c r="FP127" s="33"/>
      <c r="FQ127" s="33"/>
      <c r="FR127" s="33"/>
      <c r="FS127" s="33"/>
      <c r="FT127" s="33"/>
      <c r="FU127" s="33"/>
      <c r="FV127" s="33"/>
      <c r="FW127" s="33"/>
      <c r="FX127" s="33"/>
      <c r="FY127" s="33"/>
      <c r="FZ127" s="33"/>
      <c r="GA127" s="33"/>
      <c r="GB127" s="33"/>
      <c r="GC127" s="33"/>
      <c r="GD127" s="33"/>
      <c r="GE127" s="33"/>
      <c r="GF127" s="33"/>
      <c r="GG127" s="33"/>
      <c r="GH127" s="33"/>
      <c r="GI127" s="33"/>
      <c r="GJ127" s="33"/>
      <c r="GK127" s="33"/>
      <c r="GL127" s="33"/>
      <c r="GM127" s="33"/>
      <c r="GN127" s="33"/>
      <c r="GO127" s="33"/>
      <c r="GP127" s="33"/>
      <c r="GQ127" s="33"/>
      <c r="GR127" s="33"/>
      <c r="GS127" s="33"/>
      <c r="GT127" s="33"/>
      <c r="GU127" s="33"/>
      <c r="GV127" s="33"/>
      <c r="GW127" s="33"/>
      <c r="GX127" s="4">
        <v>2021</v>
      </c>
      <c r="GY127" s="4">
        <f t="shared" ref="GY127:HD127" si="64">GQ119</f>
        <v>233</v>
      </c>
      <c r="GZ127" s="4">
        <f t="shared" si="64"/>
        <v>203</v>
      </c>
      <c r="HA127" s="4">
        <f t="shared" si="64"/>
        <v>316</v>
      </c>
      <c r="HB127" s="4">
        <f t="shared" si="64"/>
        <v>295</v>
      </c>
      <c r="HC127" s="4">
        <f t="shared" si="64"/>
        <v>278</v>
      </c>
      <c r="HD127" s="4">
        <f t="shared" si="64"/>
        <v>292</v>
      </c>
      <c r="HE127" s="4">
        <f t="shared" ref="HE127:HJ127" si="65">GW119</f>
        <v>220</v>
      </c>
      <c r="HF127" s="4">
        <f t="shared" si="65"/>
        <v>199</v>
      </c>
      <c r="HG127" s="4">
        <f t="shared" si="65"/>
        <v>192</v>
      </c>
      <c r="HH127" s="4">
        <f t="shared" si="65"/>
        <v>205</v>
      </c>
      <c r="HI127" s="4">
        <f t="shared" si="65"/>
        <v>228</v>
      </c>
      <c r="HJ127" s="4">
        <f t="shared" si="65"/>
        <v>214</v>
      </c>
      <c r="HK127" s="33"/>
      <c r="HL127" s="33"/>
      <c r="HM127" s="33"/>
      <c r="HN127" s="33"/>
      <c r="HO127" s="33"/>
      <c r="HP127" s="33"/>
      <c r="HQ127" s="33"/>
      <c r="HR127" s="33"/>
      <c r="HS127" s="33"/>
      <c r="HT127" s="33"/>
      <c r="HU127" s="33"/>
      <c r="HV127" s="33"/>
      <c r="HW127" s="33"/>
    </row>
    <row r="128" spans="1:253" ht="14.5" x14ac:dyDescent="0.35">
      <c r="A128" s="4">
        <v>2022</v>
      </c>
      <c r="B128" s="33"/>
      <c r="C128" s="33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3"/>
      <c r="AW128" s="33"/>
      <c r="AX128" s="33"/>
      <c r="AY128" s="33"/>
      <c r="AZ128" s="33"/>
      <c r="BA128" s="33"/>
      <c r="BB128" s="33"/>
      <c r="BC128" s="33"/>
      <c r="BD128" s="33"/>
      <c r="BE128" s="33"/>
      <c r="BF128" s="33"/>
      <c r="BG128" s="33"/>
      <c r="BH128" s="33"/>
      <c r="BI128" s="33"/>
      <c r="BJ128" s="33"/>
      <c r="BK128" s="33"/>
      <c r="BL128" s="33"/>
      <c r="BM128" s="33"/>
      <c r="BN128" s="33"/>
      <c r="BO128" s="33"/>
      <c r="BP128" s="33"/>
      <c r="BQ128" s="33"/>
      <c r="BR128" s="33"/>
      <c r="BS128" s="33"/>
      <c r="BT128" s="33"/>
      <c r="BU128" s="33"/>
      <c r="BV128" s="33"/>
      <c r="BW128" s="33"/>
      <c r="BX128" s="33"/>
      <c r="BY128" s="33"/>
      <c r="BZ128" s="33"/>
      <c r="CA128" s="33"/>
      <c r="CB128" s="33"/>
      <c r="CC128" s="33"/>
      <c r="CD128" s="33"/>
      <c r="CE128" s="33"/>
      <c r="CF128" s="33"/>
      <c r="CG128" s="33"/>
      <c r="CH128" s="33"/>
      <c r="CI128" s="33"/>
      <c r="CJ128" s="33"/>
      <c r="CK128" s="33"/>
      <c r="CL128" s="33"/>
      <c r="CM128" s="33"/>
      <c r="CN128" s="33"/>
      <c r="CO128" s="33"/>
      <c r="CP128" s="33"/>
      <c r="CQ128" s="33"/>
      <c r="CR128" s="33"/>
      <c r="CS128" s="33"/>
      <c r="CT128" s="33"/>
      <c r="CU128" s="33"/>
      <c r="CV128" s="33"/>
      <c r="CW128" s="33"/>
      <c r="CX128" s="33"/>
      <c r="CY128" s="33"/>
      <c r="CZ128" s="33"/>
      <c r="DA128" s="33"/>
      <c r="DB128" s="33"/>
      <c r="DC128" s="33"/>
      <c r="DD128" s="33"/>
      <c r="DE128" s="33"/>
      <c r="DF128" s="33"/>
      <c r="DG128" s="33"/>
      <c r="DH128" s="33"/>
      <c r="DI128" s="33"/>
      <c r="DJ128" s="33"/>
      <c r="DK128" s="33"/>
      <c r="DL128" s="33"/>
      <c r="DM128" s="33"/>
      <c r="DN128" s="33"/>
      <c r="DO128" s="33"/>
      <c r="DP128" s="33"/>
      <c r="DQ128" s="33"/>
      <c r="DR128" s="33"/>
      <c r="DS128" s="33"/>
      <c r="DT128" s="33"/>
      <c r="DU128" s="33"/>
      <c r="DV128" s="33"/>
      <c r="DW128" s="33"/>
      <c r="DX128" s="33"/>
      <c r="DY128" s="33"/>
      <c r="DZ128" s="33"/>
      <c r="EA128" s="33"/>
      <c r="EB128" s="33"/>
      <c r="EC128" s="33"/>
      <c r="ED128" s="33"/>
      <c r="EE128" s="33"/>
      <c r="EF128" s="33"/>
      <c r="EG128" s="33"/>
      <c r="EH128" s="33"/>
      <c r="EI128" s="33"/>
      <c r="EJ128" s="33"/>
      <c r="EK128" s="33"/>
      <c r="EL128" s="33"/>
      <c r="EM128" s="33"/>
      <c r="EN128" s="33"/>
      <c r="EO128" s="33"/>
      <c r="EP128" s="33"/>
      <c r="EQ128" s="33"/>
      <c r="ER128" s="33"/>
      <c r="ES128" s="33"/>
      <c r="ET128" s="33"/>
      <c r="EU128" s="33"/>
      <c r="EV128" s="33"/>
      <c r="EW128" s="33"/>
      <c r="EX128" s="33"/>
      <c r="EY128" s="33"/>
      <c r="EZ128" s="33"/>
      <c r="FA128" s="33"/>
      <c r="FB128" s="33"/>
      <c r="FC128" s="33"/>
      <c r="FD128" s="33"/>
      <c r="FE128" s="33"/>
      <c r="FF128" s="33"/>
      <c r="FG128" s="33"/>
      <c r="FH128" s="33"/>
      <c r="FI128" s="33"/>
      <c r="FJ128" s="33"/>
      <c r="FK128" s="33"/>
      <c r="FL128" s="33"/>
      <c r="FM128" s="33"/>
      <c r="FN128" s="33"/>
      <c r="FO128" s="33"/>
      <c r="FP128" s="33"/>
      <c r="FQ128" s="33"/>
      <c r="FR128" s="33"/>
      <c r="FS128" s="33"/>
      <c r="FT128" s="33"/>
      <c r="FU128" s="33"/>
      <c r="FV128" s="33"/>
      <c r="FW128" s="33"/>
      <c r="FX128" s="33"/>
      <c r="FY128" s="33"/>
      <c r="FZ128" s="33"/>
      <c r="GA128" s="33"/>
      <c r="GB128" s="33"/>
      <c r="GC128" s="33"/>
      <c r="GD128" s="33"/>
      <c r="GE128" s="33"/>
      <c r="GF128" s="33"/>
      <c r="GG128" s="33"/>
      <c r="GH128" s="33"/>
      <c r="GI128" s="33"/>
      <c r="GJ128" s="33"/>
      <c r="GK128" s="33"/>
      <c r="GL128" s="33"/>
      <c r="GM128" s="33"/>
      <c r="GN128" s="33"/>
      <c r="GO128" s="33"/>
      <c r="GP128" s="33"/>
      <c r="GQ128" s="33"/>
      <c r="GR128" s="33"/>
      <c r="GS128" s="33"/>
      <c r="GT128" s="33"/>
      <c r="GU128" s="33"/>
      <c r="GV128" s="33"/>
      <c r="GW128" s="33"/>
      <c r="GX128" s="4">
        <v>2022</v>
      </c>
      <c r="GY128" s="4">
        <f>HC119</f>
        <v>197</v>
      </c>
      <c r="GZ128" s="4">
        <f t="shared" ref="GZ128:HF128" si="66">HD119</f>
        <v>150</v>
      </c>
      <c r="HA128" s="4">
        <f t="shared" si="66"/>
        <v>255</v>
      </c>
      <c r="HB128" s="4">
        <f t="shared" si="66"/>
        <v>226</v>
      </c>
      <c r="HC128" s="4">
        <f t="shared" si="66"/>
        <v>217</v>
      </c>
      <c r="HD128" s="4">
        <f t="shared" si="66"/>
        <v>203</v>
      </c>
      <c r="HE128" s="4">
        <f t="shared" si="66"/>
        <v>145</v>
      </c>
      <c r="HF128" s="4">
        <f t="shared" si="66"/>
        <v>164</v>
      </c>
      <c r="HG128" s="4">
        <f>HK119</f>
        <v>143</v>
      </c>
      <c r="HH128" s="4">
        <f>HL119</f>
        <v>143</v>
      </c>
      <c r="HI128" s="4">
        <f>HM119</f>
        <v>137</v>
      </c>
      <c r="HJ128" s="4">
        <f>HN119</f>
        <v>102</v>
      </c>
      <c r="HK128" s="33"/>
      <c r="HL128" s="33"/>
      <c r="HM128" s="33"/>
      <c r="HN128" s="33"/>
      <c r="HO128" s="33"/>
      <c r="HP128" s="33"/>
      <c r="HQ128" s="33"/>
      <c r="HR128" s="33"/>
      <c r="HS128" s="33"/>
      <c r="HT128" s="33"/>
      <c r="HU128" s="33"/>
      <c r="HV128" s="33"/>
      <c r="HW128" s="33"/>
    </row>
    <row r="129" spans="1:231" ht="14" customHeight="1" x14ac:dyDescent="0.35">
      <c r="A129" s="4">
        <v>2023</v>
      </c>
      <c r="B129" s="33"/>
      <c r="C129" s="3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3"/>
      <c r="AW129" s="33"/>
      <c r="AX129" s="33"/>
      <c r="AY129" s="33"/>
      <c r="AZ129" s="33"/>
      <c r="BA129" s="33"/>
      <c r="BB129" s="33"/>
      <c r="BC129" s="33"/>
      <c r="BD129" s="33"/>
      <c r="BE129" s="33"/>
      <c r="BF129" s="33"/>
      <c r="BG129" s="33"/>
      <c r="BH129" s="33"/>
      <c r="BI129" s="33"/>
      <c r="BJ129" s="33"/>
      <c r="BK129" s="33"/>
      <c r="BL129" s="33"/>
      <c r="BM129" s="33"/>
      <c r="BN129" s="33"/>
      <c r="BO129" s="33"/>
      <c r="BP129" s="33"/>
      <c r="BQ129" s="33"/>
      <c r="BR129" s="33"/>
      <c r="BS129" s="33"/>
      <c r="BT129" s="33"/>
      <c r="BU129" s="33"/>
      <c r="BV129" s="33"/>
      <c r="BW129" s="33"/>
      <c r="BX129" s="33"/>
      <c r="BY129" s="33"/>
      <c r="BZ129" s="33"/>
      <c r="CA129" s="33"/>
      <c r="CB129" s="33"/>
      <c r="CC129" s="33"/>
      <c r="CD129" s="33"/>
      <c r="CE129" s="33"/>
      <c r="CF129" s="33"/>
      <c r="CG129" s="33"/>
      <c r="CH129" s="33"/>
      <c r="CI129" s="33"/>
      <c r="CJ129" s="33"/>
      <c r="CK129" s="33"/>
      <c r="CL129" s="33"/>
      <c r="CM129" s="33"/>
      <c r="CN129" s="33"/>
      <c r="CO129" s="33"/>
      <c r="CP129" s="33"/>
      <c r="CQ129" s="33"/>
      <c r="CR129" s="33"/>
      <c r="CS129" s="33"/>
      <c r="CT129" s="33"/>
      <c r="CU129" s="33"/>
      <c r="CV129" s="33"/>
      <c r="CW129" s="33"/>
      <c r="CX129" s="33"/>
      <c r="CY129" s="33"/>
      <c r="CZ129" s="33"/>
      <c r="DA129" s="33"/>
      <c r="DB129" s="33"/>
      <c r="DC129" s="33"/>
      <c r="DD129" s="33"/>
      <c r="DE129" s="33"/>
      <c r="DF129" s="33"/>
      <c r="DG129" s="33"/>
      <c r="DH129" s="33"/>
      <c r="DI129" s="33"/>
      <c r="DJ129" s="33"/>
      <c r="DK129" s="33"/>
      <c r="DL129" s="33"/>
      <c r="DM129" s="33"/>
      <c r="DN129" s="33"/>
      <c r="DO129" s="33"/>
      <c r="DP129" s="33"/>
      <c r="DQ129" s="33"/>
      <c r="DR129" s="33"/>
      <c r="DS129" s="33"/>
      <c r="DT129" s="33"/>
      <c r="DU129" s="33"/>
      <c r="DV129" s="33"/>
      <c r="DW129" s="33"/>
      <c r="DX129" s="33"/>
      <c r="DY129" s="33"/>
      <c r="DZ129" s="33"/>
      <c r="EA129" s="33"/>
      <c r="EB129" s="33"/>
      <c r="EC129" s="33"/>
      <c r="ED129" s="33"/>
      <c r="EE129" s="33"/>
      <c r="EF129" s="33"/>
      <c r="EG129" s="33"/>
      <c r="EH129" s="33"/>
      <c r="EI129" s="33"/>
      <c r="EJ129" s="33"/>
      <c r="EK129" s="33"/>
      <c r="EL129" s="33"/>
      <c r="EM129" s="33"/>
      <c r="EN129" s="33"/>
      <c r="EO129" s="33"/>
      <c r="EP129" s="33"/>
      <c r="EQ129" s="33"/>
      <c r="ER129" s="33"/>
      <c r="ES129" s="33"/>
      <c r="ET129" s="33"/>
      <c r="EU129" s="33"/>
      <c r="EV129" s="33"/>
      <c r="EW129" s="33"/>
      <c r="EX129" s="33"/>
      <c r="EY129" s="33"/>
      <c r="EZ129" s="33"/>
      <c r="FA129" s="33"/>
      <c r="FB129" s="33"/>
      <c r="FC129" s="33"/>
      <c r="FD129" s="33"/>
      <c r="FE129" s="33"/>
      <c r="FF129" s="33"/>
      <c r="FG129" s="33"/>
      <c r="FH129" s="33"/>
      <c r="FI129" s="33"/>
      <c r="FJ129" s="33"/>
      <c r="FK129" s="33"/>
      <c r="FL129" s="33"/>
      <c r="FM129" s="33"/>
      <c r="FN129" s="33"/>
      <c r="FO129" s="33"/>
      <c r="FP129" s="33"/>
      <c r="FQ129" s="33"/>
      <c r="FR129" s="33"/>
      <c r="FS129" s="33"/>
      <c r="FT129" s="33"/>
      <c r="FU129" s="33"/>
      <c r="FV129" s="33"/>
      <c r="FW129" s="33"/>
      <c r="FX129" s="33"/>
      <c r="FY129" s="33"/>
      <c r="FZ129" s="33"/>
      <c r="GA129" s="33"/>
      <c r="GB129" s="33"/>
      <c r="GC129" s="33"/>
      <c r="GD129" s="33"/>
      <c r="GE129" s="33"/>
      <c r="GF129" s="33"/>
      <c r="GG129" s="33"/>
      <c r="GH129" s="33"/>
      <c r="GI129" s="33"/>
      <c r="GJ129" s="33"/>
      <c r="GK129" s="33"/>
      <c r="GL129" s="33"/>
      <c r="GM129" s="33"/>
      <c r="GN129" s="33"/>
      <c r="GO129" s="33"/>
      <c r="GP129" s="33"/>
      <c r="GQ129" s="33"/>
      <c r="GR129" s="33"/>
      <c r="GS129" s="33"/>
      <c r="GT129" s="33"/>
      <c r="GU129" s="33"/>
      <c r="GV129" s="33"/>
      <c r="GW129" s="33"/>
      <c r="GX129" s="4">
        <v>2023</v>
      </c>
      <c r="GY129" s="4">
        <f t="shared" ref="GY129:HJ129" si="67">HO119</f>
        <v>79</v>
      </c>
      <c r="GZ129" s="4">
        <f t="shared" si="67"/>
        <v>106</v>
      </c>
      <c r="HA129" s="4">
        <f t="shared" si="67"/>
        <v>162</v>
      </c>
      <c r="HB129" s="4">
        <f t="shared" si="67"/>
        <v>133</v>
      </c>
      <c r="HC129" s="4">
        <f t="shared" si="67"/>
        <v>149</v>
      </c>
      <c r="HD129" s="4">
        <f t="shared" si="67"/>
        <v>162</v>
      </c>
      <c r="HE129" s="4">
        <f t="shared" si="67"/>
        <v>102</v>
      </c>
      <c r="HF129" s="4">
        <f t="shared" si="67"/>
        <v>111</v>
      </c>
      <c r="HG129" s="4">
        <f t="shared" si="67"/>
        <v>140</v>
      </c>
      <c r="HH129" s="4">
        <f t="shared" si="67"/>
        <v>105</v>
      </c>
      <c r="HI129" s="4">
        <f t="shared" si="67"/>
        <v>104</v>
      </c>
      <c r="HJ129" s="4">
        <f t="shared" si="67"/>
        <v>89</v>
      </c>
      <c r="HK129" s="33"/>
      <c r="HL129" s="33"/>
      <c r="HM129" s="33"/>
      <c r="HN129" s="33"/>
      <c r="HO129" s="33"/>
      <c r="HP129" s="33"/>
      <c r="HQ129" s="33"/>
      <c r="HR129" s="33"/>
      <c r="HS129" s="33"/>
      <c r="HT129" s="33"/>
      <c r="HU129" s="33"/>
      <c r="HV129" s="33"/>
      <c r="HW129" s="33"/>
    </row>
    <row r="130" spans="1:231" ht="14" customHeight="1" x14ac:dyDescent="0.35">
      <c r="A130" s="4">
        <v>2024</v>
      </c>
      <c r="B130" s="33"/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33"/>
      <c r="AX130" s="33"/>
      <c r="AY130" s="33"/>
      <c r="AZ130" s="33"/>
      <c r="BA130" s="33"/>
      <c r="BB130" s="33"/>
      <c r="BC130" s="33"/>
      <c r="BD130" s="33"/>
      <c r="BE130" s="33"/>
      <c r="BF130" s="33"/>
      <c r="BG130" s="33"/>
      <c r="BH130" s="33"/>
      <c r="BI130" s="33"/>
      <c r="BJ130" s="33"/>
      <c r="BK130" s="33"/>
      <c r="BL130" s="33"/>
      <c r="BM130" s="33"/>
      <c r="BN130" s="33"/>
      <c r="BO130" s="33"/>
      <c r="BP130" s="33"/>
      <c r="BQ130" s="33"/>
      <c r="BR130" s="33"/>
      <c r="BS130" s="33"/>
      <c r="BT130" s="33"/>
      <c r="BU130" s="33"/>
      <c r="BV130" s="33"/>
      <c r="BW130" s="33"/>
      <c r="BX130" s="33"/>
      <c r="BY130" s="33"/>
      <c r="BZ130" s="33"/>
      <c r="CA130" s="33"/>
      <c r="CB130" s="33"/>
      <c r="CC130" s="33"/>
      <c r="CD130" s="33"/>
      <c r="CE130" s="33"/>
      <c r="CF130" s="33"/>
      <c r="CG130" s="33"/>
      <c r="CH130" s="33"/>
      <c r="CI130" s="33"/>
      <c r="CJ130" s="33"/>
      <c r="CK130" s="33"/>
      <c r="CL130" s="33"/>
      <c r="CM130" s="33"/>
      <c r="CN130" s="33"/>
      <c r="CO130" s="33"/>
      <c r="CP130" s="33"/>
      <c r="CQ130" s="33"/>
      <c r="CR130" s="33"/>
      <c r="CS130" s="33"/>
      <c r="CT130" s="33"/>
      <c r="CU130" s="33"/>
      <c r="CV130" s="33"/>
      <c r="CW130" s="33"/>
      <c r="CX130" s="33"/>
      <c r="CY130" s="33"/>
      <c r="CZ130" s="33"/>
      <c r="DA130" s="33"/>
      <c r="DB130" s="33"/>
      <c r="DC130" s="33"/>
      <c r="DD130" s="33"/>
      <c r="DE130" s="33"/>
      <c r="DF130" s="33"/>
      <c r="DG130" s="33"/>
      <c r="DH130" s="33"/>
      <c r="DI130" s="33"/>
      <c r="DJ130" s="33"/>
      <c r="DK130" s="33"/>
      <c r="DL130" s="33"/>
      <c r="DM130" s="33"/>
      <c r="DN130" s="33"/>
      <c r="DO130" s="33"/>
      <c r="DP130" s="33"/>
      <c r="DQ130" s="33"/>
      <c r="DR130" s="33"/>
      <c r="DS130" s="33"/>
      <c r="DT130" s="33"/>
      <c r="DU130" s="33"/>
      <c r="DV130" s="33"/>
      <c r="DW130" s="33"/>
      <c r="DX130" s="33"/>
      <c r="DY130" s="33"/>
      <c r="DZ130" s="33"/>
      <c r="EA130" s="33"/>
      <c r="EB130" s="33"/>
      <c r="EC130" s="33"/>
      <c r="ED130" s="33"/>
      <c r="EE130" s="33"/>
      <c r="EF130" s="33"/>
      <c r="EG130" s="33"/>
      <c r="EH130" s="33"/>
      <c r="EI130" s="33"/>
      <c r="EJ130" s="33"/>
      <c r="EK130" s="33"/>
      <c r="EL130" s="33"/>
      <c r="EM130" s="33"/>
      <c r="EN130" s="33"/>
      <c r="EO130" s="33"/>
      <c r="EP130" s="33"/>
      <c r="EQ130" s="33"/>
      <c r="ER130" s="33"/>
      <c r="ES130" s="33"/>
      <c r="ET130" s="33"/>
      <c r="EU130" s="33"/>
      <c r="EV130" s="33"/>
      <c r="EW130" s="33"/>
      <c r="EX130" s="33"/>
      <c r="EY130" s="33"/>
      <c r="EZ130" s="33"/>
      <c r="FA130" s="33"/>
      <c r="FB130" s="33"/>
      <c r="FC130" s="33"/>
      <c r="FD130" s="33"/>
      <c r="FE130" s="33"/>
      <c r="FF130" s="33"/>
      <c r="FG130" s="33"/>
      <c r="FH130" s="33"/>
      <c r="FI130" s="33"/>
      <c r="FJ130" s="33"/>
      <c r="FK130" s="33"/>
      <c r="FL130" s="33"/>
      <c r="FM130" s="33"/>
      <c r="FN130" s="33"/>
      <c r="FO130" s="33"/>
      <c r="FP130" s="33"/>
      <c r="FQ130" s="33"/>
      <c r="FR130" s="33"/>
      <c r="FS130" s="33"/>
      <c r="FT130" s="33"/>
      <c r="FU130" s="33"/>
      <c r="FV130" s="33"/>
      <c r="FW130" s="33"/>
      <c r="FX130" s="33"/>
      <c r="FY130" s="33"/>
      <c r="FZ130" s="33"/>
      <c r="GA130" s="33"/>
      <c r="GB130" s="33"/>
      <c r="GC130" s="33"/>
      <c r="GD130" s="33"/>
      <c r="GE130" s="33"/>
      <c r="GF130" s="33"/>
      <c r="GG130" s="33"/>
      <c r="GH130" s="33"/>
      <c r="GI130" s="33"/>
      <c r="GJ130" s="33"/>
      <c r="GK130" s="33"/>
      <c r="GL130" s="33"/>
      <c r="GM130" s="33"/>
      <c r="GN130" s="33"/>
      <c r="GO130" s="33"/>
      <c r="GP130" s="33"/>
      <c r="GQ130" s="33"/>
      <c r="GR130" s="33"/>
      <c r="GS130" s="33"/>
      <c r="GT130" s="33"/>
      <c r="GU130" s="33"/>
      <c r="GV130" s="33"/>
      <c r="GW130" s="33"/>
      <c r="GX130" s="4">
        <v>2024</v>
      </c>
      <c r="GY130" s="4">
        <f t="shared" ref="GY130:HJ130" si="68">IA119</f>
        <v>85</v>
      </c>
      <c r="GZ130" s="4">
        <f t="shared" si="68"/>
        <v>93</v>
      </c>
      <c r="HA130" s="4">
        <f t="shared" si="68"/>
        <v>147</v>
      </c>
      <c r="HB130" s="4">
        <f t="shared" si="68"/>
        <v>158</v>
      </c>
      <c r="HC130" s="4">
        <f t="shared" si="68"/>
        <v>136</v>
      </c>
      <c r="HD130" s="4">
        <f t="shared" si="68"/>
        <v>124</v>
      </c>
      <c r="HE130" s="4">
        <f t="shared" si="68"/>
        <v>137</v>
      </c>
      <c r="HF130" s="4">
        <f t="shared" si="68"/>
        <v>123</v>
      </c>
      <c r="HG130" s="4">
        <f t="shared" si="68"/>
        <v>113</v>
      </c>
      <c r="HH130" s="4">
        <f t="shared" si="68"/>
        <v>135</v>
      </c>
      <c r="HI130" s="4">
        <f t="shared" si="68"/>
        <v>109</v>
      </c>
      <c r="HJ130" s="4">
        <f t="shared" si="68"/>
        <v>117</v>
      </c>
      <c r="HK130" s="33"/>
      <c r="HL130" s="33"/>
      <c r="HM130" s="33"/>
      <c r="HN130" s="33"/>
      <c r="HO130" s="33"/>
      <c r="HP130" s="33"/>
      <c r="HQ130" s="33"/>
      <c r="HR130" s="33"/>
      <c r="HS130" s="33"/>
      <c r="HT130" s="33"/>
      <c r="HU130" s="33"/>
      <c r="HV130" s="33"/>
      <c r="HW130" s="33"/>
    </row>
    <row r="131" spans="1:231" ht="14" customHeight="1" x14ac:dyDescent="0.35">
      <c r="A131" s="4">
        <v>2025</v>
      </c>
      <c r="B131" s="33"/>
      <c r="C131" s="33"/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33"/>
      <c r="AX131" s="33"/>
      <c r="AY131" s="33"/>
      <c r="AZ131" s="33"/>
      <c r="BA131" s="33"/>
      <c r="BB131" s="33"/>
      <c r="BC131" s="33"/>
      <c r="BD131" s="33"/>
      <c r="BE131" s="33"/>
      <c r="BF131" s="33"/>
      <c r="BG131" s="33"/>
      <c r="BH131" s="33"/>
      <c r="BI131" s="33"/>
      <c r="BJ131" s="33"/>
      <c r="BK131" s="33"/>
      <c r="BL131" s="33"/>
      <c r="BM131" s="33"/>
      <c r="BN131" s="33"/>
      <c r="BO131" s="33"/>
      <c r="BP131" s="33"/>
      <c r="BQ131" s="33"/>
      <c r="BR131" s="33"/>
      <c r="BS131" s="33"/>
      <c r="BT131" s="33"/>
      <c r="BU131" s="33"/>
      <c r="BV131" s="33"/>
      <c r="BW131" s="33"/>
      <c r="BX131" s="33"/>
      <c r="BY131" s="33"/>
      <c r="BZ131" s="33"/>
      <c r="CA131" s="33"/>
      <c r="CB131" s="33"/>
      <c r="CC131" s="33"/>
      <c r="CD131" s="33"/>
      <c r="CE131" s="33"/>
      <c r="CF131" s="33"/>
      <c r="CG131" s="33"/>
      <c r="CH131" s="33"/>
      <c r="CI131" s="33"/>
      <c r="CJ131" s="33"/>
      <c r="CK131" s="33"/>
      <c r="CL131" s="33"/>
      <c r="CM131" s="33"/>
      <c r="CN131" s="33"/>
      <c r="CO131" s="33"/>
      <c r="CP131" s="33"/>
      <c r="CQ131" s="33"/>
      <c r="CR131" s="33"/>
      <c r="CS131" s="33"/>
      <c r="CT131" s="33"/>
      <c r="CU131" s="33"/>
      <c r="CV131" s="33"/>
      <c r="CW131" s="33"/>
      <c r="CX131" s="33"/>
      <c r="CY131" s="33"/>
      <c r="CZ131" s="33"/>
      <c r="DA131" s="33"/>
      <c r="DB131" s="33"/>
      <c r="DC131" s="33"/>
      <c r="DD131" s="33"/>
      <c r="DE131" s="33"/>
      <c r="DF131" s="33"/>
      <c r="DG131" s="33"/>
      <c r="DH131" s="33"/>
      <c r="DI131" s="33"/>
      <c r="DJ131" s="33"/>
      <c r="DK131" s="33"/>
      <c r="DL131" s="33"/>
      <c r="DM131" s="33"/>
      <c r="DN131" s="33"/>
      <c r="DO131" s="33"/>
      <c r="DP131" s="33"/>
      <c r="DQ131" s="33"/>
      <c r="DR131" s="33"/>
      <c r="DS131" s="33"/>
      <c r="DT131" s="33"/>
      <c r="DU131" s="33"/>
      <c r="DV131" s="33"/>
      <c r="DW131" s="33"/>
      <c r="DX131" s="33"/>
      <c r="DY131" s="33"/>
      <c r="DZ131" s="33"/>
      <c r="EA131" s="33"/>
      <c r="EB131" s="33"/>
      <c r="EC131" s="33"/>
      <c r="ED131" s="33"/>
      <c r="EE131" s="33"/>
      <c r="EF131" s="33"/>
      <c r="EG131" s="33"/>
      <c r="EH131" s="33"/>
      <c r="EI131" s="33"/>
      <c r="EJ131" s="33"/>
      <c r="EK131" s="33"/>
      <c r="EL131" s="33"/>
      <c r="EM131" s="33"/>
      <c r="EN131" s="33"/>
      <c r="EO131" s="33"/>
      <c r="EP131" s="33"/>
      <c r="EQ131" s="33"/>
      <c r="ER131" s="33"/>
      <c r="ES131" s="33"/>
      <c r="ET131" s="33"/>
      <c r="EU131" s="33"/>
      <c r="EV131" s="33"/>
      <c r="EW131" s="33"/>
      <c r="EX131" s="33"/>
      <c r="EY131" s="33"/>
      <c r="EZ131" s="33"/>
      <c r="FA131" s="33"/>
      <c r="FB131" s="33"/>
      <c r="FC131" s="33"/>
      <c r="FD131" s="33"/>
      <c r="FE131" s="33"/>
      <c r="FF131" s="33"/>
      <c r="FG131" s="33"/>
      <c r="FH131" s="33"/>
      <c r="FI131" s="33"/>
      <c r="FJ131" s="33"/>
      <c r="FK131" s="33"/>
      <c r="FL131" s="33"/>
      <c r="FM131" s="33"/>
      <c r="FN131" s="33"/>
      <c r="FO131" s="33"/>
      <c r="FP131" s="33"/>
      <c r="FQ131" s="33"/>
      <c r="FR131" s="33"/>
      <c r="FS131" s="33"/>
      <c r="FT131" s="33"/>
      <c r="FU131" s="33"/>
      <c r="FV131" s="33"/>
      <c r="FW131" s="33"/>
      <c r="FX131" s="33"/>
      <c r="FY131" s="33"/>
      <c r="FZ131" s="33"/>
      <c r="GA131" s="33"/>
      <c r="GB131" s="33"/>
      <c r="GC131" s="33"/>
      <c r="GD131" s="33"/>
      <c r="GE131" s="33"/>
      <c r="GF131" s="33"/>
      <c r="GG131" s="33"/>
      <c r="GH131" s="33"/>
      <c r="GI131" s="33"/>
      <c r="GJ131" s="33"/>
      <c r="GK131" s="33"/>
      <c r="GL131" s="33"/>
      <c r="GM131" s="33"/>
      <c r="GN131" s="33"/>
      <c r="GO131" s="33"/>
      <c r="GP131" s="33"/>
      <c r="GQ131" s="33"/>
      <c r="GR131" s="33"/>
      <c r="GS131" s="33"/>
      <c r="GT131" s="33"/>
      <c r="GU131" s="33"/>
      <c r="GV131" s="33"/>
      <c r="GW131" s="33"/>
      <c r="GX131" s="4">
        <v>2025</v>
      </c>
      <c r="GY131" s="4">
        <f>IM119</f>
        <v>108</v>
      </c>
      <c r="GZ131" s="4">
        <f t="shared" ref="GZ131:HJ131" si="69">IN119</f>
        <v>91</v>
      </c>
      <c r="HA131" s="4">
        <f t="shared" si="69"/>
        <v>120</v>
      </c>
      <c r="HB131" s="4">
        <f t="shared" si="69"/>
        <v>0</v>
      </c>
      <c r="HC131" s="4">
        <f t="shared" si="69"/>
        <v>0</v>
      </c>
      <c r="HD131" s="4">
        <f t="shared" si="69"/>
        <v>0</v>
      </c>
      <c r="HE131" s="4">
        <f t="shared" si="69"/>
        <v>0</v>
      </c>
      <c r="HF131" s="4">
        <f t="shared" si="69"/>
        <v>0</v>
      </c>
      <c r="HG131" s="4">
        <f t="shared" si="69"/>
        <v>0</v>
      </c>
      <c r="HH131" s="4">
        <f t="shared" si="69"/>
        <v>0</v>
      </c>
      <c r="HI131" s="4">
        <f t="shared" si="69"/>
        <v>0</v>
      </c>
      <c r="HJ131" s="4">
        <f t="shared" si="69"/>
        <v>0</v>
      </c>
      <c r="HK131" s="33"/>
      <c r="HL131" s="33"/>
      <c r="HM131" s="33"/>
      <c r="HN131" s="33"/>
      <c r="HO131" s="33"/>
      <c r="HP131" s="33"/>
      <c r="HQ131" s="33"/>
      <c r="HR131" s="33"/>
      <c r="HS131" s="33"/>
      <c r="HT131" s="33"/>
      <c r="HU131" s="33"/>
      <c r="HV131" s="33"/>
      <c r="HW131" s="33"/>
    </row>
    <row r="132" spans="1:231" ht="14" customHeight="1" x14ac:dyDescent="0.35">
      <c r="A132" s="4"/>
      <c r="B132" s="33"/>
      <c r="C132" s="33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33"/>
      <c r="AX132" s="33"/>
      <c r="AY132" s="33"/>
      <c r="AZ132" s="33"/>
      <c r="BA132" s="33"/>
      <c r="BB132" s="33"/>
      <c r="BC132" s="33"/>
      <c r="BD132" s="33"/>
      <c r="BE132" s="33"/>
      <c r="BF132" s="33"/>
      <c r="BG132" s="33"/>
      <c r="BH132" s="33"/>
      <c r="BI132" s="33"/>
      <c r="BJ132" s="33"/>
      <c r="BK132" s="33"/>
      <c r="BL132" s="33"/>
      <c r="BM132" s="33"/>
      <c r="BN132" s="33"/>
      <c r="BO132" s="33"/>
      <c r="BP132" s="33"/>
      <c r="BQ132" s="33"/>
      <c r="BR132" s="33"/>
      <c r="BS132" s="33"/>
      <c r="BT132" s="33"/>
      <c r="BU132" s="33"/>
      <c r="BV132" s="33"/>
      <c r="BW132" s="33"/>
      <c r="BX132" s="33"/>
      <c r="BY132" s="33"/>
      <c r="BZ132" s="33"/>
      <c r="CA132" s="33"/>
      <c r="CB132" s="33"/>
      <c r="CC132" s="33"/>
      <c r="CD132" s="33"/>
      <c r="CE132" s="33"/>
      <c r="CF132" s="33"/>
      <c r="CG132" s="33"/>
      <c r="CH132" s="33"/>
      <c r="CI132" s="33"/>
      <c r="CJ132" s="33"/>
      <c r="CK132" s="33"/>
      <c r="CL132" s="33"/>
      <c r="CM132" s="33"/>
      <c r="CN132" s="33"/>
      <c r="CO132" s="33"/>
      <c r="CP132" s="33"/>
      <c r="CQ132" s="33"/>
      <c r="CR132" s="33"/>
      <c r="CS132" s="33"/>
      <c r="CT132" s="33"/>
      <c r="CU132" s="33"/>
      <c r="CV132" s="33"/>
      <c r="CW132" s="33"/>
      <c r="CX132" s="33"/>
      <c r="CY132" s="33"/>
      <c r="CZ132" s="33"/>
      <c r="DA132" s="33"/>
      <c r="DB132" s="33"/>
      <c r="DC132" s="33"/>
      <c r="DD132" s="33"/>
      <c r="DE132" s="33"/>
      <c r="DF132" s="33"/>
      <c r="DG132" s="33"/>
      <c r="DH132" s="33"/>
      <c r="DI132" s="33"/>
      <c r="DJ132" s="33"/>
      <c r="DK132" s="33"/>
      <c r="DL132" s="33"/>
      <c r="DM132" s="33"/>
      <c r="DN132" s="33"/>
      <c r="DO132" s="33"/>
      <c r="DP132" s="33"/>
      <c r="DQ132" s="33"/>
      <c r="DR132" s="33"/>
      <c r="DS132" s="33"/>
      <c r="DT132" s="33"/>
      <c r="DU132" s="33"/>
      <c r="DV132" s="33"/>
      <c r="DW132" s="33"/>
      <c r="DX132" s="33"/>
      <c r="DY132" s="33"/>
      <c r="DZ132" s="33"/>
      <c r="EA132" s="33"/>
      <c r="EB132" s="33"/>
      <c r="EC132" s="33"/>
      <c r="ED132" s="33"/>
      <c r="EE132" s="33"/>
      <c r="EF132" s="33"/>
      <c r="EG132" s="33"/>
      <c r="EH132" s="33"/>
      <c r="EI132" s="33"/>
      <c r="EJ132" s="33"/>
      <c r="EK132" s="33"/>
      <c r="EL132" s="33"/>
      <c r="EM132" s="33"/>
      <c r="EN132" s="33"/>
      <c r="EO132" s="33"/>
      <c r="EP132" s="33"/>
      <c r="EQ132" s="33"/>
      <c r="ER132" s="33"/>
      <c r="ES132" s="33"/>
      <c r="ET132" s="33"/>
      <c r="EU132" s="33"/>
      <c r="EV132" s="33"/>
      <c r="EW132" s="33"/>
      <c r="EX132" s="33"/>
      <c r="EY132" s="33"/>
      <c r="EZ132" s="33"/>
      <c r="FA132" s="33"/>
      <c r="FB132" s="33"/>
      <c r="FC132" s="33"/>
      <c r="FD132" s="33"/>
      <c r="FE132" s="33"/>
      <c r="FF132" s="33"/>
      <c r="FG132" s="33"/>
      <c r="FH132" s="33"/>
      <c r="FI132" s="33"/>
      <c r="FJ132" s="33"/>
      <c r="FK132" s="33"/>
      <c r="FL132" s="33"/>
      <c r="FM132" s="33"/>
      <c r="FN132" s="33"/>
      <c r="FO132" s="33"/>
      <c r="FP132" s="33"/>
      <c r="FQ132" s="33"/>
      <c r="FR132" s="33"/>
      <c r="FS132" s="33"/>
      <c r="FT132" s="33"/>
      <c r="FU132" s="33"/>
      <c r="FV132" s="33"/>
      <c r="FW132" s="33"/>
      <c r="FX132" s="33"/>
      <c r="FY132" s="33"/>
      <c r="FZ132" s="33"/>
      <c r="GA132" s="33"/>
      <c r="GB132" s="33"/>
      <c r="GC132" s="33"/>
      <c r="GD132" s="33"/>
      <c r="GE132" s="33"/>
      <c r="GF132" s="33"/>
      <c r="GG132" s="33"/>
      <c r="GH132" s="33"/>
      <c r="GI132" s="33"/>
      <c r="GJ132" s="33"/>
      <c r="GK132" s="33"/>
      <c r="GL132" s="33"/>
      <c r="GM132" s="33"/>
      <c r="GN132" s="33"/>
      <c r="GO132" s="33"/>
      <c r="GP132" s="33"/>
      <c r="GQ132" s="33"/>
      <c r="GR132" s="33"/>
      <c r="GS132" s="33"/>
      <c r="GT132" s="33"/>
      <c r="GU132" s="33"/>
      <c r="GV132" s="33"/>
      <c r="GW132" s="33"/>
      <c r="GX132" s="4"/>
      <c r="GY132" s="4"/>
      <c r="GZ132" s="4"/>
      <c r="HA132" s="4"/>
      <c r="HB132" s="4"/>
      <c r="HC132" s="4"/>
      <c r="HD132" s="4"/>
      <c r="HE132" s="4"/>
      <c r="HF132" s="4"/>
      <c r="HG132" s="4"/>
      <c r="HH132" s="4"/>
      <c r="HI132" s="4"/>
      <c r="HJ132" s="4"/>
      <c r="HK132" s="33"/>
      <c r="HL132" s="33"/>
      <c r="HM132" s="33"/>
      <c r="HN132" s="33"/>
      <c r="HO132" s="33"/>
      <c r="HP132" s="274"/>
      <c r="HQ132" s="33"/>
      <c r="HR132" s="33"/>
      <c r="HS132" s="33"/>
      <c r="HT132" s="33"/>
      <c r="HU132" s="33"/>
      <c r="HV132" s="33"/>
      <c r="HW132" s="33"/>
    </row>
    <row r="133" spans="1:231" ht="14" customHeight="1" x14ac:dyDescent="0.35">
      <c r="A133" s="4"/>
      <c r="B133" s="33"/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33"/>
      <c r="AX133" s="33"/>
      <c r="AY133" s="33"/>
      <c r="AZ133" s="33"/>
      <c r="BA133" s="33"/>
      <c r="BB133" s="33"/>
      <c r="BC133" s="33"/>
      <c r="BD133" s="33"/>
      <c r="BE133" s="33"/>
      <c r="BF133" s="33"/>
      <c r="BG133" s="33"/>
      <c r="BH133" s="33"/>
      <c r="BI133" s="33"/>
      <c r="BJ133" s="33"/>
      <c r="BK133" s="33"/>
      <c r="BL133" s="33"/>
      <c r="BM133" s="33"/>
      <c r="BN133" s="33"/>
      <c r="BO133" s="33"/>
      <c r="BP133" s="33"/>
      <c r="BQ133" s="33"/>
      <c r="BR133" s="33"/>
      <c r="BS133" s="33"/>
      <c r="BT133" s="33"/>
      <c r="BU133" s="33"/>
      <c r="BV133" s="33"/>
      <c r="BW133" s="33"/>
      <c r="BX133" s="33"/>
      <c r="BY133" s="33"/>
      <c r="BZ133" s="33"/>
      <c r="CA133" s="33"/>
      <c r="CB133" s="33"/>
      <c r="CC133" s="33"/>
      <c r="CD133" s="33"/>
      <c r="CE133" s="33"/>
      <c r="CF133" s="33"/>
      <c r="CG133" s="33"/>
      <c r="CH133" s="33"/>
      <c r="CI133" s="33"/>
      <c r="CJ133" s="33"/>
      <c r="CK133" s="33"/>
      <c r="CL133" s="33"/>
      <c r="CM133" s="33"/>
      <c r="CN133" s="33"/>
      <c r="CO133" s="33"/>
      <c r="CP133" s="33"/>
      <c r="CQ133" s="33"/>
      <c r="CR133" s="33"/>
      <c r="CS133" s="33"/>
      <c r="CT133" s="33"/>
      <c r="CU133" s="33"/>
      <c r="CV133" s="33"/>
      <c r="CW133" s="33"/>
      <c r="CX133" s="33"/>
      <c r="CY133" s="33"/>
      <c r="CZ133" s="33"/>
      <c r="DA133" s="33"/>
      <c r="DB133" s="33"/>
      <c r="DC133" s="33"/>
      <c r="DD133" s="33"/>
      <c r="DE133" s="33"/>
      <c r="DF133" s="33"/>
      <c r="DG133" s="33"/>
      <c r="DH133" s="33"/>
      <c r="DI133" s="33"/>
      <c r="DJ133" s="33"/>
      <c r="DK133" s="33"/>
      <c r="DL133" s="33"/>
      <c r="DM133" s="33"/>
      <c r="DN133" s="33"/>
      <c r="DO133" s="33"/>
      <c r="DP133" s="33"/>
      <c r="DQ133" s="33"/>
      <c r="DR133" s="33"/>
      <c r="DS133" s="33"/>
      <c r="DT133" s="33"/>
      <c r="DU133" s="33"/>
      <c r="DV133" s="33"/>
      <c r="DW133" s="33"/>
      <c r="DX133" s="33"/>
      <c r="DY133" s="33"/>
      <c r="DZ133" s="33"/>
      <c r="EA133" s="33"/>
      <c r="EB133" s="33"/>
      <c r="EC133" s="33"/>
      <c r="ED133" s="33"/>
      <c r="EE133" s="33"/>
      <c r="EF133" s="33"/>
      <c r="EG133" s="33"/>
      <c r="EH133" s="33"/>
      <c r="EI133" s="33"/>
      <c r="EJ133" s="33"/>
      <c r="EK133" s="33"/>
      <c r="EL133" s="33"/>
      <c r="EM133" s="33"/>
      <c r="EN133" s="33"/>
      <c r="EO133" s="33"/>
      <c r="EP133" s="33"/>
      <c r="EQ133" s="33"/>
      <c r="ER133" s="33"/>
      <c r="ES133" s="33"/>
      <c r="ET133" s="33"/>
      <c r="EU133" s="33"/>
      <c r="EV133" s="33"/>
      <c r="EW133" s="33"/>
      <c r="EX133" s="33"/>
      <c r="EY133" s="33"/>
      <c r="EZ133" s="33"/>
      <c r="FA133" s="33"/>
      <c r="FB133" s="33"/>
      <c r="FC133" s="33"/>
      <c r="FD133" s="33"/>
      <c r="FE133" s="33"/>
      <c r="FF133" s="33"/>
      <c r="FG133" s="33"/>
      <c r="FH133" s="33"/>
      <c r="FI133" s="33"/>
      <c r="FJ133" s="33"/>
      <c r="FK133" s="33"/>
      <c r="FL133" s="33"/>
      <c r="FM133" s="33"/>
      <c r="FN133" s="33"/>
      <c r="FO133" s="33"/>
      <c r="FP133" s="33"/>
      <c r="FQ133" s="33"/>
      <c r="FR133" s="33"/>
      <c r="FS133" s="33"/>
      <c r="FT133" s="33"/>
      <c r="FU133" s="33"/>
      <c r="FV133" s="33"/>
      <c r="FW133" s="33"/>
      <c r="FX133" s="33"/>
      <c r="FY133" s="33"/>
      <c r="FZ133" s="33"/>
      <c r="GA133" s="33"/>
      <c r="GB133" s="33"/>
      <c r="GC133" s="33"/>
      <c r="GD133" s="33"/>
      <c r="GE133" s="33"/>
      <c r="GF133" s="33"/>
      <c r="GG133" s="33"/>
      <c r="GH133" s="33"/>
      <c r="GI133" s="33"/>
      <c r="GJ133" s="33"/>
      <c r="GK133" s="33"/>
      <c r="GL133" s="33"/>
      <c r="GM133" s="33"/>
      <c r="GN133" s="33"/>
      <c r="GO133" s="33"/>
      <c r="GP133" s="33"/>
      <c r="GQ133" s="33"/>
      <c r="GR133" s="33"/>
      <c r="GS133" s="33"/>
      <c r="GT133" s="33"/>
      <c r="GU133" s="33"/>
      <c r="GV133" s="33"/>
      <c r="GW133" s="33"/>
      <c r="GX133" s="4"/>
      <c r="GY133" s="4"/>
      <c r="GZ133" s="4"/>
      <c r="HA133" s="4"/>
      <c r="HB133" s="4"/>
      <c r="HC133" s="4"/>
      <c r="HD133" s="4"/>
      <c r="HE133" s="4"/>
      <c r="HF133" s="4"/>
      <c r="HG133" s="4"/>
      <c r="HH133" s="4"/>
      <c r="HI133" s="4"/>
      <c r="HJ133" s="4"/>
      <c r="HK133" s="33"/>
      <c r="HL133" s="33"/>
      <c r="HM133" s="33"/>
      <c r="HN133" s="33"/>
      <c r="HO133" s="33"/>
      <c r="HP133" s="274"/>
      <c r="HQ133" s="33"/>
      <c r="HR133" s="33"/>
      <c r="HS133" s="33"/>
      <c r="HT133" s="33"/>
      <c r="HU133" s="33"/>
      <c r="HV133" s="33"/>
      <c r="HW133" s="33"/>
    </row>
    <row r="134" spans="1:231" ht="14" customHeight="1" x14ac:dyDescent="0.35">
      <c r="A134" s="4"/>
      <c r="B134" s="33"/>
      <c r="C134" s="3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3"/>
      <c r="AW134" s="33"/>
      <c r="AX134" s="33"/>
      <c r="AY134" s="33"/>
      <c r="AZ134" s="33"/>
      <c r="BA134" s="33"/>
      <c r="BB134" s="33"/>
      <c r="BC134" s="33"/>
      <c r="BD134" s="33"/>
      <c r="BE134" s="33"/>
      <c r="BF134" s="33"/>
      <c r="BG134" s="33"/>
      <c r="BH134" s="33"/>
      <c r="BI134" s="33"/>
      <c r="BJ134" s="33"/>
      <c r="BK134" s="33"/>
      <c r="BL134" s="33"/>
      <c r="BM134" s="33"/>
      <c r="BN134" s="33"/>
      <c r="BO134" s="33"/>
      <c r="BP134" s="33"/>
      <c r="BQ134" s="33"/>
      <c r="BR134" s="33"/>
      <c r="BS134" s="33"/>
      <c r="BT134" s="33"/>
      <c r="BU134" s="33"/>
      <c r="BV134" s="33"/>
      <c r="BW134" s="33"/>
      <c r="BX134" s="33"/>
      <c r="BY134" s="33"/>
      <c r="BZ134" s="33"/>
      <c r="CA134" s="33"/>
      <c r="CB134" s="33"/>
      <c r="CC134" s="33"/>
      <c r="CD134" s="33"/>
      <c r="CE134" s="33"/>
      <c r="CF134" s="33"/>
      <c r="CG134" s="33"/>
      <c r="CH134" s="33"/>
      <c r="CI134" s="33"/>
      <c r="CJ134" s="33"/>
      <c r="CK134" s="33"/>
      <c r="CL134" s="33"/>
      <c r="CM134" s="33"/>
      <c r="CN134" s="33"/>
      <c r="CO134" s="33"/>
      <c r="CP134" s="33"/>
      <c r="CQ134" s="33"/>
      <c r="CR134" s="33"/>
      <c r="CS134" s="33"/>
      <c r="CT134" s="33"/>
      <c r="CU134" s="33"/>
      <c r="CV134" s="33"/>
      <c r="CW134" s="33"/>
      <c r="CX134" s="33"/>
      <c r="CY134" s="33"/>
      <c r="CZ134" s="33"/>
      <c r="DA134" s="33"/>
      <c r="DB134" s="33"/>
      <c r="DC134" s="33"/>
      <c r="DD134" s="33"/>
      <c r="DE134" s="33"/>
      <c r="DF134" s="33"/>
      <c r="DG134" s="33"/>
      <c r="DH134" s="33"/>
      <c r="DI134" s="33"/>
      <c r="DJ134" s="33"/>
      <c r="DK134" s="33"/>
      <c r="DL134" s="33"/>
      <c r="DM134" s="33"/>
      <c r="DN134" s="33"/>
      <c r="DO134" s="33"/>
      <c r="DP134" s="33"/>
      <c r="DQ134" s="33"/>
      <c r="DR134" s="33"/>
      <c r="DS134" s="33"/>
      <c r="DT134" s="33"/>
      <c r="DU134" s="33"/>
      <c r="DV134" s="33"/>
      <c r="DW134" s="33"/>
      <c r="DX134" s="33"/>
      <c r="DY134" s="33"/>
      <c r="DZ134" s="33"/>
      <c r="EA134" s="33"/>
      <c r="EB134" s="33"/>
      <c r="EC134" s="33"/>
      <c r="ED134" s="33"/>
      <c r="EE134" s="33"/>
      <c r="EF134" s="33"/>
      <c r="EG134" s="33"/>
      <c r="EH134" s="33"/>
      <c r="EI134" s="33"/>
      <c r="EJ134" s="33"/>
      <c r="EK134" s="33"/>
      <c r="EL134" s="33"/>
      <c r="EM134" s="33"/>
      <c r="EN134" s="33"/>
      <c r="EO134" s="33"/>
      <c r="EP134" s="33"/>
      <c r="EQ134" s="33"/>
      <c r="ER134" s="33"/>
      <c r="ES134" s="33"/>
      <c r="ET134" s="33"/>
      <c r="EU134" s="33"/>
      <c r="EV134" s="33"/>
      <c r="EW134" s="33"/>
      <c r="EX134" s="33"/>
      <c r="EY134" s="33"/>
      <c r="EZ134" s="33"/>
      <c r="FA134" s="33"/>
      <c r="FB134" s="33"/>
      <c r="FC134" s="33"/>
      <c r="FD134" s="33"/>
      <c r="FE134" s="33"/>
      <c r="FF134" s="33"/>
      <c r="FG134" s="33"/>
      <c r="FH134" s="33"/>
      <c r="FI134" s="33"/>
      <c r="FJ134" s="33"/>
      <c r="FK134" s="33"/>
      <c r="FL134" s="33"/>
      <c r="FM134" s="33"/>
      <c r="FN134" s="33"/>
      <c r="FO134" s="33"/>
      <c r="FP134" s="33"/>
      <c r="FQ134" s="33"/>
      <c r="FR134" s="33"/>
      <c r="FS134" s="33"/>
      <c r="FT134" s="33"/>
      <c r="FU134" s="33"/>
      <c r="FV134" s="33"/>
      <c r="FW134" s="33"/>
      <c r="FX134" s="33"/>
      <c r="FY134" s="33"/>
      <c r="FZ134" s="33"/>
      <c r="GA134" s="33"/>
      <c r="GB134" s="33"/>
      <c r="GC134" s="33"/>
      <c r="GD134" s="33"/>
      <c r="GE134" s="33"/>
      <c r="GF134" s="33"/>
      <c r="GG134" s="33"/>
      <c r="GH134" s="33"/>
      <c r="GI134" s="33"/>
      <c r="GJ134" s="33"/>
      <c r="GK134" s="33"/>
      <c r="GL134" s="33"/>
      <c r="GM134" s="33"/>
      <c r="GN134" s="33"/>
      <c r="GO134" s="33"/>
      <c r="GP134" s="33"/>
      <c r="GQ134" s="33"/>
      <c r="GR134" s="33"/>
      <c r="GS134" s="33"/>
      <c r="GT134" s="33"/>
      <c r="GU134" s="33"/>
      <c r="GV134" s="33"/>
      <c r="GW134" s="33"/>
      <c r="GX134" s="4"/>
      <c r="GY134" s="4"/>
      <c r="GZ134" s="4"/>
      <c r="HA134" s="4"/>
      <c r="HB134" s="4"/>
      <c r="HC134" s="4"/>
      <c r="HD134" s="4"/>
      <c r="HE134" s="4"/>
      <c r="HF134" s="4"/>
      <c r="HG134" s="4"/>
      <c r="HH134" s="4"/>
      <c r="HI134" s="4"/>
      <c r="HJ134" s="4"/>
      <c r="HK134" s="33"/>
      <c r="HL134" s="33"/>
      <c r="HM134" s="33"/>
      <c r="HN134" s="33"/>
      <c r="HO134" s="33"/>
      <c r="HP134" s="308"/>
      <c r="HQ134" s="33"/>
      <c r="HR134" s="33"/>
      <c r="HS134" s="33"/>
      <c r="HT134" s="33"/>
      <c r="HU134" s="33"/>
      <c r="HV134" s="33"/>
      <c r="HW134" s="33"/>
    </row>
    <row r="135" spans="1:231" ht="14" customHeight="1" thickBot="1" x14ac:dyDescent="0.4">
      <c r="A135" s="4"/>
      <c r="B135" s="33"/>
      <c r="C135" s="33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  <c r="AV135" s="33"/>
      <c r="AW135" s="33"/>
      <c r="AX135" s="33"/>
      <c r="AY135" s="33"/>
      <c r="AZ135" s="33"/>
      <c r="BA135" s="33"/>
      <c r="BB135" s="33"/>
      <c r="BC135" s="33"/>
      <c r="BD135" s="33"/>
      <c r="BE135" s="33"/>
      <c r="BF135" s="33"/>
      <c r="BG135" s="33"/>
      <c r="BH135" s="33"/>
      <c r="BI135" s="33"/>
      <c r="BJ135" s="33"/>
      <c r="BK135" s="33"/>
      <c r="BL135" s="33"/>
      <c r="BM135" s="33"/>
      <c r="BN135" s="33"/>
      <c r="BO135" s="33"/>
      <c r="BP135" s="33"/>
      <c r="BQ135" s="33"/>
      <c r="BR135" s="33"/>
      <c r="BS135" s="33"/>
      <c r="BT135" s="33"/>
      <c r="BU135" s="33"/>
      <c r="BV135" s="33"/>
      <c r="BW135" s="33"/>
      <c r="BX135" s="33"/>
      <c r="BY135" s="33"/>
      <c r="BZ135" s="33"/>
      <c r="CA135" s="33"/>
      <c r="CB135" s="33"/>
      <c r="CC135" s="33"/>
      <c r="CD135" s="33"/>
      <c r="CE135" s="33"/>
      <c r="CF135" s="33"/>
      <c r="CG135" s="33"/>
      <c r="CH135" s="33"/>
      <c r="CI135" s="33"/>
      <c r="CJ135" s="33"/>
      <c r="CK135" s="33"/>
      <c r="CL135" s="33"/>
      <c r="CM135" s="33"/>
      <c r="CN135" s="33"/>
      <c r="CO135" s="33"/>
      <c r="CP135" s="33"/>
      <c r="CQ135" s="33"/>
      <c r="CR135" s="33"/>
      <c r="CS135" s="33"/>
      <c r="CT135" s="33"/>
      <c r="CU135" s="33"/>
      <c r="CV135" s="33"/>
      <c r="CW135" s="33"/>
      <c r="CX135" s="33"/>
      <c r="CY135" s="33"/>
      <c r="CZ135" s="33"/>
      <c r="DA135" s="33"/>
      <c r="DB135" s="33"/>
      <c r="DC135" s="33"/>
      <c r="DD135" s="33"/>
      <c r="DE135" s="33"/>
      <c r="DF135" s="33"/>
      <c r="DG135" s="33"/>
      <c r="DH135" s="33"/>
      <c r="DI135" s="33"/>
      <c r="DJ135" s="33"/>
      <c r="DK135" s="33"/>
      <c r="DL135" s="33"/>
      <c r="DM135" s="33"/>
      <c r="DN135" s="33"/>
      <c r="DO135" s="33"/>
      <c r="DP135" s="33"/>
      <c r="DQ135" s="33"/>
      <c r="DR135" s="33"/>
      <c r="DS135" s="33"/>
      <c r="DT135" s="33"/>
      <c r="DU135" s="33"/>
      <c r="DV135" s="33"/>
      <c r="DW135" s="33"/>
      <c r="DX135" s="33"/>
      <c r="DY135" s="33"/>
      <c r="DZ135" s="33"/>
      <c r="EA135" s="33"/>
      <c r="EB135" s="33"/>
      <c r="EC135" s="33"/>
      <c r="ED135" s="33"/>
      <c r="EE135" s="33"/>
      <c r="EF135" s="33"/>
      <c r="EG135" s="33"/>
      <c r="EH135" s="33"/>
      <c r="EI135" s="33"/>
      <c r="EJ135" s="33"/>
      <c r="EK135" s="33"/>
      <c r="EL135" s="33"/>
      <c r="EM135" s="33"/>
      <c r="EN135" s="33"/>
      <c r="EO135" s="33"/>
      <c r="EP135" s="33"/>
      <c r="EQ135" s="33"/>
      <c r="ER135" s="33"/>
      <c r="ES135" s="33"/>
      <c r="ET135" s="33"/>
      <c r="EU135" s="33"/>
      <c r="EV135" s="33"/>
      <c r="EW135" s="33"/>
      <c r="EX135" s="33"/>
      <c r="EY135" s="33"/>
      <c r="EZ135" s="33"/>
      <c r="FA135" s="33"/>
      <c r="FB135" s="33"/>
      <c r="FC135" s="33"/>
      <c r="FD135" s="33"/>
      <c r="FE135" s="33"/>
      <c r="FF135" s="33"/>
      <c r="FG135" s="33"/>
      <c r="FH135" s="33"/>
      <c r="FI135" s="33"/>
      <c r="FJ135" s="33"/>
      <c r="FK135" s="33"/>
      <c r="FL135" s="33"/>
      <c r="FM135" s="33"/>
      <c r="FN135" s="33"/>
      <c r="FO135" s="33"/>
      <c r="FP135" s="33"/>
      <c r="FQ135" s="33"/>
      <c r="FR135" s="33"/>
      <c r="FS135" s="33"/>
      <c r="FT135" s="33"/>
      <c r="FU135" s="33"/>
      <c r="FV135" s="33"/>
      <c r="FW135" s="33"/>
      <c r="FX135" s="33"/>
      <c r="FY135" s="33"/>
      <c r="FZ135" s="33"/>
      <c r="GA135" s="33"/>
      <c r="GB135" s="33"/>
      <c r="GC135" s="33"/>
      <c r="GD135" s="33"/>
      <c r="GE135" s="33"/>
      <c r="GF135" s="33"/>
      <c r="GG135" s="33"/>
      <c r="GH135" s="33"/>
      <c r="GI135" s="33"/>
      <c r="GJ135" s="33"/>
      <c r="GK135" s="33"/>
      <c r="GL135" s="33"/>
      <c r="GM135" s="33"/>
      <c r="GN135" s="33"/>
      <c r="GO135" s="33"/>
      <c r="GP135" s="33"/>
      <c r="GQ135" s="33"/>
      <c r="GR135" s="33"/>
      <c r="GS135" s="33"/>
      <c r="GT135" s="33"/>
      <c r="GY135" s="319" t="s">
        <v>449</v>
      </c>
      <c r="GZ135" s="319"/>
      <c r="HA135" s="319"/>
      <c r="HB135" s="4"/>
      <c r="HC135" s="319" t="s">
        <v>417</v>
      </c>
      <c r="HD135" s="319"/>
      <c r="HE135" s="319"/>
      <c r="HF135" s="4"/>
      <c r="HG135" s="319" t="s">
        <v>456</v>
      </c>
      <c r="HH135" s="319"/>
      <c r="HI135" s="319"/>
      <c r="HO135" s="326" t="s">
        <v>456</v>
      </c>
      <c r="HP135" s="326"/>
      <c r="HQ135" s="326"/>
      <c r="HR135" s="326"/>
      <c r="HS135" s="326"/>
      <c r="HT135" s="33"/>
      <c r="HU135" s="33"/>
      <c r="HV135" s="33"/>
      <c r="HW135" s="33"/>
    </row>
    <row r="136" spans="1:231" ht="14" customHeight="1" thickTop="1" x14ac:dyDescent="0.35">
      <c r="A136" s="4"/>
      <c r="B136" s="33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3"/>
      <c r="AV136" s="33"/>
      <c r="AW136" s="33"/>
      <c r="AX136" s="33"/>
      <c r="AY136" s="33"/>
      <c r="AZ136" s="33"/>
      <c r="BA136" s="33"/>
      <c r="BB136" s="33"/>
      <c r="BC136" s="33"/>
      <c r="BD136" s="33"/>
      <c r="BE136" s="33"/>
      <c r="BF136" s="33"/>
      <c r="BG136" s="33"/>
      <c r="BH136" s="33"/>
      <c r="BI136" s="33"/>
      <c r="BJ136" s="33"/>
      <c r="BK136" s="33"/>
      <c r="BL136" s="33"/>
      <c r="BM136" s="33"/>
      <c r="BN136" s="33"/>
      <c r="BO136" s="33"/>
      <c r="BP136" s="33"/>
      <c r="BQ136" s="33"/>
      <c r="BR136" s="33"/>
      <c r="BS136" s="33"/>
      <c r="BT136" s="33"/>
      <c r="BU136" s="33"/>
      <c r="BV136" s="33"/>
      <c r="BW136" s="33"/>
      <c r="BX136" s="33"/>
      <c r="BY136" s="33"/>
      <c r="BZ136" s="33"/>
      <c r="CA136" s="33"/>
      <c r="CB136" s="33"/>
      <c r="CC136" s="33"/>
      <c r="CD136" s="33"/>
      <c r="CE136" s="33"/>
      <c r="CF136" s="33"/>
      <c r="CG136" s="33"/>
      <c r="CH136" s="33"/>
      <c r="CI136" s="33"/>
      <c r="CJ136" s="33"/>
      <c r="CK136" s="33"/>
      <c r="CL136" s="33"/>
      <c r="CM136" s="33"/>
      <c r="CN136" s="33"/>
      <c r="CO136" s="33"/>
      <c r="CP136" s="33"/>
      <c r="CQ136" s="33"/>
      <c r="CR136" s="33"/>
      <c r="CS136" s="33"/>
      <c r="CT136" s="33"/>
      <c r="CU136" s="33"/>
      <c r="CV136" s="33"/>
      <c r="CW136" s="33"/>
      <c r="CX136" s="33"/>
      <c r="CY136" s="33"/>
      <c r="CZ136" s="33"/>
      <c r="DA136" s="33"/>
      <c r="DB136" s="33"/>
      <c r="DC136" s="33"/>
      <c r="DD136" s="33"/>
      <c r="DE136" s="33"/>
      <c r="DF136" s="33"/>
      <c r="DG136" s="33"/>
      <c r="DH136" s="33"/>
      <c r="DI136" s="33"/>
      <c r="DJ136" s="33"/>
      <c r="DK136" s="33"/>
      <c r="DL136" s="33"/>
      <c r="DM136" s="33"/>
      <c r="DN136" s="33"/>
      <c r="DO136" s="33"/>
      <c r="DP136" s="33"/>
      <c r="DQ136" s="33"/>
      <c r="DR136" s="33"/>
      <c r="DS136" s="33"/>
      <c r="DT136" s="33"/>
      <c r="DU136" s="33"/>
      <c r="DV136" s="33"/>
      <c r="DW136" s="33"/>
      <c r="DX136" s="33"/>
      <c r="DY136" s="33"/>
      <c r="DZ136" s="33"/>
      <c r="EA136" s="33"/>
      <c r="EB136" s="33"/>
      <c r="EC136" s="33"/>
      <c r="ED136" s="33"/>
      <c r="EE136" s="33"/>
      <c r="EF136" s="33"/>
      <c r="EG136" s="33"/>
      <c r="EH136" s="33"/>
      <c r="EI136" s="33"/>
      <c r="EJ136" s="33"/>
      <c r="EK136" s="33"/>
      <c r="EL136" s="33"/>
      <c r="EM136" s="33"/>
      <c r="EN136" s="33"/>
      <c r="EO136" s="33"/>
      <c r="EP136" s="33"/>
      <c r="EQ136" s="33"/>
      <c r="ER136" s="33"/>
      <c r="ES136" s="33"/>
      <c r="ET136" s="33"/>
      <c r="EU136" s="33"/>
      <c r="EV136" s="33"/>
      <c r="EW136" s="33"/>
      <c r="EX136" s="33"/>
      <c r="EY136" s="33"/>
      <c r="EZ136" s="33"/>
      <c r="FA136" s="33"/>
      <c r="FB136" s="33"/>
      <c r="FC136" s="33"/>
      <c r="FD136" s="33"/>
      <c r="FE136" s="33"/>
      <c r="FF136" s="33"/>
      <c r="FG136" s="33"/>
      <c r="FH136" s="33"/>
      <c r="FI136" s="33"/>
      <c r="FJ136" s="33"/>
      <c r="FK136" s="33"/>
      <c r="FL136" s="33"/>
      <c r="FM136" s="33"/>
      <c r="FN136" s="33"/>
      <c r="FO136" s="33"/>
      <c r="FP136" s="33"/>
      <c r="FQ136" s="33"/>
      <c r="FR136" s="33"/>
      <c r="FS136" s="33"/>
      <c r="FT136" s="33"/>
      <c r="FU136" s="33"/>
      <c r="FV136" s="33"/>
      <c r="FW136" s="33"/>
      <c r="FX136" s="33"/>
      <c r="FY136" s="33"/>
      <c r="FZ136" s="33"/>
      <c r="GA136" s="33"/>
      <c r="GB136" s="33"/>
      <c r="GC136" s="33"/>
      <c r="GD136" s="33"/>
      <c r="GE136" s="33"/>
      <c r="GF136" s="33"/>
      <c r="GG136" s="33"/>
      <c r="GH136" s="33"/>
      <c r="GI136" s="33"/>
      <c r="GJ136" s="33"/>
      <c r="GK136" s="33"/>
      <c r="GL136" s="33"/>
      <c r="GM136" s="33"/>
      <c r="GN136" s="33"/>
      <c r="GO136" s="33"/>
      <c r="GP136" s="33"/>
      <c r="GQ136" s="33"/>
      <c r="GR136" s="33"/>
      <c r="GS136" s="33"/>
      <c r="GT136" s="33"/>
      <c r="GY136" s="6" t="s">
        <v>13</v>
      </c>
      <c r="GZ136" s="6" t="s">
        <v>14</v>
      </c>
      <c r="HA136" s="6" t="s">
        <v>15</v>
      </c>
      <c r="HB136" s="4"/>
      <c r="HC136" s="6" t="s">
        <v>13</v>
      </c>
      <c r="HD136" s="6" t="s">
        <v>14</v>
      </c>
      <c r="HE136" s="6" t="s">
        <v>15</v>
      </c>
      <c r="HF136" s="4"/>
      <c r="HG136" s="6" t="s">
        <v>13</v>
      </c>
      <c r="HH136" s="6" t="s">
        <v>14</v>
      </c>
      <c r="HI136" s="6" t="s">
        <v>15</v>
      </c>
      <c r="HO136" s="302"/>
      <c r="HP136" s="303" t="s">
        <v>453</v>
      </c>
      <c r="HQ136" s="303" t="s">
        <v>453</v>
      </c>
      <c r="HR136" s="303" t="s">
        <v>453</v>
      </c>
      <c r="HS136" s="303" t="s">
        <v>453</v>
      </c>
      <c r="HT136" s="304"/>
      <c r="HU136" s="33"/>
      <c r="HV136" s="33"/>
      <c r="HW136" s="33"/>
    </row>
    <row r="137" spans="1:231" ht="14" customHeight="1" x14ac:dyDescent="0.35">
      <c r="A137" s="4"/>
      <c r="B137" s="33"/>
      <c r="C137" s="33"/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  <c r="AV137" s="33"/>
      <c r="AW137" s="33"/>
      <c r="AX137" s="33"/>
      <c r="AY137" s="33"/>
      <c r="AZ137" s="33"/>
      <c r="BA137" s="33"/>
      <c r="BB137" s="33"/>
      <c r="BC137" s="33"/>
      <c r="BD137" s="33"/>
      <c r="BE137" s="33"/>
      <c r="BF137" s="33"/>
      <c r="BG137" s="33"/>
      <c r="BH137" s="33"/>
      <c r="BI137" s="33"/>
      <c r="BJ137" s="33"/>
      <c r="BK137" s="33"/>
      <c r="BL137" s="33"/>
      <c r="BM137" s="33"/>
      <c r="BN137" s="33"/>
      <c r="BO137" s="33"/>
      <c r="BP137" s="33"/>
      <c r="BQ137" s="33"/>
      <c r="BR137" s="33"/>
      <c r="BS137" s="33"/>
      <c r="BT137" s="33"/>
      <c r="BU137" s="33"/>
      <c r="BV137" s="33"/>
      <c r="BW137" s="33"/>
      <c r="BX137" s="33"/>
      <c r="BY137" s="33"/>
      <c r="BZ137" s="33"/>
      <c r="CA137" s="33"/>
      <c r="CB137" s="33"/>
      <c r="CC137" s="33"/>
      <c r="CD137" s="33"/>
      <c r="CE137" s="33"/>
      <c r="CF137" s="33"/>
      <c r="CG137" s="33"/>
      <c r="CH137" s="33"/>
      <c r="CI137" s="33"/>
      <c r="CJ137" s="33"/>
      <c r="CK137" s="33"/>
      <c r="CL137" s="33"/>
      <c r="CM137" s="33"/>
      <c r="CN137" s="33"/>
      <c r="CO137" s="33"/>
      <c r="CP137" s="33"/>
      <c r="CQ137" s="33"/>
      <c r="CR137" s="33"/>
      <c r="CS137" s="33"/>
      <c r="CT137" s="33"/>
      <c r="CU137" s="33"/>
      <c r="CV137" s="33"/>
      <c r="CW137" s="33"/>
      <c r="CX137" s="33"/>
      <c r="CY137" s="33"/>
      <c r="CZ137" s="33"/>
      <c r="DA137" s="33"/>
      <c r="DB137" s="33"/>
      <c r="DC137" s="33"/>
      <c r="DD137" s="33"/>
      <c r="DE137" s="33"/>
      <c r="DF137" s="33"/>
      <c r="DG137" s="33"/>
      <c r="DH137" s="33"/>
      <c r="DI137" s="33"/>
      <c r="DJ137" s="33"/>
      <c r="DK137" s="33"/>
      <c r="DL137" s="33"/>
      <c r="DM137" s="33"/>
      <c r="DN137" s="33"/>
      <c r="DO137" s="33"/>
      <c r="DP137" s="33"/>
      <c r="DQ137" s="33"/>
      <c r="DR137" s="33"/>
      <c r="DS137" s="33"/>
      <c r="DT137" s="33"/>
      <c r="DU137" s="33"/>
      <c r="DV137" s="33"/>
      <c r="DW137" s="33"/>
      <c r="DX137" s="33"/>
      <c r="DY137" s="33"/>
      <c r="DZ137" s="33"/>
      <c r="EA137" s="33"/>
      <c r="EB137" s="33"/>
      <c r="EC137" s="33"/>
      <c r="ED137" s="33"/>
      <c r="EE137" s="33"/>
      <c r="EF137" s="33"/>
      <c r="EG137" s="33"/>
      <c r="EH137" s="33"/>
      <c r="EI137" s="33"/>
      <c r="EJ137" s="33"/>
      <c r="EK137" s="33"/>
      <c r="EL137" s="33"/>
      <c r="EM137" s="33"/>
      <c r="EN137" s="33"/>
      <c r="EO137" s="33"/>
      <c r="EP137" s="33"/>
      <c r="EQ137" s="33"/>
      <c r="ER137" s="33"/>
      <c r="ES137" s="33"/>
      <c r="ET137" s="33"/>
      <c r="EU137" s="33"/>
      <c r="EV137" s="33"/>
      <c r="EW137" s="33"/>
      <c r="EX137" s="33"/>
      <c r="EY137" s="33"/>
      <c r="EZ137" s="33"/>
      <c r="FA137" s="33"/>
      <c r="FB137" s="33"/>
      <c r="FC137" s="33"/>
      <c r="FD137" s="33"/>
      <c r="FE137" s="33"/>
      <c r="FF137" s="33"/>
      <c r="FG137" s="33"/>
      <c r="FH137" s="33"/>
      <c r="FI137" s="33"/>
      <c r="FJ137" s="33"/>
      <c r="FK137" s="33"/>
      <c r="FL137" s="33"/>
      <c r="FM137" s="33"/>
      <c r="FN137" s="33"/>
      <c r="FO137" s="33"/>
      <c r="FP137" s="33"/>
      <c r="FQ137" s="33"/>
      <c r="FR137" s="33"/>
      <c r="FS137" s="33"/>
      <c r="FT137" s="33"/>
      <c r="FU137" s="33"/>
      <c r="FV137" s="33"/>
      <c r="FW137" s="33"/>
      <c r="FX137" s="33"/>
      <c r="FY137" s="33"/>
      <c r="FZ137" s="33"/>
      <c r="GA137" s="33"/>
      <c r="GB137" s="33"/>
      <c r="GC137" s="33"/>
      <c r="GD137" s="33"/>
      <c r="GE137" s="33"/>
      <c r="GF137" s="33"/>
      <c r="GG137" s="33"/>
      <c r="GH137" s="33"/>
      <c r="GI137" s="33"/>
      <c r="GJ137" s="33"/>
      <c r="GK137" s="33"/>
      <c r="GL137" s="33"/>
      <c r="GM137" s="33"/>
      <c r="GN137" s="33"/>
      <c r="GO137" s="33"/>
      <c r="GP137" s="33"/>
      <c r="GQ137" s="33"/>
      <c r="GR137" s="33"/>
      <c r="GS137" s="33"/>
      <c r="GT137" s="33"/>
      <c r="GY137" s="7" t="s">
        <v>576</v>
      </c>
      <c r="GZ137" s="8">
        <f>HA131</f>
        <v>120</v>
      </c>
      <c r="HA137" s="9">
        <f>(GZ137-GZ138)/GZ138</f>
        <v>-0.18367346938775511</v>
      </c>
      <c r="HB137" s="4"/>
      <c r="HC137" s="7">
        <v>2025</v>
      </c>
      <c r="HD137" s="8">
        <f>SUM(GY131:HA131)</f>
        <v>319</v>
      </c>
      <c r="HE137" s="9">
        <f>(HD137-HD138)/HD138</f>
        <v>-1.8461538461538463E-2</v>
      </c>
      <c r="HF137" s="4"/>
      <c r="HG137" s="179" t="s">
        <v>544</v>
      </c>
      <c r="HH137" s="8">
        <f>SUM(GY131:HA131)</f>
        <v>319</v>
      </c>
      <c r="HI137" s="9">
        <f>(HH137-HH138)/HH138</f>
        <v>-1.8461538461538463E-2</v>
      </c>
      <c r="HO137" s="257">
        <v>2022</v>
      </c>
      <c r="HP137" s="171">
        <f>SUM(GY128:HA128)</f>
        <v>602</v>
      </c>
      <c r="HQ137" s="258">
        <f>SUM(HB128:HD128)</f>
        <v>646</v>
      </c>
      <c r="HR137" s="258">
        <f>SUM(HE128:HG128)</f>
        <v>452</v>
      </c>
      <c r="HS137" s="154">
        <f>SUM(HH128:HJ128)</f>
        <v>382</v>
      </c>
      <c r="HT137" s="305"/>
      <c r="HU137" s="33"/>
      <c r="HV137" s="33"/>
      <c r="HW137" s="33"/>
    </row>
    <row r="138" spans="1:231" ht="14" customHeight="1" x14ac:dyDescent="0.35">
      <c r="A138" s="4"/>
      <c r="B138" s="33"/>
      <c r="C138" s="33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  <c r="AV138" s="33"/>
      <c r="AW138" s="33"/>
      <c r="AX138" s="33"/>
      <c r="AY138" s="33"/>
      <c r="AZ138" s="33"/>
      <c r="BA138" s="33"/>
      <c r="BB138" s="33"/>
      <c r="BC138" s="33"/>
      <c r="BD138" s="33"/>
      <c r="BE138" s="33"/>
      <c r="BF138" s="33"/>
      <c r="BG138" s="33"/>
      <c r="BH138" s="33"/>
      <c r="BI138" s="33"/>
      <c r="BJ138" s="33"/>
      <c r="BK138" s="33"/>
      <c r="BL138" s="33"/>
      <c r="BM138" s="33"/>
      <c r="BN138" s="33"/>
      <c r="BO138" s="33"/>
      <c r="BP138" s="33"/>
      <c r="BQ138" s="33"/>
      <c r="BR138" s="33"/>
      <c r="BS138" s="33"/>
      <c r="BT138" s="33"/>
      <c r="BU138" s="33"/>
      <c r="BV138" s="33"/>
      <c r="BW138" s="33"/>
      <c r="BX138" s="33"/>
      <c r="BY138" s="33"/>
      <c r="BZ138" s="33"/>
      <c r="CA138" s="33"/>
      <c r="CB138" s="33"/>
      <c r="CC138" s="33"/>
      <c r="CD138" s="33"/>
      <c r="CE138" s="33"/>
      <c r="CF138" s="33"/>
      <c r="CG138" s="33"/>
      <c r="CH138" s="33"/>
      <c r="CI138" s="33"/>
      <c r="CJ138" s="33"/>
      <c r="CK138" s="33"/>
      <c r="CL138" s="33"/>
      <c r="CM138" s="33"/>
      <c r="CN138" s="33"/>
      <c r="CO138" s="33"/>
      <c r="CP138" s="33"/>
      <c r="CQ138" s="33"/>
      <c r="CR138" s="33"/>
      <c r="CS138" s="33"/>
      <c r="CT138" s="33"/>
      <c r="CU138" s="33"/>
      <c r="CV138" s="33"/>
      <c r="CW138" s="33"/>
      <c r="CX138" s="33"/>
      <c r="CY138" s="33"/>
      <c r="CZ138" s="33"/>
      <c r="DA138" s="33"/>
      <c r="DB138" s="33"/>
      <c r="DC138" s="33"/>
      <c r="DD138" s="33"/>
      <c r="DE138" s="33"/>
      <c r="DF138" s="33"/>
      <c r="DG138" s="33"/>
      <c r="DH138" s="33"/>
      <c r="DI138" s="33"/>
      <c r="DJ138" s="33"/>
      <c r="DK138" s="33"/>
      <c r="DL138" s="33"/>
      <c r="DM138" s="33"/>
      <c r="DN138" s="33"/>
      <c r="DO138" s="33"/>
      <c r="DP138" s="33"/>
      <c r="DQ138" s="33"/>
      <c r="DR138" s="33"/>
      <c r="DS138" s="33"/>
      <c r="DT138" s="33"/>
      <c r="DU138" s="33"/>
      <c r="DV138" s="33"/>
      <c r="DW138" s="33"/>
      <c r="DX138" s="33"/>
      <c r="DY138" s="33"/>
      <c r="DZ138" s="33"/>
      <c r="EA138" s="33"/>
      <c r="EB138" s="33"/>
      <c r="EC138" s="33"/>
      <c r="ED138" s="33"/>
      <c r="EE138" s="33"/>
      <c r="EF138" s="33"/>
      <c r="EG138" s="33"/>
      <c r="EH138" s="33"/>
      <c r="EI138" s="33"/>
      <c r="EJ138" s="33"/>
      <c r="EK138" s="33"/>
      <c r="EL138" s="33"/>
      <c r="EM138" s="33"/>
      <c r="EN138" s="33"/>
      <c r="EO138" s="33"/>
      <c r="EP138" s="33"/>
      <c r="EQ138" s="33"/>
      <c r="ER138" s="33"/>
      <c r="ES138" s="33"/>
      <c r="ET138" s="33"/>
      <c r="EU138" s="33"/>
      <c r="EV138" s="33"/>
      <c r="EW138" s="33"/>
      <c r="EX138" s="33"/>
      <c r="EY138" s="33"/>
      <c r="EZ138" s="33"/>
      <c r="FA138" s="33"/>
      <c r="FB138" s="33"/>
      <c r="FC138" s="33"/>
      <c r="FD138" s="33"/>
      <c r="FE138" s="33"/>
      <c r="FF138" s="33"/>
      <c r="FG138" s="33"/>
      <c r="FH138" s="33"/>
      <c r="FI138" s="33"/>
      <c r="FJ138" s="33"/>
      <c r="FK138" s="33"/>
      <c r="FL138" s="33"/>
      <c r="FM138" s="33"/>
      <c r="FN138" s="33"/>
      <c r="FO138" s="33"/>
      <c r="FP138" s="33"/>
      <c r="FQ138" s="33"/>
      <c r="FR138" s="33"/>
      <c r="FS138" s="33"/>
      <c r="FT138" s="33"/>
      <c r="FU138" s="33"/>
      <c r="FV138" s="33"/>
      <c r="FW138" s="33"/>
      <c r="FX138" s="33"/>
      <c r="FY138" s="33"/>
      <c r="FZ138" s="33"/>
      <c r="GA138" s="33"/>
      <c r="GB138" s="33"/>
      <c r="GC138" s="33"/>
      <c r="GD138" s="33"/>
      <c r="GE138" s="33"/>
      <c r="GF138" s="33"/>
      <c r="GG138" s="33"/>
      <c r="GH138" s="33"/>
      <c r="GI138" s="33"/>
      <c r="GJ138" s="33"/>
      <c r="GK138" s="33"/>
      <c r="GL138" s="33"/>
      <c r="GM138" s="33"/>
      <c r="GN138" s="33"/>
      <c r="GO138" s="33"/>
      <c r="GP138" s="33"/>
      <c r="GQ138" s="33"/>
      <c r="GR138" s="33"/>
      <c r="GS138" s="33"/>
      <c r="GT138" s="33"/>
      <c r="GY138" s="7" t="s">
        <v>577</v>
      </c>
      <c r="GZ138" s="8">
        <f>HA130</f>
        <v>147</v>
      </c>
      <c r="HA138" s="9">
        <f>(GZ138-GZ139)/GZ139</f>
        <v>-9.2592592592592587E-2</v>
      </c>
      <c r="HB138" s="4"/>
      <c r="HC138" s="7">
        <v>2024</v>
      </c>
      <c r="HD138" s="8">
        <f>SUM(GY130:HA130)</f>
        <v>325</v>
      </c>
      <c r="HE138" s="9">
        <f>(HD138-HD139)/HD139</f>
        <v>-6.3400576368876083E-2</v>
      </c>
      <c r="HF138" s="4"/>
      <c r="HG138" s="179" t="s">
        <v>545</v>
      </c>
      <c r="HH138" s="8">
        <f>SUM(GY130:HA130)</f>
        <v>325</v>
      </c>
      <c r="HI138" s="9">
        <f>(HH138-HH139)/HH139</f>
        <v>-6.3400576368876083E-2</v>
      </c>
      <c r="HO138" s="257">
        <v>2023</v>
      </c>
      <c r="HP138" s="171">
        <f>SUM(GY129:HA129)</f>
        <v>347</v>
      </c>
      <c r="HQ138" s="258">
        <f>SUM(HB129:HD129)</f>
        <v>444</v>
      </c>
      <c r="HR138" s="258">
        <f>SUM(HE129:HG129)</f>
        <v>353</v>
      </c>
      <c r="HS138" s="154">
        <f>SUM(HH129:HJ129)</f>
        <v>298</v>
      </c>
      <c r="HT138" s="305"/>
      <c r="HU138" s="33"/>
      <c r="HV138" s="33"/>
      <c r="HW138" s="33"/>
    </row>
    <row r="139" spans="1:231" ht="14" customHeight="1" x14ac:dyDescent="0.35">
      <c r="A139" s="4"/>
      <c r="B139" s="33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3"/>
      <c r="BA139" s="33"/>
      <c r="BB139" s="33"/>
      <c r="BC139" s="33"/>
      <c r="BD139" s="33"/>
      <c r="BE139" s="33"/>
      <c r="BF139" s="33"/>
      <c r="BG139" s="33"/>
      <c r="BH139" s="33"/>
      <c r="BI139" s="33"/>
      <c r="BJ139" s="33"/>
      <c r="BK139" s="33"/>
      <c r="BL139" s="33"/>
      <c r="BM139" s="33"/>
      <c r="BN139" s="33"/>
      <c r="BO139" s="33"/>
      <c r="BP139" s="33"/>
      <c r="BQ139" s="33"/>
      <c r="BR139" s="33"/>
      <c r="BS139" s="33"/>
      <c r="BT139" s="33"/>
      <c r="BU139" s="33"/>
      <c r="BV139" s="33"/>
      <c r="BW139" s="33"/>
      <c r="BX139" s="33"/>
      <c r="BY139" s="33"/>
      <c r="BZ139" s="33"/>
      <c r="CA139" s="33"/>
      <c r="CB139" s="33"/>
      <c r="CC139" s="33"/>
      <c r="CD139" s="33"/>
      <c r="CE139" s="33"/>
      <c r="CF139" s="33"/>
      <c r="CG139" s="33"/>
      <c r="CH139" s="33"/>
      <c r="CI139" s="33"/>
      <c r="CJ139" s="33"/>
      <c r="CK139" s="33"/>
      <c r="CL139" s="33"/>
      <c r="CM139" s="33"/>
      <c r="CN139" s="33"/>
      <c r="CO139" s="33"/>
      <c r="CP139" s="33"/>
      <c r="CQ139" s="33"/>
      <c r="CR139" s="33"/>
      <c r="CS139" s="33"/>
      <c r="CT139" s="33"/>
      <c r="CU139" s="33"/>
      <c r="CV139" s="33"/>
      <c r="CW139" s="33"/>
      <c r="CX139" s="33"/>
      <c r="CY139" s="33"/>
      <c r="CZ139" s="33"/>
      <c r="DA139" s="33"/>
      <c r="DB139" s="33"/>
      <c r="DC139" s="33"/>
      <c r="DD139" s="33"/>
      <c r="DE139" s="33"/>
      <c r="DF139" s="33"/>
      <c r="DG139" s="33"/>
      <c r="DH139" s="33"/>
      <c r="DI139" s="33"/>
      <c r="DJ139" s="33"/>
      <c r="DK139" s="33"/>
      <c r="DL139" s="33"/>
      <c r="DM139" s="33"/>
      <c r="DN139" s="33"/>
      <c r="DO139" s="33"/>
      <c r="DP139" s="33"/>
      <c r="DQ139" s="33"/>
      <c r="DR139" s="33"/>
      <c r="DS139" s="33"/>
      <c r="DT139" s="33"/>
      <c r="DU139" s="33"/>
      <c r="DV139" s="33"/>
      <c r="DW139" s="33"/>
      <c r="DX139" s="33"/>
      <c r="DY139" s="33"/>
      <c r="DZ139" s="33"/>
      <c r="EA139" s="33"/>
      <c r="EB139" s="33"/>
      <c r="EC139" s="33"/>
      <c r="ED139" s="33"/>
      <c r="EE139" s="33"/>
      <c r="EF139" s="33"/>
      <c r="EG139" s="33"/>
      <c r="EH139" s="33"/>
      <c r="EI139" s="33"/>
      <c r="EJ139" s="33"/>
      <c r="EK139" s="33"/>
      <c r="EL139" s="33"/>
      <c r="EM139" s="33"/>
      <c r="EN139" s="33"/>
      <c r="EO139" s="33"/>
      <c r="EP139" s="33"/>
      <c r="EQ139" s="33"/>
      <c r="ER139" s="33"/>
      <c r="ES139" s="33"/>
      <c r="ET139" s="33"/>
      <c r="EU139" s="33"/>
      <c r="EV139" s="33"/>
      <c r="EW139" s="33"/>
      <c r="EX139" s="33"/>
      <c r="EY139" s="33"/>
      <c r="EZ139" s="33"/>
      <c r="FA139" s="33"/>
      <c r="FB139" s="33"/>
      <c r="FC139" s="33"/>
      <c r="FD139" s="33"/>
      <c r="FE139" s="33"/>
      <c r="FF139" s="33"/>
      <c r="FG139" s="33"/>
      <c r="FH139" s="33"/>
      <c r="FI139" s="33"/>
      <c r="FJ139" s="33"/>
      <c r="FK139" s="33"/>
      <c r="FL139" s="33"/>
      <c r="FM139" s="33"/>
      <c r="FN139" s="33"/>
      <c r="FO139" s="33"/>
      <c r="FP139" s="33"/>
      <c r="FQ139" s="33"/>
      <c r="FR139" s="33"/>
      <c r="FS139" s="33"/>
      <c r="FT139" s="33"/>
      <c r="FU139" s="33"/>
      <c r="FV139" s="33"/>
      <c r="FW139" s="33"/>
      <c r="FX139" s="33"/>
      <c r="FY139" s="33"/>
      <c r="FZ139" s="33"/>
      <c r="GA139" s="33"/>
      <c r="GB139" s="33"/>
      <c r="GC139" s="33"/>
      <c r="GD139" s="33"/>
      <c r="GE139" s="33"/>
      <c r="GF139" s="33"/>
      <c r="GG139" s="33"/>
      <c r="GH139" s="33"/>
      <c r="GI139" s="33"/>
      <c r="GJ139" s="33"/>
      <c r="GK139" s="33"/>
      <c r="GL139" s="33"/>
      <c r="GM139" s="33"/>
      <c r="GN139" s="33"/>
      <c r="GO139" s="33"/>
      <c r="GP139" s="33"/>
      <c r="GQ139" s="33"/>
      <c r="GR139" s="33"/>
      <c r="GS139" s="33"/>
      <c r="GT139" s="33"/>
      <c r="GY139" s="7" t="s">
        <v>578</v>
      </c>
      <c r="GZ139" s="8">
        <f>HA129</f>
        <v>162</v>
      </c>
      <c r="HA139" s="9">
        <f>(GZ139-GZ140)/GZ140</f>
        <v>-0.36470588235294116</v>
      </c>
      <c r="HB139" s="4"/>
      <c r="HC139" s="7">
        <v>2023</v>
      </c>
      <c r="HD139" s="8">
        <f>SUM(GY129:HA129)</f>
        <v>347</v>
      </c>
      <c r="HE139" s="9">
        <f>(HD139-HD140)/HD140</f>
        <v>-0.42358803986710963</v>
      </c>
      <c r="HF139" s="4"/>
      <c r="HG139" s="179" t="s">
        <v>546</v>
      </c>
      <c r="HH139" s="8">
        <f>SUM(GY129:HA129)</f>
        <v>347</v>
      </c>
      <c r="HI139" s="9">
        <f>(HH139-HH140)/HH140</f>
        <v>-0.42358803986710963</v>
      </c>
      <c r="HO139" s="257">
        <v>2024</v>
      </c>
      <c r="HP139" s="171">
        <f>SUM(GY130:HA130)</f>
        <v>325</v>
      </c>
      <c r="HQ139" s="258">
        <f>SUM(HB130:HD130)</f>
        <v>418</v>
      </c>
      <c r="HR139" s="258">
        <f>SUM(HE130:HG130)</f>
        <v>373</v>
      </c>
      <c r="HS139" s="154">
        <f>SUM(HH130:HJ130)</f>
        <v>361</v>
      </c>
      <c r="HT139" s="305"/>
      <c r="HU139" s="33"/>
      <c r="HV139" s="33"/>
      <c r="HW139" s="33"/>
    </row>
    <row r="140" spans="1:231" ht="14.25" customHeight="1" thickBot="1" x14ac:dyDescent="0.4">
      <c r="A140" s="4"/>
      <c r="B140" s="33"/>
      <c r="C140" s="33"/>
      <c r="D140" s="33"/>
      <c r="E140" s="33"/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  <c r="AY140" s="33"/>
      <c r="AZ140" s="33"/>
      <c r="BA140" s="33"/>
      <c r="BB140" s="33"/>
      <c r="BC140" s="33"/>
      <c r="BD140" s="33"/>
      <c r="BE140" s="33"/>
      <c r="BF140" s="33"/>
      <c r="BG140" s="33"/>
      <c r="BH140" s="33"/>
      <c r="BI140" s="33"/>
      <c r="BJ140" s="33"/>
      <c r="BK140" s="33"/>
      <c r="BL140" s="33"/>
      <c r="BM140" s="33"/>
      <c r="BN140" s="33"/>
      <c r="BO140" s="33"/>
      <c r="BP140" s="33"/>
      <c r="BQ140" s="33"/>
      <c r="BR140" s="33"/>
      <c r="BS140" s="33"/>
      <c r="BT140" s="33"/>
      <c r="BU140" s="33"/>
      <c r="BV140" s="33"/>
      <c r="BW140" s="33"/>
      <c r="BX140" s="33"/>
      <c r="BY140" s="33"/>
      <c r="BZ140" s="33"/>
      <c r="CA140" s="33"/>
      <c r="CB140" s="33"/>
      <c r="CC140" s="33"/>
      <c r="CD140" s="33"/>
      <c r="CE140" s="33"/>
      <c r="CF140" s="33"/>
      <c r="CG140" s="33"/>
      <c r="CH140" s="33"/>
      <c r="CI140" s="33"/>
      <c r="CJ140" s="33"/>
      <c r="CK140" s="33"/>
      <c r="CL140" s="33"/>
      <c r="CM140" s="33"/>
      <c r="CN140" s="33"/>
      <c r="CO140" s="33"/>
      <c r="CP140" s="33"/>
      <c r="CQ140" s="33"/>
      <c r="CR140" s="33"/>
      <c r="CS140" s="33"/>
      <c r="CT140" s="33"/>
      <c r="CU140" s="33"/>
      <c r="CV140" s="33"/>
      <c r="CW140" s="33"/>
      <c r="CX140" s="33"/>
      <c r="CY140" s="33"/>
      <c r="CZ140" s="33"/>
      <c r="DA140" s="33"/>
      <c r="DB140" s="33"/>
      <c r="DC140" s="33"/>
      <c r="DD140" s="33"/>
      <c r="DE140" s="33"/>
      <c r="DF140" s="33"/>
      <c r="DG140" s="33"/>
      <c r="DH140" s="33"/>
      <c r="DI140" s="33"/>
      <c r="DJ140" s="33"/>
      <c r="DK140" s="33"/>
      <c r="DL140" s="33"/>
      <c r="DM140" s="33"/>
      <c r="DN140" s="33"/>
      <c r="DO140" s="33"/>
      <c r="DP140" s="33"/>
      <c r="DQ140" s="33"/>
      <c r="DR140" s="33"/>
      <c r="DS140" s="33"/>
      <c r="DT140" s="33"/>
      <c r="DU140" s="33"/>
      <c r="DV140" s="33"/>
      <c r="DW140" s="33"/>
      <c r="DX140" s="33"/>
      <c r="DY140" s="33"/>
      <c r="DZ140" s="33"/>
      <c r="EA140" s="33"/>
      <c r="EB140" s="33"/>
      <c r="EC140" s="33"/>
      <c r="ED140" s="33"/>
      <c r="EE140" s="33"/>
      <c r="EF140" s="33"/>
      <c r="EG140" s="33"/>
      <c r="EH140" s="33"/>
      <c r="EI140" s="33"/>
      <c r="EJ140" s="33"/>
      <c r="EK140" s="33"/>
      <c r="EL140" s="33"/>
      <c r="EM140" s="33"/>
      <c r="EN140" s="33"/>
      <c r="EO140" s="33"/>
      <c r="EP140" s="33"/>
      <c r="EQ140" s="33"/>
      <c r="ER140" s="33"/>
      <c r="ES140" s="33"/>
      <c r="ET140" s="33"/>
      <c r="EU140" s="33"/>
      <c r="EV140" s="33"/>
      <c r="EW140" s="33"/>
      <c r="EX140" s="33"/>
      <c r="EY140" s="33"/>
      <c r="EZ140" s="33"/>
      <c r="FA140" s="33"/>
      <c r="FB140" s="33"/>
      <c r="FC140" s="33"/>
      <c r="FD140" s="33"/>
      <c r="FE140" s="33"/>
      <c r="FF140" s="33"/>
      <c r="FG140" s="33"/>
      <c r="FH140" s="33"/>
      <c r="FI140" s="33"/>
      <c r="FJ140" s="33"/>
      <c r="FK140" s="33"/>
      <c r="FL140" s="33"/>
      <c r="FM140" s="33"/>
      <c r="FN140" s="33"/>
      <c r="FO140" s="33"/>
      <c r="FP140" s="33"/>
      <c r="FQ140" s="33"/>
      <c r="FR140" s="33"/>
      <c r="FS140" s="33"/>
      <c r="FT140" s="33"/>
      <c r="FU140" s="33"/>
      <c r="FV140" s="33"/>
      <c r="FW140" s="33"/>
      <c r="FX140" s="33"/>
      <c r="FY140" s="33"/>
      <c r="FZ140" s="33"/>
      <c r="GA140" s="33"/>
      <c r="GB140" s="33"/>
      <c r="GC140" s="33"/>
      <c r="GD140" s="33"/>
      <c r="GE140" s="33"/>
      <c r="GF140" s="33"/>
      <c r="GG140" s="33"/>
      <c r="GH140" s="33"/>
      <c r="GI140" s="33"/>
      <c r="GJ140" s="33"/>
      <c r="GK140" s="33"/>
      <c r="GL140" s="33"/>
      <c r="GM140" s="33"/>
      <c r="GN140" s="33"/>
      <c r="GO140" s="33"/>
      <c r="GP140" s="33"/>
      <c r="GQ140" s="33"/>
      <c r="GR140" s="33"/>
      <c r="GS140" s="33"/>
      <c r="GT140" s="33"/>
      <c r="GY140" s="179" t="s">
        <v>579</v>
      </c>
      <c r="GZ140" s="8">
        <f>HA128</f>
        <v>255</v>
      </c>
      <c r="HA140" s="9"/>
      <c r="HB140" s="33"/>
      <c r="HC140" s="7">
        <v>2022</v>
      </c>
      <c r="HD140" s="8">
        <f>SUM(GY128:HA128)</f>
        <v>602</v>
      </c>
      <c r="HE140" s="9"/>
      <c r="HF140" s="33"/>
      <c r="HG140" s="179" t="s">
        <v>547</v>
      </c>
      <c r="HH140" s="8">
        <f>SUM(GY128:HA128)</f>
        <v>602</v>
      </c>
      <c r="HI140" s="9"/>
      <c r="HO140" s="259">
        <v>2025</v>
      </c>
      <c r="HP140" s="306">
        <f>SUM(GY131:HA131)</f>
        <v>319</v>
      </c>
      <c r="HQ140" s="261"/>
      <c r="HR140" s="261"/>
      <c r="HS140" s="261"/>
      <c r="HT140" s="307"/>
      <c r="HU140" s="33"/>
      <c r="HV140" s="33"/>
      <c r="HW140" s="33"/>
    </row>
    <row r="141" spans="1:231" ht="14.25" customHeight="1" x14ac:dyDescent="0.35">
      <c r="A141" s="4"/>
      <c r="GX141" s="183"/>
      <c r="GY141" s="32"/>
      <c r="GZ141" s="32"/>
      <c r="HA141" s="32"/>
      <c r="HB141" s="32"/>
      <c r="HC141" s="32"/>
      <c r="HD141" s="32"/>
      <c r="HE141" s="32"/>
      <c r="HF141" s="32"/>
      <c r="HG141" s="32"/>
      <c r="HH141" s="32"/>
      <c r="HI141" s="32"/>
      <c r="HJ141" s="32"/>
    </row>
    <row r="142" spans="1:231" ht="14.25" hidden="1" customHeight="1" x14ac:dyDescent="0.35">
      <c r="A142" s="4"/>
      <c r="GX142" s="183"/>
      <c r="GY142" s="32" t="s">
        <v>0</v>
      </c>
      <c r="GZ142" s="32" t="s">
        <v>1</v>
      </c>
      <c r="HA142" s="32" t="s">
        <v>2</v>
      </c>
      <c r="HB142" s="32" t="s">
        <v>3</v>
      </c>
      <c r="HC142" s="32" t="s">
        <v>4</v>
      </c>
      <c r="HD142" s="32" t="s">
        <v>5</v>
      </c>
      <c r="HE142" s="32" t="s">
        <v>6</v>
      </c>
      <c r="HF142" s="32" t="s">
        <v>7</v>
      </c>
      <c r="HG142" s="32" t="s">
        <v>8</v>
      </c>
      <c r="HH142" s="32" t="s">
        <v>9</v>
      </c>
      <c r="HI142" s="32" t="s">
        <v>10</v>
      </c>
      <c r="HJ142" s="32" t="s">
        <v>11</v>
      </c>
    </row>
    <row r="143" spans="1:231" ht="14.25" hidden="1" customHeight="1" x14ac:dyDescent="0.35">
      <c r="A143" s="4">
        <v>2020</v>
      </c>
      <c r="GX143" s="183">
        <v>2020</v>
      </c>
      <c r="GY143" s="32">
        <f t="shared" ref="GY143:HJ143" si="70">SUM(GE121)</f>
        <v>370000</v>
      </c>
      <c r="GZ143" s="32">
        <f t="shared" si="70"/>
        <v>356000</v>
      </c>
      <c r="HA143" s="32">
        <f t="shared" si="70"/>
        <v>365000</v>
      </c>
      <c r="HB143" s="32">
        <f t="shared" si="70"/>
        <v>360000</v>
      </c>
      <c r="HC143" s="32">
        <f t="shared" si="70"/>
        <v>373750</v>
      </c>
      <c r="HD143" s="32">
        <f t="shared" si="70"/>
        <v>364570</v>
      </c>
      <c r="HE143" s="32">
        <f t="shared" si="70"/>
        <v>398000</v>
      </c>
      <c r="HF143" s="32">
        <f t="shared" si="70"/>
        <v>459000</v>
      </c>
      <c r="HG143" s="32">
        <f t="shared" si="70"/>
        <v>457500</v>
      </c>
      <c r="HH143" s="32">
        <f t="shared" si="70"/>
        <v>508000</v>
      </c>
      <c r="HI143" s="32">
        <f t="shared" si="70"/>
        <v>500000</v>
      </c>
      <c r="HJ143" s="32">
        <f t="shared" si="70"/>
        <v>515000</v>
      </c>
    </row>
    <row r="144" spans="1:231" ht="14.25" hidden="1" customHeight="1" x14ac:dyDescent="0.35">
      <c r="A144" s="4">
        <v>2021</v>
      </c>
      <c r="GX144" s="183">
        <v>2021</v>
      </c>
      <c r="GY144" s="32">
        <f t="shared" ref="GY144:HD144" si="71">SUM(GQ121)</f>
        <v>449000</v>
      </c>
      <c r="GZ144" s="32">
        <f t="shared" si="71"/>
        <v>469000</v>
      </c>
      <c r="HA144" s="32">
        <f t="shared" si="71"/>
        <v>507500</v>
      </c>
      <c r="HB144" s="32">
        <f t="shared" si="71"/>
        <v>510000</v>
      </c>
      <c r="HC144" s="32">
        <f t="shared" si="71"/>
        <v>522500</v>
      </c>
      <c r="HD144" s="32">
        <f t="shared" si="71"/>
        <v>562000</v>
      </c>
      <c r="HE144" s="32">
        <f t="shared" ref="HE144:HJ144" si="72">SUM(GW121)</f>
        <v>530300</v>
      </c>
      <c r="HF144" s="32">
        <f t="shared" si="72"/>
        <v>545000</v>
      </c>
      <c r="HG144" s="32">
        <f t="shared" si="72"/>
        <v>503750</v>
      </c>
      <c r="HH144" s="32">
        <f t="shared" si="72"/>
        <v>526000</v>
      </c>
      <c r="HI144" s="32">
        <f t="shared" si="72"/>
        <v>525500</v>
      </c>
      <c r="HJ144" s="32">
        <f t="shared" si="72"/>
        <v>546750</v>
      </c>
    </row>
    <row r="145" spans="1:219" ht="14.25" customHeight="1" x14ac:dyDescent="0.35">
      <c r="A145" s="4">
        <v>2022</v>
      </c>
      <c r="GX145" s="183">
        <v>2022</v>
      </c>
      <c r="GY145" s="32">
        <f>SUM(HC121)</f>
        <v>660000</v>
      </c>
      <c r="GZ145" s="32">
        <f t="shared" ref="GZ145:HF145" si="73">SUM(HD121)</f>
        <v>637000</v>
      </c>
      <c r="HA145" s="32">
        <f t="shared" si="73"/>
        <v>635000</v>
      </c>
      <c r="HB145" s="32">
        <f t="shared" si="73"/>
        <v>620000</v>
      </c>
      <c r="HC145" s="32">
        <f t="shared" si="73"/>
        <v>650000</v>
      </c>
      <c r="HD145" s="32">
        <f t="shared" si="73"/>
        <v>581000</v>
      </c>
      <c r="HE145" s="32">
        <f t="shared" si="73"/>
        <v>608000</v>
      </c>
      <c r="HF145" s="32">
        <f t="shared" si="73"/>
        <v>549450</v>
      </c>
      <c r="HG145" s="32">
        <f>SUM(HK121)</f>
        <v>635000</v>
      </c>
      <c r="HH145" s="32">
        <f>SUM(HL121)</f>
        <v>650000</v>
      </c>
      <c r="HI145" s="32">
        <f>SUM(HM121)</f>
        <v>560000</v>
      </c>
      <c r="HJ145" s="32">
        <f>SUM(HN121)</f>
        <v>565000</v>
      </c>
    </row>
    <row r="146" spans="1:219" ht="14.25" customHeight="1" x14ac:dyDescent="0.35">
      <c r="A146" s="4">
        <v>2023</v>
      </c>
      <c r="GX146" s="183">
        <v>2023</v>
      </c>
      <c r="GY146" s="32">
        <f t="shared" ref="GY146:HJ146" si="74">SUM(HO121)</f>
        <v>629900</v>
      </c>
      <c r="GZ146" s="32">
        <f t="shared" si="74"/>
        <v>500000</v>
      </c>
      <c r="HA146" s="32">
        <f t="shared" si="74"/>
        <v>573750</v>
      </c>
      <c r="HB146" s="32">
        <f t="shared" si="74"/>
        <v>585000</v>
      </c>
      <c r="HC146" s="32">
        <f t="shared" si="74"/>
        <v>590000</v>
      </c>
      <c r="HD146" s="32">
        <f t="shared" si="74"/>
        <v>627500</v>
      </c>
      <c r="HE146" s="32">
        <f t="shared" si="74"/>
        <v>602450</v>
      </c>
      <c r="HF146" s="32">
        <f t="shared" si="74"/>
        <v>525000</v>
      </c>
      <c r="HG146" s="32">
        <f t="shared" si="74"/>
        <v>588000</v>
      </c>
      <c r="HH146" s="32">
        <f t="shared" si="74"/>
        <v>672500</v>
      </c>
      <c r="HI146" s="32">
        <f t="shared" si="74"/>
        <v>642500</v>
      </c>
      <c r="HJ146" s="32">
        <f t="shared" si="74"/>
        <v>720199</v>
      </c>
    </row>
    <row r="147" spans="1:219" ht="14.25" customHeight="1" x14ac:dyDescent="0.35">
      <c r="A147" s="4">
        <v>2024</v>
      </c>
      <c r="GX147" s="183">
        <v>2024</v>
      </c>
      <c r="GY147" s="32">
        <f t="shared" ref="GY147:HJ147" si="75">IA121</f>
        <v>589000</v>
      </c>
      <c r="GZ147" s="32">
        <f t="shared" si="75"/>
        <v>585000</v>
      </c>
      <c r="HA147" s="32">
        <f t="shared" si="75"/>
        <v>615000</v>
      </c>
      <c r="HB147" s="32">
        <f t="shared" si="75"/>
        <v>621000</v>
      </c>
      <c r="HC147" s="32">
        <f t="shared" si="75"/>
        <v>675000</v>
      </c>
      <c r="HD147" s="32">
        <f t="shared" si="75"/>
        <v>615000</v>
      </c>
      <c r="HE147" s="32">
        <f t="shared" si="75"/>
        <v>686000</v>
      </c>
      <c r="HF147" s="32">
        <f t="shared" si="75"/>
        <v>670000</v>
      </c>
      <c r="HG147" s="32">
        <f t="shared" si="75"/>
        <v>620000</v>
      </c>
      <c r="HH147" s="32">
        <f t="shared" si="75"/>
        <v>624000</v>
      </c>
      <c r="HI147" s="32">
        <f t="shared" si="75"/>
        <v>550000</v>
      </c>
      <c r="HJ147" s="32">
        <f t="shared" si="75"/>
        <v>629000</v>
      </c>
    </row>
    <row r="148" spans="1:219" ht="14.25" customHeight="1" x14ac:dyDescent="0.35">
      <c r="A148" s="4">
        <v>2025</v>
      </c>
      <c r="GX148" s="183">
        <v>2025</v>
      </c>
      <c r="GY148" s="32">
        <f>SUM(IM121)</f>
        <v>622500</v>
      </c>
      <c r="GZ148" s="32">
        <f t="shared" ref="GZ148:HJ148" si="76">SUM(IN121)</f>
        <v>664000</v>
      </c>
      <c r="HA148" s="32">
        <f t="shared" si="76"/>
        <v>660000</v>
      </c>
      <c r="HB148" s="32">
        <f t="shared" si="76"/>
        <v>0</v>
      </c>
      <c r="HC148" s="32">
        <f t="shared" si="76"/>
        <v>0</v>
      </c>
      <c r="HD148" s="32">
        <f t="shared" si="76"/>
        <v>0</v>
      </c>
      <c r="HE148" s="32">
        <f t="shared" si="76"/>
        <v>0</v>
      </c>
      <c r="HF148" s="32">
        <f t="shared" si="76"/>
        <v>0</v>
      </c>
      <c r="HG148" s="32">
        <f t="shared" si="76"/>
        <v>0</v>
      </c>
      <c r="HH148" s="32">
        <f t="shared" si="76"/>
        <v>0</v>
      </c>
      <c r="HI148" s="32">
        <f t="shared" si="76"/>
        <v>0</v>
      </c>
      <c r="HJ148" s="32">
        <f t="shared" si="76"/>
        <v>0</v>
      </c>
    </row>
    <row r="149" spans="1:219" ht="14.25" customHeight="1" x14ac:dyDescent="0.35">
      <c r="A149" s="4"/>
    </row>
    <row r="150" spans="1:219" ht="14.25" customHeight="1" thickBot="1" x14ac:dyDescent="0.4">
      <c r="A150" s="4"/>
      <c r="GY150" s="319" t="s">
        <v>418</v>
      </c>
      <c r="GZ150" s="319"/>
      <c r="HA150" s="319"/>
      <c r="HC150" s="320" t="s">
        <v>458</v>
      </c>
      <c r="HD150" s="321"/>
      <c r="HE150" s="321"/>
      <c r="HF150" s="321"/>
      <c r="HG150" s="322"/>
      <c r="HI150" s="319" t="s">
        <v>585</v>
      </c>
      <c r="HJ150" s="319"/>
      <c r="HK150" s="319"/>
    </row>
    <row r="151" spans="1:219" ht="14.25" customHeight="1" thickTop="1" x14ac:dyDescent="0.35">
      <c r="A151" s="4"/>
      <c r="GY151" s="6" t="s">
        <v>13</v>
      </c>
      <c r="GZ151" s="6" t="s">
        <v>14</v>
      </c>
      <c r="HA151" s="6" t="s">
        <v>15</v>
      </c>
      <c r="HC151" s="275"/>
      <c r="HD151" s="151" t="s">
        <v>532</v>
      </c>
      <c r="HE151" s="151" t="s">
        <v>460</v>
      </c>
      <c r="HF151" s="151" t="s">
        <v>461</v>
      </c>
      <c r="HG151" s="276" t="s">
        <v>462</v>
      </c>
      <c r="HI151" s="6" t="s">
        <v>13</v>
      </c>
      <c r="HJ151" s="6" t="s">
        <v>14</v>
      </c>
      <c r="HK151" s="6" t="s">
        <v>15</v>
      </c>
    </row>
    <row r="152" spans="1:219" ht="14.25" customHeight="1" x14ac:dyDescent="0.35">
      <c r="A152" s="4"/>
      <c r="GY152" s="7">
        <v>2025</v>
      </c>
      <c r="GZ152" s="237">
        <v>621250</v>
      </c>
      <c r="HA152" s="9">
        <f>(GZ152-GZ153)/GZ153</f>
        <v>0.12954545454545455</v>
      </c>
      <c r="HC152" s="277">
        <v>2022</v>
      </c>
      <c r="HD152" s="274">
        <v>575000</v>
      </c>
      <c r="HE152" s="274">
        <v>620000</v>
      </c>
      <c r="HF152" s="274">
        <v>599000</v>
      </c>
      <c r="HG152" s="278">
        <v>586296</v>
      </c>
      <c r="HI152" s="179" t="s">
        <v>544</v>
      </c>
      <c r="HJ152" s="35">
        <v>621250</v>
      </c>
      <c r="HK152" s="9">
        <f>(HJ152-HJ153)/HJ153</f>
        <v>0.12954545454545455</v>
      </c>
    </row>
    <row r="153" spans="1:219" ht="14.25" customHeight="1" x14ac:dyDescent="0.35">
      <c r="A153" s="4"/>
      <c r="GY153" s="7">
        <v>2024</v>
      </c>
      <c r="GZ153" s="237">
        <v>550000</v>
      </c>
      <c r="HA153" s="9">
        <f>(GZ153-GZ154)/GZ154</f>
        <v>4.7818632120403888E-2</v>
      </c>
      <c r="HC153" s="277">
        <v>2023</v>
      </c>
      <c r="HD153" s="274">
        <v>524900</v>
      </c>
      <c r="HE153" s="274">
        <v>600000</v>
      </c>
      <c r="HF153" s="274">
        <v>559499</v>
      </c>
      <c r="HG153" s="278">
        <v>679000</v>
      </c>
      <c r="HI153" s="179" t="s">
        <v>545</v>
      </c>
      <c r="HJ153" s="35">
        <v>550000</v>
      </c>
      <c r="HK153" s="9">
        <f>(HJ153-HJ154)/HJ154</f>
        <v>4.7818632120403888E-2</v>
      </c>
    </row>
    <row r="154" spans="1:219" ht="14.25" customHeight="1" x14ac:dyDescent="0.35">
      <c r="A154" s="4"/>
      <c r="GY154" s="7">
        <v>2023</v>
      </c>
      <c r="GZ154" s="237">
        <v>524900</v>
      </c>
      <c r="HA154" s="9">
        <f>(GZ154-GZ155)/GZ155</f>
        <v>-8.7130434782608693E-2</v>
      </c>
      <c r="HC154" s="277">
        <v>2024</v>
      </c>
      <c r="HD154" s="274">
        <v>550000</v>
      </c>
      <c r="HE154" s="274">
        <v>625000</v>
      </c>
      <c r="HF154" s="274">
        <v>665000</v>
      </c>
      <c r="HG154" s="279">
        <v>600000</v>
      </c>
      <c r="HI154" s="179" t="s">
        <v>546</v>
      </c>
      <c r="HJ154" s="35">
        <v>524900</v>
      </c>
      <c r="HK154" s="9">
        <f>(HJ154-HJ155)/HJ155</f>
        <v>-8.7130434782608693E-2</v>
      </c>
    </row>
    <row r="155" spans="1:219" ht="14.25" customHeight="1" x14ac:dyDescent="0.35">
      <c r="A155" s="4"/>
      <c r="GY155" s="7">
        <v>2022</v>
      </c>
      <c r="GZ155" s="237">
        <v>575000</v>
      </c>
      <c r="HA155" s="9"/>
      <c r="HC155" s="280">
        <v>2025</v>
      </c>
      <c r="HD155" s="281">
        <v>621250</v>
      </c>
      <c r="HE155" s="281"/>
      <c r="HF155" s="281"/>
      <c r="HG155" s="282"/>
      <c r="HI155" s="179" t="s">
        <v>547</v>
      </c>
      <c r="HJ155" s="35">
        <v>575000</v>
      </c>
      <c r="HK155" s="9"/>
    </row>
    <row r="156" spans="1:219" ht="14.25" customHeight="1" x14ac:dyDescent="0.35">
      <c r="A156" s="4"/>
      <c r="HB156" s="154"/>
      <c r="HC156" s="222"/>
      <c r="HD156" s="223"/>
    </row>
    <row r="157" spans="1:219" ht="14.25" customHeight="1" x14ac:dyDescent="0.35">
      <c r="A157" s="4"/>
      <c r="HB157" s="154"/>
      <c r="HC157" s="222"/>
      <c r="HD157" s="223"/>
    </row>
    <row r="158" spans="1:219" ht="14.25" customHeight="1" x14ac:dyDescent="0.35">
      <c r="A158" s="4"/>
      <c r="HB158" s="154"/>
      <c r="HC158" s="222"/>
      <c r="HD158" s="223"/>
    </row>
    <row r="159" spans="1:219" ht="15.5" x14ac:dyDescent="0.35">
      <c r="A159" s="4"/>
      <c r="HB159" s="154"/>
      <c r="HC159" s="222"/>
      <c r="HD159" s="223"/>
    </row>
    <row r="160" spans="1:219" ht="14.5" x14ac:dyDescent="0.35">
      <c r="A160" s="4"/>
      <c r="GY160" s="239" t="s">
        <v>0</v>
      </c>
      <c r="GZ160" s="239" t="s">
        <v>1</v>
      </c>
      <c r="HA160" s="239" t="s">
        <v>2</v>
      </c>
      <c r="HB160" s="239" t="s">
        <v>3</v>
      </c>
      <c r="HC160" s="239" t="s">
        <v>4</v>
      </c>
      <c r="HD160" s="239" t="s">
        <v>5</v>
      </c>
      <c r="HE160" s="239" t="s">
        <v>6</v>
      </c>
      <c r="HF160" s="239" t="s">
        <v>7</v>
      </c>
      <c r="HG160" s="239" t="s">
        <v>8</v>
      </c>
      <c r="HH160" s="239" t="s">
        <v>9</v>
      </c>
      <c r="HI160" s="239" t="s">
        <v>10</v>
      </c>
      <c r="HJ160" s="239" t="s">
        <v>11</v>
      </c>
    </row>
    <row r="161" spans="1:220" ht="14.5" hidden="1" x14ac:dyDescent="0.35">
      <c r="A161" s="4">
        <v>2020</v>
      </c>
      <c r="GX161" s="4">
        <v>2020</v>
      </c>
      <c r="GY161" s="234">
        <f>SUM('Raw Data'!GS79)</f>
        <v>13</v>
      </c>
      <c r="GZ161" s="234">
        <f>SUM('Raw Data'!GT79)</f>
        <v>12</v>
      </c>
      <c r="HA161" s="234">
        <f>SUM('Raw Data'!GU79)</f>
        <v>16</v>
      </c>
      <c r="HB161" s="234">
        <f>SUM('Raw Data'!GV79)</f>
        <v>20</v>
      </c>
      <c r="HC161" s="234">
        <f>SUM('Raw Data'!GW79)</f>
        <v>12</v>
      </c>
      <c r="HD161" s="234">
        <f>SUM('Raw Data'!GX79)</f>
        <v>24</v>
      </c>
      <c r="HE161" s="234">
        <f>SUM('Raw Data'!GY79)</f>
        <v>39</v>
      </c>
      <c r="HF161" s="234">
        <f>SUM('Raw Data'!GZ79)</f>
        <v>43</v>
      </c>
      <c r="HG161" s="234">
        <f>SUM('Raw Data'!HA79)</f>
        <v>36</v>
      </c>
      <c r="HH161" s="234">
        <f>SUM('Raw Data'!HB79)</f>
        <v>36</v>
      </c>
      <c r="HI161" s="234">
        <f>SUM('Raw Data'!HC79)</f>
        <v>23</v>
      </c>
      <c r="HJ161" s="234">
        <f>SUM('Raw Data'!HD79)</f>
        <v>34</v>
      </c>
    </row>
    <row r="162" spans="1:220" ht="14.5" hidden="1" x14ac:dyDescent="0.35">
      <c r="A162" s="4">
        <v>2021</v>
      </c>
      <c r="GX162" s="4">
        <v>2021</v>
      </c>
      <c r="GY162" s="234">
        <f>SUM('Raw Data'!HE79)</f>
        <v>19</v>
      </c>
      <c r="GZ162" s="234">
        <f>SUM('Raw Data'!HF79)</f>
        <v>15</v>
      </c>
      <c r="HA162" s="234">
        <f>SUM('Raw Data'!HG79)</f>
        <v>43</v>
      </c>
      <c r="HB162" s="234">
        <f>SUM('Raw Data'!HH79)</f>
        <v>29</v>
      </c>
      <c r="HC162" s="234">
        <f>SUM('Raw Data'!HI79)</f>
        <v>31</v>
      </c>
      <c r="HD162" s="234">
        <f>SUM('Raw Data'!HJ79)</f>
        <v>14</v>
      </c>
      <c r="HE162" s="234">
        <f>SUM('Raw Data'!HK79)</f>
        <v>22</v>
      </c>
      <c r="HF162" s="234">
        <f>SUM('Raw Data'!HL79)</f>
        <v>24</v>
      </c>
      <c r="HG162" s="234">
        <f>SUM('Raw Data'!HM79)</f>
        <v>23</v>
      </c>
      <c r="HH162" s="234">
        <f>SUM('Raw Data'!HN79)</f>
        <v>27</v>
      </c>
      <c r="HI162" s="234">
        <f>SUM('Raw Data'!HO79)</f>
        <v>21</v>
      </c>
      <c r="HJ162" s="234">
        <f>SUM('Raw Data'!HP79)</f>
        <v>16</v>
      </c>
      <c r="HK162" s="235"/>
    </row>
    <row r="163" spans="1:220" ht="14.5" x14ac:dyDescent="0.35">
      <c r="A163" s="4">
        <v>2022</v>
      </c>
      <c r="GX163" s="4">
        <v>2022</v>
      </c>
      <c r="GY163" s="234">
        <f>SUM('Raw Data'!HQ79)</f>
        <v>21</v>
      </c>
      <c r="GZ163" s="234">
        <f>SUM('Raw Data'!HR79)</f>
        <v>22</v>
      </c>
      <c r="HA163" s="234">
        <f>SUM('Raw Data'!HS79)</f>
        <v>25</v>
      </c>
      <c r="HB163" s="234">
        <f>SUM('Raw Data'!HT79)</f>
        <v>31</v>
      </c>
      <c r="HC163" s="234">
        <f>SUM('Raw Data'!HU79)</f>
        <v>20</v>
      </c>
      <c r="HD163" s="234">
        <f>SUM('Raw Data'!HV79)</f>
        <v>22</v>
      </c>
      <c r="HE163" s="234">
        <f>SUM('Raw Data'!HW79)</f>
        <v>20</v>
      </c>
      <c r="HF163" s="234">
        <f>SUM('Raw Data'!HX79)</f>
        <v>21</v>
      </c>
      <c r="HG163" s="234">
        <f>SUM('Raw Data'!HY79)</f>
        <v>12</v>
      </c>
      <c r="HH163" s="234">
        <f>SUM('Raw Data'!HZ79)</f>
        <v>12</v>
      </c>
      <c r="HI163" s="234">
        <f>SUM('Raw Data'!IA79)</f>
        <v>17</v>
      </c>
      <c r="HJ163" s="234">
        <f>SUM('Raw Data'!IB79)</f>
        <v>16</v>
      </c>
    </row>
    <row r="164" spans="1:220" ht="14.25" customHeight="1" x14ac:dyDescent="0.35">
      <c r="A164" s="4">
        <v>2023</v>
      </c>
      <c r="GX164" s="4">
        <v>2023</v>
      </c>
      <c r="GY164" s="234">
        <f>SUM('Raw Data'!IC79)</f>
        <v>12</v>
      </c>
      <c r="GZ164" s="234">
        <f>SUM('Raw Data'!ID79)</f>
        <v>19</v>
      </c>
      <c r="HA164" s="234">
        <f>SUM('Raw Data'!IE79)</f>
        <v>25</v>
      </c>
      <c r="HB164" s="234">
        <f>SUM('Raw Data'!IF79)</f>
        <v>22</v>
      </c>
      <c r="HC164" s="234">
        <f>SUM('Raw Data'!IG79)</f>
        <v>26</v>
      </c>
      <c r="HD164" s="234">
        <f>SUM('Raw Data'!IH79)</f>
        <v>18</v>
      </c>
      <c r="HE164" s="234">
        <f>SUM('Raw Data'!II79)</f>
        <v>17</v>
      </c>
      <c r="HF164" s="234">
        <f>SUM('Raw Data'!IJ79)</f>
        <v>15</v>
      </c>
      <c r="HG164" s="234">
        <f>SUM('Raw Data'!IK79)</f>
        <v>16</v>
      </c>
      <c r="HH164" s="234">
        <f>SUM('Raw Data'!IL79)</f>
        <v>17</v>
      </c>
      <c r="HI164" s="234">
        <f>SUM('Raw Data'!IM79)</f>
        <v>24</v>
      </c>
      <c r="HJ164" s="234">
        <f>SUM('Raw Data'!IN79)</f>
        <v>14</v>
      </c>
    </row>
    <row r="165" spans="1:220" ht="14.25" customHeight="1" x14ac:dyDescent="0.35">
      <c r="A165" s="4">
        <v>2024</v>
      </c>
      <c r="GX165" s="4">
        <v>2024</v>
      </c>
      <c r="GY165">
        <f>'Raw Data'!IO79</f>
        <v>13</v>
      </c>
      <c r="GZ165">
        <f>'Raw Data'!IP79</f>
        <v>11</v>
      </c>
      <c r="HA165">
        <f>'Raw Data'!IQ79</f>
        <v>23</v>
      </c>
      <c r="HB165">
        <f>'Raw Data'!IR79</f>
        <v>26</v>
      </c>
      <c r="HC165">
        <f>'Raw Data'!IS79</f>
        <v>28</v>
      </c>
      <c r="HD165">
        <f>'Raw Data'!IT79</f>
        <v>9</v>
      </c>
      <c r="HE165">
        <f>'Raw Data'!IU79</f>
        <v>14</v>
      </c>
      <c r="HF165">
        <f>'Raw Data'!IV79</f>
        <v>12</v>
      </c>
      <c r="HG165">
        <f>'Raw Data'!IW79</f>
        <v>19</v>
      </c>
      <c r="HH165">
        <f>'Raw Data'!IX79</f>
        <v>13</v>
      </c>
      <c r="HI165">
        <f>'Raw Data'!IY79</f>
        <v>9</v>
      </c>
      <c r="HJ165">
        <f>'Raw Data'!IZ79</f>
        <v>12</v>
      </c>
    </row>
    <row r="166" spans="1:220" ht="14.25" customHeight="1" x14ac:dyDescent="0.35">
      <c r="A166" s="4">
        <v>2025</v>
      </c>
      <c r="GX166" s="4">
        <v>2025</v>
      </c>
      <c r="GY166">
        <f>'Raw Data'!JA79</f>
        <v>19</v>
      </c>
      <c r="GZ166">
        <f>'Raw Data'!JB79</f>
        <v>5</v>
      </c>
      <c r="HA166">
        <f>'Raw Data'!JC79</f>
        <v>20</v>
      </c>
      <c r="HB166">
        <f>'Raw Data'!JD79</f>
        <v>0</v>
      </c>
      <c r="HC166">
        <f>'Raw Data'!JE79</f>
        <v>0</v>
      </c>
      <c r="HD166">
        <f>'Raw Data'!JF79</f>
        <v>0</v>
      </c>
      <c r="HE166">
        <f>'Raw Data'!JG79</f>
        <v>0</v>
      </c>
      <c r="HF166">
        <f>'Raw Data'!JH79</f>
        <v>0</v>
      </c>
      <c r="HG166">
        <f>'Raw Data'!JI79</f>
        <v>0</v>
      </c>
      <c r="HH166">
        <f>'Raw Data'!JJ79</f>
        <v>0</v>
      </c>
      <c r="HI166">
        <f>'Raw Data'!JK79</f>
        <v>0</v>
      </c>
      <c r="HJ166">
        <f>'Raw Data'!JL79</f>
        <v>0</v>
      </c>
    </row>
    <row r="167" spans="1:220" ht="14.25" customHeight="1" x14ac:dyDescent="0.35">
      <c r="A167" s="4"/>
    </row>
    <row r="168" spans="1:220" ht="14.25" customHeight="1" thickBot="1" x14ac:dyDescent="0.4">
      <c r="A168" s="4"/>
    </row>
    <row r="169" spans="1:220" ht="14.25" customHeight="1" thickBot="1" x14ac:dyDescent="0.4">
      <c r="A169" s="4"/>
      <c r="GY169" s="319" t="s">
        <v>450</v>
      </c>
      <c r="GZ169" s="319"/>
      <c r="HA169" s="319"/>
      <c r="HC169" s="319" t="s">
        <v>419</v>
      </c>
      <c r="HD169" s="319"/>
      <c r="HE169" s="319"/>
      <c r="HG169" s="323" t="s">
        <v>457</v>
      </c>
      <c r="HH169" s="324"/>
      <c r="HI169" s="324"/>
      <c r="HJ169" s="324"/>
      <c r="HK169" s="325"/>
    </row>
    <row r="170" spans="1:220" ht="14.25" customHeight="1" thickTop="1" x14ac:dyDescent="0.35">
      <c r="A170" s="4"/>
      <c r="GY170" s="6" t="s">
        <v>13</v>
      </c>
      <c r="GZ170" s="6" t="s">
        <v>14</v>
      </c>
      <c r="HA170" s="6" t="s">
        <v>15</v>
      </c>
      <c r="HC170" s="6" t="s">
        <v>13</v>
      </c>
      <c r="HD170" s="6" t="s">
        <v>14</v>
      </c>
      <c r="HE170" s="6" t="s">
        <v>15</v>
      </c>
      <c r="HG170" s="255"/>
      <c r="HH170" s="151" t="s">
        <v>533</v>
      </c>
      <c r="HI170" s="151" t="s">
        <v>460</v>
      </c>
      <c r="HJ170" s="151" t="s">
        <v>461</v>
      </c>
      <c r="HK170" s="256" t="s">
        <v>462</v>
      </c>
    </row>
    <row r="171" spans="1:220" ht="14.25" customHeight="1" x14ac:dyDescent="0.35">
      <c r="A171" s="4"/>
      <c r="GY171" s="7" t="s">
        <v>576</v>
      </c>
      <c r="GZ171" s="237">
        <f>HA166</f>
        <v>20</v>
      </c>
      <c r="HA171" s="9">
        <f>(GZ171-GZ172)/GZ172</f>
        <v>-0.13043478260869565</v>
      </c>
      <c r="HC171" s="7">
        <v>2025</v>
      </c>
      <c r="HD171" s="237">
        <f>SUM(GY166:HA166)</f>
        <v>44</v>
      </c>
      <c r="HE171" s="9">
        <f>(HD171-HD172)/HD172</f>
        <v>-6.3829787234042548E-2</v>
      </c>
      <c r="HG171" s="257">
        <v>2022</v>
      </c>
      <c r="HH171" s="171">
        <f>SUM(GY163:HA163)</f>
        <v>68</v>
      </c>
      <c r="HI171" s="258">
        <f>SUM(HB163:HD163)</f>
        <v>73</v>
      </c>
      <c r="HJ171" s="258">
        <f>SUM(HE163:HG163)</f>
        <v>53</v>
      </c>
      <c r="HK171" s="267">
        <f>SUM(HH163:HJ163)</f>
        <v>45</v>
      </c>
    </row>
    <row r="172" spans="1:220" ht="14.25" customHeight="1" x14ac:dyDescent="0.35">
      <c r="A172" s="4"/>
      <c r="GY172" s="7" t="s">
        <v>577</v>
      </c>
      <c r="GZ172" s="237">
        <f>HA165</f>
        <v>23</v>
      </c>
      <c r="HA172" s="9">
        <f>(GZ172-GZ173)/GZ173</f>
        <v>-0.08</v>
      </c>
      <c r="HC172" s="7">
        <v>2024</v>
      </c>
      <c r="HD172" s="237">
        <f>SUM(GY165:HA165)</f>
        <v>47</v>
      </c>
      <c r="HE172" s="9">
        <f>(HD172-HD173)/HD173</f>
        <v>-0.16071428571428573</v>
      </c>
      <c r="HG172" s="257">
        <v>2023</v>
      </c>
      <c r="HH172" s="171">
        <f t="shared" ref="HH172" si="77">SUM(GY164:HA164)</f>
        <v>56</v>
      </c>
      <c r="HI172" s="258">
        <f t="shared" ref="HI172:HI174" si="78">SUM(HB164:HD164)</f>
        <v>66</v>
      </c>
      <c r="HJ172" s="258">
        <f t="shared" ref="HJ172:HJ174" si="79">SUM(HE164:HG164)</f>
        <v>48</v>
      </c>
      <c r="HK172" s="267">
        <f t="shared" ref="HK172:HK174" si="80">SUM(HH164:HJ164)</f>
        <v>55</v>
      </c>
    </row>
    <row r="173" spans="1:220" ht="14.25" customHeight="1" x14ac:dyDescent="0.35">
      <c r="A173" s="4"/>
      <c r="GY173" s="7" t="s">
        <v>578</v>
      </c>
      <c r="GZ173" s="237">
        <f>HA164</f>
        <v>25</v>
      </c>
      <c r="HA173" s="9">
        <f>(GZ173-GZ174)/GZ174</f>
        <v>0</v>
      </c>
      <c r="HC173" s="7">
        <v>2023</v>
      </c>
      <c r="HD173" s="237">
        <f>SUM(GY164:HA164)</f>
        <v>56</v>
      </c>
      <c r="HE173" s="9">
        <f>(HD173-HD174)/HD174</f>
        <v>-0.17647058823529413</v>
      </c>
      <c r="HG173" s="257">
        <v>2024</v>
      </c>
      <c r="HH173" s="171">
        <f>SUM(GY165:HA165)</f>
        <v>47</v>
      </c>
      <c r="HI173" s="258">
        <f t="shared" si="78"/>
        <v>63</v>
      </c>
      <c r="HJ173" s="258">
        <f t="shared" si="79"/>
        <v>45</v>
      </c>
      <c r="HK173" s="267">
        <f t="shared" si="80"/>
        <v>34</v>
      </c>
    </row>
    <row r="174" spans="1:220" ht="14.25" customHeight="1" thickBot="1" x14ac:dyDescent="0.4">
      <c r="A174" s="4"/>
      <c r="GY174" s="179" t="s">
        <v>579</v>
      </c>
      <c r="GZ174" s="237">
        <f>HA163</f>
        <v>25</v>
      </c>
      <c r="HA174" s="9"/>
      <c r="HC174" s="7">
        <v>2022</v>
      </c>
      <c r="HD174" s="237">
        <f>SUM(GY163:HA163)</f>
        <v>68</v>
      </c>
      <c r="HE174" s="9"/>
      <c r="HG174" s="259">
        <v>2025</v>
      </c>
      <c r="HH174" s="260">
        <f>SUM(GY166:HA166)</f>
        <v>44</v>
      </c>
      <c r="HI174" s="260">
        <f t="shared" si="78"/>
        <v>0</v>
      </c>
      <c r="HJ174" s="260">
        <f t="shared" si="79"/>
        <v>0</v>
      </c>
      <c r="HK174" s="295">
        <f t="shared" si="80"/>
        <v>0</v>
      </c>
      <c r="HL174" s="296"/>
    </row>
    <row r="175" spans="1:220" ht="14.25" customHeight="1" x14ac:dyDescent="0.35">
      <c r="A175" s="4"/>
    </row>
    <row r="176" spans="1:220" ht="14.25" customHeight="1" x14ac:dyDescent="0.35">
      <c r="A176" s="4"/>
    </row>
    <row r="177" spans="1:236" ht="14.25" customHeight="1" thickBot="1" x14ac:dyDescent="0.4">
      <c r="A177" s="4"/>
      <c r="HC177" s="319" t="s">
        <v>457</v>
      </c>
      <c r="HD177" s="319"/>
      <c r="HE177" s="319"/>
    </row>
    <row r="178" spans="1:236" ht="14.25" customHeight="1" thickTop="1" x14ac:dyDescent="0.35">
      <c r="A178" s="4"/>
      <c r="HC178" s="6" t="s">
        <v>13</v>
      </c>
      <c r="HD178" s="6" t="s">
        <v>14</v>
      </c>
      <c r="HE178" s="6" t="s">
        <v>15</v>
      </c>
    </row>
    <row r="179" spans="1:236" ht="14.25" customHeight="1" x14ac:dyDescent="0.35">
      <c r="A179" s="4"/>
      <c r="HC179" s="179" t="s">
        <v>544</v>
      </c>
      <c r="HD179" s="8">
        <f>HH174</f>
        <v>44</v>
      </c>
      <c r="HE179" s="9">
        <f>(HD179-HD180)/HD180</f>
        <v>-6.3829787234042548E-2</v>
      </c>
    </row>
    <row r="180" spans="1:236" ht="14.25" customHeight="1" x14ac:dyDescent="0.35">
      <c r="A180" s="4"/>
      <c r="HC180" s="179" t="s">
        <v>545</v>
      </c>
      <c r="HD180" s="8">
        <f>HH173</f>
        <v>47</v>
      </c>
      <c r="HE180" s="9">
        <f>(HD180-HD181)/HD181</f>
        <v>-0.16071428571428573</v>
      </c>
    </row>
    <row r="181" spans="1:236" ht="14.25" customHeight="1" x14ac:dyDescent="0.35">
      <c r="A181" s="4"/>
      <c r="HC181" s="179" t="s">
        <v>546</v>
      </c>
      <c r="HD181" s="237">
        <f>HH172</f>
        <v>56</v>
      </c>
      <c r="HE181" s="9">
        <f>(HD181-HD182)/HD182</f>
        <v>-0.17647058823529413</v>
      </c>
    </row>
    <row r="182" spans="1:236" ht="14.25" customHeight="1" x14ac:dyDescent="0.35">
      <c r="A182" s="4"/>
      <c r="HC182" s="179" t="s">
        <v>547</v>
      </c>
      <c r="HD182" s="237">
        <f>HH171</f>
        <v>68</v>
      </c>
      <c r="HE182" s="9"/>
    </row>
    <row r="183" spans="1:236" ht="14.25" customHeight="1" x14ac:dyDescent="0.35">
      <c r="A183" s="4"/>
    </row>
    <row r="184" spans="1:236" ht="14.25" customHeight="1" x14ac:dyDescent="0.35">
      <c r="A184" s="4"/>
    </row>
    <row r="185" spans="1:236" ht="14.25" customHeight="1" thickBot="1" x14ac:dyDescent="0.4">
      <c r="A185" s="4"/>
      <c r="GY185" s="319" t="s">
        <v>93</v>
      </c>
      <c r="GZ185" s="319"/>
      <c r="HA185" s="319"/>
      <c r="HC185" s="319" t="s">
        <v>93</v>
      </c>
      <c r="HD185" s="319"/>
      <c r="HE185" s="319"/>
    </row>
    <row r="186" spans="1:236" ht="14.25" customHeight="1" thickTop="1" x14ac:dyDescent="0.35">
      <c r="A186" s="4"/>
      <c r="GY186" s="6" t="s">
        <v>13</v>
      </c>
      <c r="GZ186" s="6" t="s">
        <v>14</v>
      </c>
      <c r="HA186" s="6" t="s">
        <v>15</v>
      </c>
      <c r="HC186" s="6" t="s">
        <v>13</v>
      </c>
      <c r="HD186" s="6" t="s">
        <v>14</v>
      </c>
      <c r="HE186" s="6" t="s">
        <v>15</v>
      </c>
    </row>
    <row r="187" spans="1:236" ht="14.25" customHeight="1" x14ac:dyDescent="0.35">
      <c r="A187" s="4"/>
      <c r="GY187" s="7">
        <v>2025</v>
      </c>
      <c r="GZ187" s="35">
        <v>445000</v>
      </c>
      <c r="HA187" s="9">
        <f>(GZ187-GZ188)/GZ188</f>
        <v>-6.3157894736842107E-2</v>
      </c>
      <c r="HC187" s="179" t="s">
        <v>544</v>
      </c>
      <c r="HD187" s="35">
        <v>445000</v>
      </c>
      <c r="HE187" s="9">
        <f>(HD187-HD188)/HD188</f>
        <v>-6.3157894736842107E-2</v>
      </c>
    </row>
    <row r="188" spans="1:236" ht="14.25" customHeight="1" x14ac:dyDescent="0.35">
      <c r="A188" s="4"/>
      <c r="GY188" s="7">
        <v>2024</v>
      </c>
      <c r="GZ188" s="35">
        <v>475000</v>
      </c>
      <c r="HA188" s="9">
        <f>(GZ188-GZ189)/GZ189</f>
        <v>0.14457831325301204</v>
      </c>
      <c r="HC188" s="179" t="s">
        <v>545</v>
      </c>
      <c r="HD188" s="35">
        <v>475000</v>
      </c>
      <c r="HE188" s="9">
        <f>(HD188-HD189)/HD189</f>
        <v>0.14457831325301204</v>
      </c>
    </row>
    <row r="189" spans="1:236" ht="14.25" customHeight="1" x14ac:dyDescent="0.35">
      <c r="A189" s="4"/>
      <c r="GY189" s="7">
        <v>2023</v>
      </c>
      <c r="GZ189" s="35">
        <v>415000</v>
      </c>
      <c r="HA189" s="9">
        <f>(GZ189-GZ190)/GZ190</f>
        <v>0.17397454031117399</v>
      </c>
      <c r="HC189" s="179" t="s">
        <v>546</v>
      </c>
      <c r="HD189" s="35">
        <v>415000</v>
      </c>
      <c r="HE189" s="9">
        <f>(HD189-HD190)/HD190</f>
        <v>0.17397454031117399</v>
      </c>
    </row>
    <row r="190" spans="1:236" ht="15.5" x14ac:dyDescent="0.35">
      <c r="A190" s="4"/>
      <c r="GY190" s="7">
        <v>2022</v>
      </c>
      <c r="GZ190" s="35">
        <v>353500</v>
      </c>
      <c r="HA190" s="9"/>
      <c r="HC190" s="179" t="s">
        <v>547</v>
      </c>
      <c r="HD190" s="35">
        <v>353500</v>
      </c>
      <c r="HE190" s="9"/>
    </row>
    <row r="191" spans="1:236" ht="15.5" x14ac:dyDescent="0.35">
      <c r="A191" s="4"/>
      <c r="GW191" s="4"/>
      <c r="GY191" s="185"/>
      <c r="GZ191" s="185"/>
      <c r="HA191" s="154"/>
      <c r="HB191" s="185"/>
      <c r="HC191" s="185"/>
      <c r="HD191" s="185"/>
      <c r="HE191" s="154"/>
      <c r="HF191" s="185"/>
      <c r="HG191" s="185"/>
      <c r="HH191" s="185"/>
      <c r="HI191" s="154"/>
      <c r="HJ191" s="185"/>
      <c r="HV191" s="172"/>
      <c r="HW191" s="173"/>
      <c r="HX191" s="147"/>
    </row>
    <row r="192" spans="1:236" ht="15.5" x14ac:dyDescent="0.35">
      <c r="A192" s="4"/>
      <c r="GY192" s="4"/>
      <c r="GZ192" s="4"/>
      <c r="HA192" s="4"/>
      <c r="HB192" s="4"/>
      <c r="HC192" s="4"/>
      <c r="HD192" s="4"/>
      <c r="HE192" s="4"/>
      <c r="HF192" s="4"/>
      <c r="HG192" s="4"/>
      <c r="HH192" s="4"/>
      <c r="HI192" s="4"/>
      <c r="HJ192" s="4"/>
      <c r="HZ192" s="172"/>
      <c r="IA192" s="173"/>
      <c r="IB192" s="147"/>
    </row>
    <row r="193" spans="1:256" ht="15.5" x14ac:dyDescent="0.35">
      <c r="A193" s="4"/>
      <c r="GX193" s="183"/>
      <c r="GY193" s="32"/>
      <c r="GZ193" s="32"/>
      <c r="HA193" s="32"/>
      <c r="HB193" s="32"/>
      <c r="HC193" s="32"/>
      <c r="HD193" s="32"/>
      <c r="HE193" s="32"/>
      <c r="HF193" s="32"/>
      <c r="HG193" s="32"/>
      <c r="HH193" s="32"/>
      <c r="HI193" s="32"/>
      <c r="HJ193" s="32"/>
      <c r="HZ193" s="172"/>
      <c r="IA193" s="173"/>
      <c r="IB193" s="147"/>
    </row>
    <row r="194" spans="1:256" ht="15.5" x14ac:dyDescent="0.35">
      <c r="A194" s="4"/>
      <c r="GX194" s="183"/>
      <c r="GY194" s="32"/>
      <c r="GZ194" s="32"/>
      <c r="HA194" s="32"/>
      <c r="HB194" s="32"/>
      <c r="HC194" s="32"/>
      <c r="HD194" s="32"/>
      <c r="HE194" s="32"/>
      <c r="HF194" s="32"/>
      <c r="HG194" s="32"/>
      <c r="HH194" s="32"/>
      <c r="HI194" s="32"/>
      <c r="HJ194" s="32"/>
      <c r="HZ194" s="172"/>
      <c r="IA194" s="173"/>
      <c r="IB194" s="147"/>
    </row>
    <row r="195" spans="1:256" s="189" customFormat="1" ht="15.5" x14ac:dyDescent="0.35">
      <c r="A195" s="4" t="s">
        <v>463</v>
      </c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 s="32" t="s">
        <v>512</v>
      </c>
      <c r="EW195" s="32" t="s">
        <v>513</v>
      </c>
      <c r="EX195" s="32" t="s">
        <v>514</v>
      </c>
      <c r="EY195" s="32" t="s">
        <v>515</v>
      </c>
      <c r="EZ195" s="32" t="s">
        <v>516</v>
      </c>
      <c r="FA195" s="32" t="s">
        <v>517</v>
      </c>
      <c r="FB195" s="32" t="s">
        <v>518</v>
      </c>
      <c r="FC195" s="32" t="s">
        <v>519</v>
      </c>
      <c r="FD195" s="32" t="s">
        <v>520</v>
      </c>
      <c r="FE195" s="32" t="s">
        <v>521</v>
      </c>
      <c r="FF195" s="32" t="s">
        <v>522</v>
      </c>
      <c r="FG195" s="32" t="s">
        <v>523</v>
      </c>
      <c r="FH195" s="32" t="s">
        <v>504</v>
      </c>
      <c r="FI195" s="32" t="s">
        <v>505</v>
      </c>
      <c r="FJ195" s="32" t="s">
        <v>506</v>
      </c>
      <c r="FK195" s="32" t="s">
        <v>507</v>
      </c>
      <c r="FL195" s="32" t="s">
        <v>508</v>
      </c>
      <c r="FM195" s="32" t="s">
        <v>509</v>
      </c>
      <c r="FN195" s="32" t="s">
        <v>510</v>
      </c>
      <c r="FO195" s="32" t="s">
        <v>511</v>
      </c>
      <c r="FP195" s="32" t="s">
        <v>499</v>
      </c>
      <c r="FQ195" s="32" t="s">
        <v>500</v>
      </c>
      <c r="FR195" s="32" t="s">
        <v>501</v>
      </c>
      <c r="FS195" s="32" t="s">
        <v>502</v>
      </c>
      <c r="FT195" s="32" t="s">
        <v>497</v>
      </c>
      <c r="FU195" s="32" t="s">
        <v>498</v>
      </c>
      <c r="FV195" s="32" t="s">
        <v>503</v>
      </c>
      <c r="FW195" s="32" t="s">
        <v>465</v>
      </c>
      <c r="FX195" s="32" t="s">
        <v>491</v>
      </c>
      <c r="FY195" s="32" t="s">
        <v>492</v>
      </c>
      <c r="FZ195" s="32" t="s">
        <v>493</v>
      </c>
      <c r="GA195" s="32" t="s">
        <v>466</v>
      </c>
      <c r="GB195" s="32" t="s">
        <v>494</v>
      </c>
      <c r="GC195" s="32" t="s">
        <v>495</v>
      </c>
      <c r="GD195" s="32" t="s">
        <v>496</v>
      </c>
      <c r="GE195" s="32" t="s">
        <v>467</v>
      </c>
      <c r="GF195" s="32" t="s">
        <v>485</v>
      </c>
      <c r="GG195" s="32" t="s">
        <v>486</v>
      </c>
      <c r="GH195" s="32" t="s">
        <v>487</v>
      </c>
      <c r="GI195" s="32" t="s">
        <v>468</v>
      </c>
      <c r="GJ195" s="32" t="s">
        <v>488</v>
      </c>
      <c r="GK195" s="32" t="s">
        <v>489</v>
      </c>
      <c r="GL195" s="32" t="s">
        <v>490</v>
      </c>
      <c r="GM195" s="32" t="s">
        <v>469</v>
      </c>
      <c r="GN195" s="32" t="s">
        <v>479</v>
      </c>
      <c r="GO195" s="32" t="s">
        <v>480</v>
      </c>
      <c r="GP195" s="32" t="s">
        <v>481</v>
      </c>
      <c r="GQ195" s="32" t="s">
        <v>470</v>
      </c>
      <c r="GR195" s="32" t="s">
        <v>482</v>
      </c>
      <c r="GS195" s="32" t="s">
        <v>483</v>
      </c>
      <c r="GT195" s="32" t="s">
        <v>484</v>
      </c>
      <c r="GU195" s="32" t="s">
        <v>471</v>
      </c>
      <c r="GV195" s="32" t="s">
        <v>478</v>
      </c>
      <c r="GW195" s="32" t="s">
        <v>477</v>
      </c>
      <c r="GX195" s="32" t="s">
        <v>476</v>
      </c>
      <c r="GY195" s="32" t="s">
        <v>472</v>
      </c>
      <c r="GZ195" s="32" t="s">
        <v>473</v>
      </c>
      <c r="HA195" s="32" t="s">
        <v>474</v>
      </c>
      <c r="HB195" s="32" t="s">
        <v>475</v>
      </c>
      <c r="HC195" s="32" t="s">
        <v>464</v>
      </c>
      <c r="HD195" s="32"/>
      <c r="HE195" s="32"/>
      <c r="HF195" s="32"/>
      <c r="HG195" s="32"/>
      <c r="HH195" s="32"/>
      <c r="HI195" s="32"/>
      <c r="HJ195" s="32"/>
      <c r="HK195"/>
      <c r="HL195"/>
      <c r="HM195"/>
      <c r="HN195"/>
      <c r="HT195"/>
      <c r="HU195"/>
      <c r="HV195"/>
      <c r="HW195"/>
      <c r="HX195"/>
      <c r="HY195"/>
      <c r="HZ195" s="172"/>
      <c r="IA195" s="173"/>
      <c r="IB195" s="147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</row>
    <row r="196" spans="1:256" ht="14" x14ac:dyDescent="0.3">
      <c r="A196" s="189"/>
      <c r="B196" s="189"/>
      <c r="C196" s="189"/>
      <c r="D196" s="189"/>
      <c r="E196" s="189"/>
      <c r="F196" s="189"/>
      <c r="G196" s="189"/>
      <c r="H196" s="189"/>
      <c r="I196" s="189"/>
      <c r="J196" s="189"/>
      <c r="K196" s="189"/>
      <c r="L196" s="189"/>
      <c r="M196" s="189"/>
      <c r="N196" s="189"/>
      <c r="O196" s="189"/>
      <c r="P196" s="189"/>
      <c r="Q196" s="189"/>
      <c r="R196" s="189"/>
      <c r="S196" s="189"/>
      <c r="T196" s="189"/>
      <c r="U196" s="189"/>
      <c r="V196" s="189"/>
      <c r="W196" s="189"/>
      <c r="X196" s="189"/>
      <c r="Y196" s="189"/>
      <c r="Z196" s="189"/>
      <c r="AA196" s="189"/>
      <c r="AB196" s="189"/>
      <c r="AC196" s="189"/>
      <c r="AD196" s="189"/>
      <c r="AE196" s="189"/>
      <c r="AF196" s="189"/>
      <c r="AG196" s="189"/>
      <c r="AH196" s="189"/>
      <c r="AI196" s="189"/>
      <c r="AJ196" s="189"/>
      <c r="AK196" s="189"/>
      <c r="AL196" s="189"/>
      <c r="AM196" s="189"/>
      <c r="AN196" s="189"/>
      <c r="AO196" s="189"/>
      <c r="AP196" s="189"/>
      <c r="AQ196" s="189"/>
      <c r="AR196" s="189"/>
      <c r="AS196" s="189"/>
      <c r="AT196" s="189"/>
      <c r="AU196" s="189"/>
      <c r="AV196" s="189"/>
      <c r="AW196" s="189"/>
      <c r="AX196" s="189"/>
      <c r="AY196" s="189"/>
      <c r="AZ196" s="189"/>
      <c r="BA196" s="189"/>
      <c r="BB196" s="189"/>
      <c r="BC196" s="189"/>
      <c r="BD196" s="189"/>
      <c r="BE196" s="189"/>
      <c r="BF196" s="189"/>
      <c r="BG196" s="189"/>
      <c r="BH196" s="189"/>
      <c r="BI196" s="189"/>
      <c r="BJ196" s="189"/>
      <c r="BK196" s="189"/>
      <c r="BL196" s="189"/>
      <c r="BM196" s="189"/>
      <c r="BN196" s="189"/>
      <c r="BO196" s="189"/>
      <c r="BP196" s="189"/>
      <c r="BQ196" s="189"/>
      <c r="BR196" s="189"/>
      <c r="BS196" s="189"/>
      <c r="BT196" s="189"/>
      <c r="BU196" s="189"/>
      <c r="BV196" s="189"/>
      <c r="BW196" s="189"/>
      <c r="BX196" s="189"/>
      <c r="BY196" s="189"/>
      <c r="BZ196" s="189"/>
      <c r="CA196" s="189"/>
      <c r="CB196" s="189"/>
      <c r="CC196" s="189"/>
      <c r="CD196" s="189"/>
      <c r="CE196" s="189"/>
      <c r="CF196" s="189"/>
      <c r="CG196" s="189"/>
      <c r="CH196" s="189"/>
      <c r="CI196" s="189"/>
      <c r="CJ196" s="189"/>
      <c r="CK196" s="189"/>
      <c r="CL196" s="189"/>
      <c r="CM196" s="189"/>
      <c r="CN196" s="189"/>
      <c r="CO196" s="189"/>
      <c r="CP196" s="189"/>
      <c r="CQ196" s="189"/>
      <c r="CR196" s="189"/>
      <c r="CS196" s="189"/>
      <c r="CT196" s="189"/>
      <c r="CU196" s="189"/>
      <c r="CV196" s="189"/>
      <c r="CW196" s="189"/>
      <c r="CX196" s="189"/>
      <c r="CY196" s="189"/>
      <c r="CZ196" s="189"/>
      <c r="DA196" s="189"/>
      <c r="DB196" s="189"/>
      <c r="DC196" s="189"/>
      <c r="DD196" s="189"/>
      <c r="DE196" s="189"/>
      <c r="DF196" s="189"/>
      <c r="DG196" s="189"/>
      <c r="DH196" s="189"/>
      <c r="DI196" s="189"/>
      <c r="DJ196" s="189"/>
      <c r="DK196" s="189"/>
      <c r="DL196" s="189"/>
      <c r="DM196" s="189"/>
      <c r="DN196" s="189"/>
      <c r="DO196" s="189"/>
      <c r="DP196" s="189"/>
      <c r="DQ196" s="189"/>
      <c r="DR196" s="189"/>
      <c r="DS196" s="189"/>
      <c r="DT196" s="189"/>
      <c r="DU196" s="189"/>
      <c r="DV196" s="189"/>
      <c r="DW196" s="189"/>
      <c r="DX196" s="189"/>
      <c r="DY196" s="189"/>
      <c r="DZ196" s="189"/>
      <c r="EA196" s="189"/>
      <c r="EB196" s="189"/>
      <c r="EC196" s="189"/>
      <c r="ED196" s="189"/>
      <c r="EE196" s="189"/>
      <c r="EF196" s="189"/>
      <c r="EG196" s="189"/>
      <c r="EH196" s="189"/>
      <c r="EI196" s="189"/>
      <c r="EJ196" s="189"/>
      <c r="EK196" s="189"/>
      <c r="EL196" s="189"/>
      <c r="EM196" s="189"/>
      <c r="EN196" s="189"/>
      <c r="EO196" s="189"/>
      <c r="EP196" s="189"/>
      <c r="EQ196" s="189"/>
      <c r="ER196" s="189"/>
      <c r="ES196" s="189"/>
      <c r="ET196" s="189"/>
      <c r="EU196" s="189"/>
      <c r="EV196" s="189">
        <v>334500</v>
      </c>
      <c r="EW196" s="189">
        <v>290000</v>
      </c>
      <c r="EX196" s="189">
        <v>275900</v>
      </c>
      <c r="EY196" s="189">
        <v>297860</v>
      </c>
      <c r="EZ196" s="189">
        <v>287500</v>
      </c>
      <c r="FA196" s="189">
        <v>314475</v>
      </c>
      <c r="FB196" s="189">
        <v>275000</v>
      </c>
      <c r="FC196" s="189">
        <v>255000</v>
      </c>
      <c r="FD196" s="189">
        <v>287000</v>
      </c>
      <c r="FE196" s="189">
        <v>285000</v>
      </c>
      <c r="FF196" s="189">
        <v>259900</v>
      </c>
      <c r="FG196" s="189">
        <v>295000</v>
      </c>
      <c r="FH196" s="189">
        <v>262250</v>
      </c>
      <c r="FI196" s="189">
        <v>285000</v>
      </c>
      <c r="FJ196" s="189">
        <v>257070</v>
      </c>
      <c r="FK196" s="189">
        <v>287950</v>
      </c>
      <c r="FL196" s="189">
        <v>277500</v>
      </c>
      <c r="FM196" s="189">
        <v>280767</v>
      </c>
      <c r="FN196" s="189">
        <v>271500</v>
      </c>
      <c r="FO196" s="189">
        <v>289000</v>
      </c>
      <c r="FP196" s="189">
        <f>GY203</f>
        <v>290000</v>
      </c>
      <c r="FQ196" s="189">
        <f>GZ203</f>
        <v>289000</v>
      </c>
      <c r="FR196" s="189">
        <f>HA203</f>
        <v>275000</v>
      </c>
      <c r="FS196" s="189">
        <f>HB203</f>
        <v>285000</v>
      </c>
      <c r="FT196" s="189">
        <f>GY204</f>
        <v>295000</v>
      </c>
      <c r="FU196" s="189">
        <f>GZ204</f>
        <v>312000</v>
      </c>
      <c r="FV196" s="189">
        <f>HA204</f>
        <v>290000</v>
      </c>
      <c r="FW196" s="189">
        <f>HB204</f>
        <v>299000</v>
      </c>
      <c r="FX196" s="189">
        <f>GY205</f>
        <v>309000</v>
      </c>
      <c r="FY196" s="189">
        <f>GZ205</f>
        <v>314500</v>
      </c>
      <c r="FZ196" s="189">
        <f>HA205</f>
        <v>310000</v>
      </c>
      <c r="GA196" s="189">
        <f>HB205</f>
        <v>320625</v>
      </c>
      <c r="GB196" s="189">
        <f>GY206</f>
        <v>312250</v>
      </c>
      <c r="GC196" s="189">
        <f>GZ206</f>
        <v>324000</v>
      </c>
      <c r="GD196" s="189">
        <f>HA206</f>
        <v>315000</v>
      </c>
      <c r="GE196" s="189">
        <f>HB206</f>
        <v>332500</v>
      </c>
      <c r="GF196" s="189">
        <f>GY207</f>
        <v>321000</v>
      </c>
      <c r="GG196" s="189">
        <f>GZ207</f>
        <v>338500</v>
      </c>
      <c r="GH196" s="189">
        <f>HA207</f>
        <v>315000</v>
      </c>
      <c r="GI196" s="189">
        <f>HB207</f>
        <v>342750</v>
      </c>
      <c r="GJ196" s="189">
        <f>GY210</f>
        <v>575000</v>
      </c>
      <c r="GK196" s="189">
        <f>GZ210</f>
        <v>573190</v>
      </c>
      <c r="GL196" s="189">
        <f>HA210</f>
        <v>537000</v>
      </c>
      <c r="GM196" s="189">
        <f>HB210</f>
        <v>543800</v>
      </c>
      <c r="GN196" s="189">
        <f>GY209</f>
        <v>453000</v>
      </c>
      <c r="GO196" s="189">
        <f>GZ209</f>
        <v>480050</v>
      </c>
      <c r="GP196" s="189">
        <f>HA209</f>
        <v>495000</v>
      </c>
      <c r="GQ196" s="189">
        <f>HB209</f>
        <v>509000</v>
      </c>
      <c r="GR196" s="189">
        <f>GY210</f>
        <v>575000</v>
      </c>
      <c r="GS196" s="189">
        <f>GZ210</f>
        <v>573190</v>
      </c>
      <c r="GT196" s="189">
        <f>HA210</f>
        <v>537000</v>
      </c>
      <c r="GU196" s="189">
        <f>HB210</f>
        <v>543800</v>
      </c>
      <c r="GV196" s="189">
        <f>GY211</f>
        <v>524900</v>
      </c>
      <c r="GW196" s="189">
        <f>GZ211</f>
        <v>552000</v>
      </c>
      <c r="GX196" s="189">
        <f>HA211</f>
        <v>524000</v>
      </c>
      <c r="GY196" s="189">
        <f>HB211</f>
        <v>600000</v>
      </c>
      <c r="GZ196" s="189">
        <v>550000</v>
      </c>
      <c r="HA196" s="189">
        <v>585000</v>
      </c>
      <c r="HB196" s="189"/>
      <c r="HC196" s="189"/>
      <c r="HD196" s="189"/>
      <c r="HE196" s="189"/>
      <c r="HF196" s="189"/>
      <c r="HG196" s="189"/>
      <c r="HH196" s="189"/>
      <c r="HI196" s="189"/>
      <c r="HJ196" s="189"/>
      <c r="HK196" s="189"/>
      <c r="HL196" s="189"/>
      <c r="HM196" s="189"/>
      <c r="HN196" s="189"/>
      <c r="HT196" s="189"/>
      <c r="HU196" s="189"/>
      <c r="HV196" s="189"/>
      <c r="HW196" s="189"/>
      <c r="HX196" s="189"/>
      <c r="HY196" s="189"/>
      <c r="HZ196" s="189"/>
      <c r="IA196" s="189"/>
      <c r="IB196" s="189"/>
      <c r="IC196" s="189"/>
      <c r="ID196" s="189"/>
      <c r="IE196" s="189"/>
      <c r="IF196" s="189"/>
      <c r="IG196" s="189"/>
      <c r="IH196" s="189"/>
      <c r="II196" s="189"/>
      <c r="IJ196" s="189"/>
      <c r="IK196" s="189"/>
      <c r="IL196" s="189"/>
      <c r="IM196" s="189"/>
      <c r="IN196" s="189"/>
      <c r="IO196" s="189"/>
      <c r="IP196" s="189"/>
      <c r="IQ196" s="189"/>
      <c r="IR196" s="189"/>
      <c r="IS196" s="189"/>
      <c r="IT196" s="189"/>
      <c r="IU196" s="189"/>
      <c r="IV196" s="189"/>
    </row>
    <row r="197" spans="1:256" ht="15.5" x14ac:dyDescent="0.35">
      <c r="A197" s="4"/>
      <c r="GX197" s="183"/>
      <c r="GY197" s="32"/>
      <c r="GZ197" s="32"/>
      <c r="HA197" s="32"/>
      <c r="HB197" s="32"/>
      <c r="HC197" s="32"/>
      <c r="HD197" s="32"/>
      <c r="HE197" s="32"/>
      <c r="HF197" s="32"/>
      <c r="HG197" s="32"/>
      <c r="HH197" s="32"/>
      <c r="HI197" s="32"/>
      <c r="HJ197" s="32"/>
      <c r="HZ197" s="172"/>
      <c r="IA197" s="263"/>
      <c r="IB197" s="147"/>
    </row>
    <row r="198" spans="1:256" ht="14.5" x14ac:dyDescent="0.35">
      <c r="A198" s="4"/>
      <c r="GX198" s="183"/>
      <c r="GY198" s="32"/>
      <c r="GZ198" s="32"/>
      <c r="HA198" s="32"/>
      <c r="HB198" s="32"/>
      <c r="HC198" s="32"/>
      <c r="HD198" s="32"/>
      <c r="HE198" s="32"/>
      <c r="HF198" s="32"/>
      <c r="HG198" s="32"/>
      <c r="HH198" s="32"/>
      <c r="HI198" s="32"/>
      <c r="HJ198" s="32"/>
    </row>
    <row r="199" spans="1:256" ht="14.25" customHeight="1" x14ac:dyDescent="0.35">
      <c r="A199" s="4"/>
      <c r="GX199" s="183"/>
      <c r="GY199" s="32"/>
      <c r="GZ199" s="32"/>
      <c r="HA199" s="32"/>
      <c r="HB199" s="32"/>
      <c r="HC199" s="32"/>
      <c r="HD199" s="32"/>
      <c r="HE199" s="32"/>
      <c r="HF199" s="32"/>
      <c r="HG199" s="32"/>
      <c r="HH199" s="32"/>
      <c r="HI199" s="32"/>
      <c r="HJ199" s="32"/>
    </row>
    <row r="200" spans="1:256" ht="14.25" customHeight="1" x14ac:dyDescent="0.35">
      <c r="A200" s="4"/>
    </row>
    <row r="201" spans="1:256" ht="14.25" customHeight="1" x14ac:dyDescent="0.35">
      <c r="A201" s="4"/>
    </row>
    <row r="202" spans="1:256" ht="14.25" customHeight="1" x14ac:dyDescent="0.35">
      <c r="A202" s="4"/>
      <c r="GX202" t="s">
        <v>459</v>
      </c>
      <c r="GY202" t="s">
        <v>462</v>
      </c>
      <c r="GZ202" t="s">
        <v>462</v>
      </c>
      <c r="HA202" t="s">
        <v>462</v>
      </c>
      <c r="HB202" t="s">
        <v>462</v>
      </c>
    </row>
    <row r="203" spans="1:256" ht="14.25" customHeight="1" x14ac:dyDescent="0.35">
      <c r="A203" s="4"/>
      <c r="GX203" s="182">
        <v>2015</v>
      </c>
      <c r="GY203" s="189">
        <v>290000</v>
      </c>
      <c r="GZ203" s="189">
        <v>289000</v>
      </c>
      <c r="HA203" s="189">
        <v>275000</v>
      </c>
      <c r="HB203" s="189">
        <v>285000</v>
      </c>
    </row>
    <row r="204" spans="1:256" ht="14.25" customHeight="1" x14ac:dyDescent="0.35">
      <c r="A204" s="4"/>
      <c r="GX204" s="182">
        <v>2016</v>
      </c>
      <c r="GY204" s="189">
        <v>295000</v>
      </c>
      <c r="GZ204" s="189">
        <v>312000</v>
      </c>
      <c r="HA204" s="189">
        <v>290000</v>
      </c>
      <c r="HB204" s="189">
        <v>299000</v>
      </c>
    </row>
    <row r="205" spans="1:256" ht="14.25" customHeight="1" x14ac:dyDescent="0.35">
      <c r="A205" s="4"/>
      <c r="GX205" s="182">
        <v>2017</v>
      </c>
      <c r="GY205" s="189">
        <v>309000</v>
      </c>
      <c r="GZ205" s="189">
        <v>314500</v>
      </c>
      <c r="HA205" s="189">
        <v>310000</v>
      </c>
      <c r="HB205" s="189">
        <v>320625</v>
      </c>
    </row>
    <row r="206" spans="1:256" ht="14.25" customHeight="1" x14ac:dyDescent="0.35">
      <c r="A206" s="4"/>
      <c r="GX206" s="182">
        <v>2018</v>
      </c>
      <c r="GY206" s="189">
        <v>312250</v>
      </c>
      <c r="GZ206" s="189">
        <v>324000</v>
      </c>
      <c r="HA206" s="189">
        <v>315000</v>
      </c>
      <c r="HB206" s="189">
        <v>332500</v>
      </c>
    </row>
    <row r="207" spans="1:256" ht="14.25" customHeight="1" x14ac:dyDescent="0.35">
      <c r="A207" s="4"/>
      <c r="GX207" s="182">
        <v>2019</v>
      </c>
      <c r="GY207" s="189">
        <v>321000</v>
      </c>
      <c r="GZ207" s="189">
        <v>338500</v>
      </c>
      <c r="HA207" s="189">
        <v>315000</v>
      </c>
      <c r="HB207" s="189">
        <v>342750</v>
      </c>
    </row>
    <row r="208" spans="1:256" ht="14.25" customHeight="1" x14ac:dyDescent="0.35">
      <c r="A208" s="4"/>
      <c r="GX208" s="182">
        <v>2020</v>
      </c>
      <c r="GY208" s="189">
        <v>342250</v>
      </c>
      <c r="GZ208" s="189">
        <v>340000</v>
      </c>
      <c r="HA208" s="189">
        <v>399000</v>
      </c>
      <c r="HB208" s="189">
        <v>470000</v>
      </c>
    </row>
    <row r="209" spans="1:210" ht="14.25" customHeight="1" x14ac:dyDescent="0.35">
      <c r="A209" s="4"/>
      <c r="GX209" s="182">
        <v>2021</v>
      </c>
      <c r="GY209" s="189">
        <v>453000</v>
      </c>
      <c r="GZ209" s="189">
        <v>480050</v>
      </c>
      <c r="HA209" s="189">
        <v>495000</v>
      </c>
      <c r="HB209" s="189">
        <v>509000</v>
      </c>
    </row>
    <row r="210" spans="1:210" ht="14.25" customHeight="1" x14ac:dyDescent="0.35">
      <c r="A210" s="4"/>
      <c r="GX210" s="182">
        <v>2022</v>
      </c>
      <c r="GY210" s="189">
        <v>575000</v>
      </c>
      <c r="GZ210" s="189">
        <v>573190</v>
      </c>
      <c r="HA210" s="189">
        <v>537000</v>
      </c>
      <c r="HB210" s="189">
        <v>543800</v>
      </c>
    </row>
    <row r="211" spans="1:210" ht="14.25" customHeight="1" x14ac:dyDescent="0.35">
      <c r="A211" s="4"/>
      <c r="GX211" s="182">
        <v>2023</v>
      </c>
      <c r="GY211" s="189">
        <v>524900</v>
      </c>
      <c r="GZ211" s="189">
        <v>552000</v>
      </c>
      <c r="HA211" s="189">
        <v>524000</v>
      </c>
      <c r="HB211" s="189">
        <v>600000</v>
      </c>
    </row>
    <row r="212" spans="1:210" ht="14.25" customHeight="1" x14ac:dyDescent="0.35">
      <c r="A212" s="4"/>
      <c r="GX212" s="182">
        <v>2024</v>
      </c>
      <c r="GY212" s="189">
        <v>550000</v>
      </c>
      <c r="GZ212" s="189">
        <v>585000</v>
      </c>
      <c r="HA212" s="189">
        <v>665000</v>
      </c>
      <c r="HB212" s="189">
        <v>558950</v>
      </c>
    </row>
    <row r="213" spans="1:210" ht="14.25" customHeight="1" x14ac:dyDescent="0.35">
      <c r="A213" s="4"/>
      <c r="GX213" s="182">
        <v>2025</v>
      </c>
    </row>
    <row r="214" spans="1:210" ht="14.25" customHeight="1" x14ac:dyDescent="0.35">
      <c r="A214" s="4"/>
    </row>
    <row r="215" spans="1:210" ht="14.25" customHeight="1" x14ac:dyDescent="0.35">
      <c r="A215" s="4"/>
    </row>
    <row r="216" spans="1:210" ht="14.25" customHeight="1" x14ac:dyDescent="0.35">
      <c r="A216" s="4"/>
    </row>
    <row r="217" spans="1:210" ht="14.25" customHeight="1" x14ac:dyDescent="0.35">
      <c r="A217" s="4"/>
    </row>
    <row r="218" spans="1:210" ht="14.25" customHeight="1" x14ac:dyDescent="0.35">
      <c r="A218" s="4"/>
    </row>
    <row r="219" spans="1:210" ht="14.25" customHeight="1" x14ac:dyDescent="0.35">
      <c r="A219" s="4"/>
    </row>
    <row r="220" spans="1:210" ht="14.25" customHeight="1" x14ac:dyDescent="0.35">
      <c r="A220" s="4"/>
    </row>
    <row r="221" spans="1:210" ht="14.25" customHeight="1" x14ac:dyDescent="0.35">
      <c r="A221" s="4"/>
    </row>
    <row r="222" spans="1:210" ht="14.25" customHeight="1" x14ac:dyDescent="0.35">
      <c r="A222" s="4"/>
    </row>
    <row r="223" spans="1:210" ht="14.25" customHeight="1" x14ac:dyDescent="0.35">
      <c r="A223" s="4"/>
    </row>
    <row r="224" spans="1:210" ht="14.25" customHeight="1" x14ac:dyDescent="0.35">
      <c r="A224" s="4"/>
    </row>
    <row r="225" spans="1:1" ht="14.25" customHeight="1" x14ac:dyDescent="0.35">
      <c r="A225" s="4"/>
    </row>
    <row r="226" spans="1:1" ht="14.25" customHeight="1" x14ac:dyDescent="0.35">
      <c r="A226" s="4"/>
    </row>
    <row r="227" spans="1:1" ht="14.25" customHeight="1" x14ac:dyDescent="0.35">
      <c r="A227" s="4"/>
    </row>
    <row r="228" spans="1:1" ht="14.25" customHeight="1" x14ac:dyDescent="0.35">
      <c r="A228" s="4"/>
    </row>
    <row r="229" spans="1:1" ht="14.25" customHeight="1" x14ac:dyDescent="0.35">
      <c r="A229" s="4"/>
    </row>
    <row r="230" spans="1:1" ht="14.25" customHeight="1" x14ac:dyDescent="0.35">
      <c r="A230" s="4"/>
    </row>
    <row r="231" spans="1:1" ht="14.25" customHeight="1" x14ac:dyDescent="0.35">
      <c r="A231" s="4"/>
    </row>
    <row r="232" spans="1:1" ht="14.25" customHeight="1" x14ac:dyDescent="0.35">
      <c r="A232" s="4"/>
    </row>
    <row r="233" spans="1:1" ht="14.25" customHeight="1" x14ac:dyDescent="0.35">
      <c r="A233" s="4"/>
    </row>
    <row r="234" spans="1:1" ht="14.25" customHeight="1" x14ac:dyDescent="0.35">
      <c r="A234" s="4"/>
    </row>
    <row r="235" spans="1:1" ht="14.25" customHeight="1" x14ac:dyDescent="0.35">
      <c r="A235" s="4"/>
    </row>
    <row r="236" spans="1:1" ht="14.25" customHeight="1" x14ac:dyDescent="0.35">
      <c r="A236" s="4"/>
    </row>
    <row r="237" spans="1:1" ht="14.25" customHeight="1" x14ac:dyDescent="0.35">
      <c r="A237" s="4"/>
    </row>
    <row r="238" spans="1:1" ht="14.25" customHeight="1" x14ac:dyDescent="0.35">
      <c r="A238" s="4"/>
    </row>
    <row r="239" spans="1:1" ht="14.25" customHeight="1" x14ac:dyDescent="0.35">
      <c r="A239" s="4"/>
    </row>
    <row r="240" spans="1:1" ht="14.25" customHeight="1" x14ac:dyDescent="0.35">
      <c r="A240" s="4"/>
    </row>
    <row r="241" spans="1:1" ht="14.25" customHeight="1" x14ac:dyDescent="0.35">
      <c r="A241" s="4"/>
    </row>
    <row r="242" spans="1:1" ht="14.25" customHeight="1" x14ac:dyDescent="0.35">
      <c r="A242" s="4"/>
    </row>
    <row r="243" spans="1:1" ht="14.25" customHeight="1" x14ac:dyDescent="0.35">
      <c r="A243" s="4"/>
    </row>
    <row r="244" spans="1:1" ht="14.25" customHeight="1" x14ac:dyDescent="0.35">
      <c r="A244" s="4"/>
    </row>
    <row r="245" spans="1:1" ht="14.25" customHeight="1" x14ac:dyDescent="0.35">
      <c r="A245" s="4"/>
    </row>
    <row r="246" spans="1:1" ht="14.25" customHeight="1" x14ac:dyDescent="0.35">
      <c r="A246" s="4"/>
    </row>
    <row r="247" spans="1:1" ht="14.25" customHeight="1" x14ac:dyDescent="0.35">
      <c r="A247" s="4"/>
    </row>
    <row r="248" spans="1:1" ht="14.25" customHeight="1" x14ac:dyDescent="0.35">
      <c r="A248" s="4"/>
    </row>
    <row r="249" spans="1:1" ht="14.25" customHeight="1" x14ac:dyDescent="0.35">
      <c r="A249" s="4"/>
    </row>
    <row r="250" spans="1:1" ht="14.25" customHeight="1" x14ac:dyDescent="0.35">
      <c r="A250" s="4"/>
    </row>
    <row r="251" spans="1:1" ht="14.25" customHeight="1" x14ac:dyDescent="0.35">
      <c r="A251" s="4"/>
    </row>
    <row r="252" spans="1:1" ht="14.25" customHeight="1" x14ac:dyDescent="0.35">
      <c r="A252" s="4"/>
    </row>
    <row r="253" spans="1:1" ht="14.25" customHeight="1" x14ac:dyDescent="0.35">
      <c r="A253" s="4"/>
    </row>
    <row r="254" spans="1:1" ht="14.25" customHeight="1" x14ac:dyDescent="0.35">
      <c r="A254" s="4"/>
    </row>
    <row r="255" spans="1:1" ht="14.25" customHeight="1" x14ac:dyDescent="0.35">
      <c r="A255" s="4"/>
    </row>
    <row r="256" spans="1:1" ht="14.25" customHeight="1" x14ac:dyDescent="0.35">
      <c r="A256" s="4"/>
    </row>
    <row r="257" spans="1:1" ht="14.25" customHeight="1" x14ac:dyDescent="0.35">
      <c r="A257" s="4"/>
    </row>
    <row r="258" spans="1:1" ht="14.25" customHeight="1" x14ac:dyDescent="0.35">
      <c r="A258" s="4"/>
    </row>
    <row r="259" spans="1:1" ht="14.25" customHeight="1" x14ac:dyDescent="0.35">
      <c r="A259" s="4"/>
    </row>
    <row r="260" spans="1:1" ht="14.25" customHeight="1" x14ac:dyDescent="0.35">
      <c r="A260" s="4"/>
    </row>
    <row r="261" spans="1:1" ht="14.25" customHeight="1" x14ac:dyDescent="0.35">
      <c r="A261" s="4"/>
    </row>
    <row r="262" spans="1:1" ht="14.25" customHeight="1" x14ac:dyDescent="0.35">
      <c r="A262" s="4"/>
    </row>
    <row r="263" spans="1:1" ht="14.25" customHeight="1" x14ac:dyDescent="0.35">
      <c r="A263" s="4"/>
    </row>
    <row r="264" spans="1:1" ht="14.25" customHeight="1" x14ac:dyDescent="0.35">
      <c r="A264" s="4"/>
    </row>
    <row r="265" spans="1:1" ht="14.25" customHeight="1" x14ac:dyDescent="0.35">
      <c r="A265" s="4"/>
    </row>
    <row r="266" spans="1:1" ht="14.25" customHeight="1" x14ac:dyDescent="0.35">
      <c r="A266" s="4"/>
    </row>
    <row r="267" spans="1:1" ht="14.25" customHeight="1" x14ac:dyDescent="0.35">
      <c r="A267" s="4"/>
    </row>
    <row r="268" spans="1:1" ht="14.25" customHeight="1" x14ac:dyDescent="0.35">
      <c r="A268" s="4"/>
    </row>
    <row r="269" spans="1:1" ht="14.25" customHeight="1" x14ac:dyDescent="0.35">
      <c r="A269" s="4"/>
    </row>
    <row r="270" spans="1:1" ht="14.25" customHeight="1" x14ac:dyDescent="0.35">
      <c r="A270" s="4"/>
    </row>
    <row r="271" spans="1:1" ht="14.25" customHeight="1" x14ac:dyDescent="0.35">
      <c r="A271" s="4"/>
    </row>
    <row r="272" spans="1:1" ht="14.25" customHeight="1" x14ac:dyDescent="0.35">
      <c r="A272" s="4"/>
    </row>
    <row r="273" spans="1:1" ht="14.25" customHeight="1" x14ac:dyDescent="0.35">
      <c r="A273" s="4"/>
    </row>
    <row r="274" spans="1:1" ht="14.25" customHeight="1" x14ac:dyDescent="0.35">
      <c r="A274" s="4"/>
    </row>
    <row r="275" spans="1:1" ht="14.25" customHeight="1" x14ac:dyDescent="0.35">
      <c r="A275" s="4"/>
    </row>
    <row r="276" spans="1:1" ht="14.25" customHeight="1" x14ac:dyDescent="0.35">
      <c r="A276" s="4"/>
    </row>
    <row r="277" spans="1:1" ht="14.25" customHeight="1" x14ac:dyDescent="0.35">
      <c r="A277" s="4"/>
    </row>
    <row r="278" spans="1:1" ht="14.25" customHeight="1" x14ac:dyDescent="0.35">
      <c r="A278" s="4"/>
    </row>
    <row r="279" spans="1:1" ht="14.25" customHeight="1" x14ac:dyDescent="0.35">
      <c r="A279" s="4"/>
    </row>
    <row r="280" spans="1:1" ht="14.25" customHeight="1" x14ac:dyDescent="0.35">
      <c r="A280" s="4"/>
    </row>
    <row r="281" spans="1:1" ht="14.25" customHeight="1" x14ac:dyDescent="0.35">
      <c r="A281" s="4"/>
    </row>
    <row r="282" spans="1:1" ht="14.25" customHeight="1" x14ac:dyDescent="0.35">
      <c r="A282" s="4"/>
    </row>
    <row r="283" spans="1:1" ht="14.25" customHeight="1" x14ac:dyDescent="0.35">
      <c r="A283" s="4"/>
    </row>
    <row r="284" spans="1:1" ht="14.25" customHeight="1" x14ac:dyDescent="0.35">
      <c r="A284" s="4"/>
    </row>
    <row r="285" spans="1:1" ht="14.25" customHeight="1" x14ac:dyDescent="0.35">
      <c r="A285" s="4"/>
    </row>
    <row r="286" spans="1:1" ht="14.25" customHeight="1" x14ac:dyDescent="0.35">
      <c r="A286" s="4"/>
    </row>
    <row r="287" spans="1:1" ht="14.25" customHeight="1" x14ac:dyDescent="0.35">
      <c r="A287" s="4"/>
    </row>
    <row r="288" spans="1:1" ht="14.25" customHeight="1" x14ac:dyDescent="0.35">
      <c r="A288" s="4"/>
    </row>
    <row r="289" spans="1:1" ht="14.25" customHeight="1" x14ac:dyDescent="0.35">
      <c r="A289" s="4"/>
    </row>
    <row r="290" spans="1:1" ht="14.25" customHeight="1" x14ac:dyDescent="0.35">
      <c r="A290" s="4"/>
    </row>
    <row r="291" spans="1:1" ht="14.25" customHeight="1" x14ac:dyDescent="0.35">
      <c r="A291" s="4"/>
    </row>
    <row r="292" spans="1:1" ht="14.25" customHeight="1" x14ac:dyDescent="0.35">
      <c r="A292" s="4"/>
    </row>
    <row r="293" spans="1:1" ht="14.25" customHeight="1" x14ac:dyDescent="0.35">
      <c r="A293" s="4"/>
    </row>
    <row r="294" spans="1:1" ht="14.25" customHeight="1" x14ac:dyDescent="0.35">
      <c r="A294" s="4"/>
    </row>
    <row r="295" spans="1:1" ht="14.25" customHeight="1" x14ac:dyDescent="0.35">
      <c r="A295" s="4"/>
    </row>
    <row r="296" spans="1:1" ht="14.25" customHeight="1" x14ac:dyDescent="0.35">
      <c r="A296" s="4"/>
    </row>
    <row r="297" spans="1:1" ht="14.25" customHeight="1" x14ac:dyDescent="0.35">
      <c r="A297" s="4"/>
    </row>
    <row r="298" spans="1:1" ht="14.25" customHeight="1" x14ac:dyDescent="0.35">
      <c r="A298" s="4"/>
    </row>
    <row r="299" spans="1:1" ht="14.25" customHeight="1" x14ac:dyDescent="0.35">
      <c r="A299" s="4"/>
    </row>
    <row r="300" spans="1:1" ht="14.25" customHeight="1" x14ac:dyDescent="0.35">
      <c r="A300" s="4"/>
    </row>
    <row r="301" spans="1:1" ht="14.25" customHeight="1" x14ac:dyDescent="0.35">
      <c r="A301" s="4"/>
    </row>
    <row r="302" spans="1:1" ht="14.25" customHeight="1" x14ac:dyDescent="0.35">
      <c r="A302" s="4"/>
    </row>
    <row r="303" spans="1:1" ht="14.25" customHeight="1" x14ac:dyDescent="0.35">
      <c r="A303" s="4"/>
    </row>
    <row r="304" spans="1:1" ht="14.25" customHeight="1" x14ac:dyDescent="0.35">
      <c r="A304" s="4"/>
    </row>
    <row r="305" spans="1:1" ht="14.25" customHeight="1" x14ac:dyDescent="0.35">
      <c r="A305" s="4"/>
    </row>
    <row r="306" spans="1:1" ht="14.25" customHeight="1" x14ac:dyDescent="0.35">
      <c r="A306" s="4"/>
    </row>
    <row r="307" spans="1:1" ht="14.25" customHeight="1" x14ac:dyDescent="0.35">
      <c r="A307" s="4"/>
    </row>
    <row r="308" spans="1:1" ht="14.25" customHeight="1" x14ac:dyDescent="0.35">
      <c r="A308" s="4"/>
    </row>
    <row r="309" spans="1:1" ht="14.25" customHeight="1" x14ac:dyDescent="0.35">
      <c r="A309" s="4"/>
    </row>
    <row r="310" spans="1:1" ht="14.25" customHeight="1" x14ac:dyDescent="0.35">
      <c r="A310" s="4"/>
    </row>
    <row r="311" spans="1:1" ht="14.25" customHeight="1" x14ac:dyDescent="0.35">
      <c r="A311" s="4"/>
    </row>
    <row r="312" spans="1:1" ht="14.25" customHeight="1" x14ac:dyDescent="0.35">
      <c r="A312" s="4"/>
    </row>
    <row r="313" spans="1:1" ht="14.25" customHeight="1" x14ac:dyDescent="0.35">
      <c r="A313" s="4"/>
    </row>
    <row r="314" spans="1:1" ht="14.25" customHeight="1" x14ac:dyDescent="0.35">
      <c r="A314" s="4"/>
    </row>
    <row r="315" spans="1:1" ht="14.25" customHeight="1" x14ac:dyDescent="0.35">
      <c r="A315" s="4"/>
    </row>
    <row r="316" spans="1:1" ht="14.25" customHeight="1" x14ac:dyDescent="0.35">
      <c r="A316" s="4"/>
    </row>
    <row r="317" spans="1:1" ht="14.25" customHeight="1" x14ac:dyDescent="0.35">
      <c r="A317" s="4"/>
    </row>
    <row r="318" spans="1:1" ht="14.25" customHeight="1" x14ac:dyDescent="0.35">
      <c r="A318" s="4"/>
    </row>
    <row r="319" spans="1:1" ht="14.25" customHeight="1" x14ac:dyDescent="0.35">
      <c r="A319" s="4"/>
    </row>
    <row r="320" spans="1:1" ht="14.25" customHeight="1" x14ac:dyDescent="0.35">
      <c r="A320" s="4"/>
    </row>
    <row r="321" spans="1:1" ht="14.25" customHeight="1" x14ac:dyDescent="0.35">
      <c r="A321" s="4"/>
    </row>
    <row r="322" spans="1:1" ht="14.25" customHeight="1" x14ac:dyDescent="0.35">
      <c r="A322" s="4"/>
    </row>
    <row r="323" spans="1:1" ht="14.25" customHeight="1" x14ac:dyDescent="0.35">
      <c r="A323" s="4"/>
    </row>
    <row r="324" spans="1:1" ht="14.25" customHeight="1" x14ac:dyDescent="0.35">
      <c r="A324" s="4"/>
    </row>
    <row r="325" spans="1:1" ht="14.25" customHeight="1" x14ac:dyDescent="0.35">
      <c r="A325" s="4"/>
    </row>
    <row r="326" spans="1:1" ht="14.25" customHeight="1" x14ac:dyDescent="0.35">
      <c r="A326" s="4"/>
    </row>
    <row r="327" spans="1:1" ht="14.25" customHeight="1" x14ac:dyDescent="0.35">
      <c r="A327" s="4"/>
    </row>
    <row r="328" spans="1:1" ht="14.25" customHeight="1" x14ac:dyDescent="0.35">
      <c r="A328" s="4"/>
    </row>
    <row r="329" spans="1:1" ht="14.25" customHeight="1" x14ac:dyDescent="0.35">
      <c r="A329" s="4"/>
    </row>
    <row r="330" spans="1:1" ht="14.25" customHeight="1" x14ac:dyDescent="0.35">
      <c r="A330" s="4"/>
    </row>
    <row r="331" spans="1:1" ht="14.25" customHeight="1" x14ac:dyDescent="0.35">
      <c r="A331" s="4"/>
    </row>
    <row r="332" spans="1:1" ht="14.25" customHeight="1" x14ac:dyDescent="0.35">
      <c r="A332" s="4"/>
    </row>
    <row r="333" spans="1:1" ht="14.25" customHeight="1" x14ac:dyDescent="0.35">
      <c r="A333" s="4"/>
    </row>
    <row r="334" spans="1:1" ht="14.25" customHeight="1" x14ac:dyDescent="0.35">
      <c r="A334" s="4"/>
    </row>
    <row r="335" spans="1:1" ht="14.25" customHeight="1" x14ac:dyDescent="0.35">
      <c r="A335" s="4"/>
    </row>
    <row r="336" spans="1:1" ht="14.25" customHeight="1" x14ac:dyDescent="0.35">
      <c r="A336" s="4"/>
    </row>
    <row r="337" spans="1:1" ht="14.25" customHeight="1" x14ac:dyDescent="0.35">
      <c r="A337" s="4"/>
    </row>
    <row r="338" spans="1:1" ht="14.25" customHeight="1" x14ac:dyDescent="0.35">
      <c r="A338" s="4"/>
    </row>
    <row r="339" spans="1:1" ht="14.25" customHeight="1" x14ac:dyDescent="0.35">
      <c r="A339" s="4"/>
    </row>
    <row r="340" spans="1:1" ht="14.25" customHeight="1" x14ac:dyDescent="0.35">
      <c r="A340" s="4"/>
    </row>
    <row r="341" spans="1:1" ht="14.25" customHeight="1" x14ac:dyDescent="0.35">
      <c r="A341" s="4"/>
    </row>
    <row r="342" spans="1:1" ht="14.25" customHeight="1" x14ac:dyDescent="0.35">
      <c r="A342" s="4"/>
    </row>
    <row r="343" spans="1:1" ht="14.25" customHeight="1" x14ac:dyDescent="0.35">
      <c r="A343" s="4"/>
    </row>
    <row r="344" spans="1:1" ht="14.25" customHeight="1" x14ac:dyDescent="0.35">
      <c r="A344" s="4"/>
    </row>
    <row r="345" spans="1:1" ht="14.25" customHeight="1" x14ac:dyDescent="0.35">
      <c r="A345" s="4"/>
    </row>
    <row r="346" spans="1:1" ht="14.25" customHeight="1" x14ac:dyDescent="0.35">
      <c r="A346" s="4"/>
    </row>
    <row r="347" spans="1:1" ht="14.25" customHeight="1" x14ac:dyDescent="0.35">
      <c r="A347" s="4"/>
    </row>
    <row r="348" spans="1:1" ht="14.25" customHeight="1" x14ac:dyDescent="0.35">
      <c r="A348" s="4"/>
    </row>
    <row r="349" spans="1:1" ht="14.25" customHeight="1" x14ac:dyDescent="0.35">
      <c r="A349" s="4"/>
    </row>
    <row r="350" spans="1:1" ht="14.25" customHeight="1" x14ac:dyDescent="0.35">
      <c r="A350" s="4"/>
    </row>
    <row r="351" spans="1:1" ht="14.25" customHeight="1" x14ac:dyDescent="0.35">
      <c r="A351" s="4"/>
    </row>
    <row r="352" spans="1:1" ht="14.25" customHeight="1" x14ac:dyDescent="0.35">
      <c r="A352" s="4"/>
    </row>
    <row r="353" spans="1:1" ht="14.25" customHeight="1" x14ac:dyDescent="0.35">
      <c r="A353" s="4"/>
    </row>
    <row r="354" spans="1:1" ht="14.25" customHeight="1" x14ac:dyDescent="0.35">
      <c r="A354" s="4"/>
    </row>
    <row r="355" spans="1:1" ht="14.25" customHeight="1" x14ac:dyDescent="0.35">
      <c r="A355" s="4"/>
    </row>
    <row r="356" spans="1:1" ht="14.25" customHeight="1" x14ac:dyDescent="0.35">
      <c r="A356" s="4"/>
    </row>
    <row r="357" spans="1:1" ht="14.25" customHeight="1" x14ac:dyDescent="0.35">
      <c r="A357" s="4"/>
    </row>
    <row r="358" spans="1:1" ht="14.25" customHeight="1" x14ac:dyDescent="0.35">
      <c r="A358" s="4"/>
    </row>
    <row r="359" spans="1:1" ht="14.25" customHeight="1" x14ac:dyDescent="0.35">
      <c r="A359" s="4"/>
    </row>
    <row r="360" spans="1:1" ht="14.25" customHeight="1" x14ac:dyDescent="0.35">
      <c r="A360" s="4"/>
    </row>
    <row r="361" spans="1:1" ht="14.25" customHeight="1" x14ac:dyDescent="0.35">
      <c r="A361" s="4"/>
    </row>
    <row r="362" spans="1:1" ht="14.25" customHeight="1" x14ac:dyDescent="0.35">
      <c r="A362" s="4"/>
    </row>
    <row r="363" spans="1:1" ht="14.25" customHeight="1" x14ac:dyDescent="0.35">
      <c r="A363" s="4"/>
    </row>
    <row r="364" spans="1:1" ht="14.25" customHeight="1" x14ac:dyDescent="0.35">
      <c r="A364" s="4"/>
    </row>
    <row r="365" spans="1:1" ht="14.25" customHeight="1" x14ac:dyDescent="0.35">
      <c r="A365" s="4"/>
    </row>
    <row r="366" spans="1:1" ht="14.25" customHeight="1" x14ac:dyDescent="0.35">
      <c r="A366" s="4"/>
    </row>
    <row r="367" spans="1:1" ht="14.25" customHeight="1" x14ac:dyDescent="0.35">
      <c r="A367" s="4"/>
    </row>
    <row r="368" spans="1:1" ht="14.25" customHeight="1" x14ac:dyDescent="0.35">
      <c r="A368" s="4"/>
    </row>
    <row r="369" spans="1:1" ht="14.25" customHeight="1" x14ac:dyDescent="0.35">
      <c r="A369" s="4"/>
    </row>
    <row r="370" spans="1:1" ht="14.25" customHeight="1" x14ac:dyDescent="0.35">
      <c r="A370" s="4"/>
    </row>
    <row r="371" spans="1:1" ht="14.25" customHeight="1" x14ac:dyDescent="0.35">
      <c r="A371" s="4"/>
    </row>
    <row r="372" spans="1:1" ht="14.25" customHeight="1" x14ac:dyDescent="0.35">
      <c r="A372" s="4"/>
    </row>
    <row r="373" spans="1:1" ht="14.25" customHeight="1" x14ac:dyDescent="0.35">
      <c r="A373" s="4"/>
    </row>
    <row r="374" spans="1:1" ht="14.25" customHeight="1" x14ac:dyDescent="0.35">
      <c r="A374" s="4"/>
    </row>
    <row r="375" spans="1:1" ht="14.25" customHeight="1" x14ac:dyDescent="0.35">
      <c r="A375" s="4"/>
    </row>
    <row r="376" spans="1:1" ht="14.25" customHeight="1" x14ac:dyDescent="0.35">
      <c r="A376" s="4"/>
    </row>
    <row r="377" spans="1:1" ht="14.25" customHeight="1" x14ac:dyDescent="0.35">
      <c r="A377" s="4"/>
    </row>
    <row r="378" spans="1:1" ht="14.25" customHeight="1" x14ac:dyDescent="0.35">
      <c r="A378" s="4"/>
    </row>
    <row r="379" spans="1:1" ht="14.25" customHeight="1" x14ac:dyDescent="0.35">
      <c r="A379" s="4"/>
    </row>
    <row r="380" spans="1:1" ht="14.25" customHeight="1" x14ac:dyDescent="0.35">
      <c r="A380" s="4"/>
    </row>
    <row r="381" spans="1:1" ht="14.25" customHeight="1" x14ac:dyDescent="0.35">
      <c r="A381" s="4"/>
    </row>
    <row r="382" spans="1:1" ht="14.25" customHeight="1" x14ac:dyDescent="0.35">
      <c r="A382" s="4"/>
    </row>
    <row r="383" spans="1:1" ht="14.25" customHeight="1" x14ac:dyDescent="0.35">
      <c r="A383" s="4"/>
    </row>
    <row r="384" spans="1:1" ht="14.25" customHeight="1" x14ac:dyDescent="0.35">
      <c r="A384" s="4"/>
    </row>
    <row r="385" spans="1:1" ht="14.25" customHeight="1" x14ac:dyDescent="0.35">
      <c r="A385" s="4"/>
    </row>
    <row r="386" spans="1:1" ht="14.25" customHeight="1" x14ac:dyDescent="0.35">
      <c r="A386" s="4"/>
    </row>
    <row r="387" spans="1:1" ht="14.25" customHeight="1" x14ac:dyDescent="0.35">
      <c r="A387" s="4"/>
    </row>
    <row r="388" spans="1:1" ht="14.25" customHeight="1" x14ac:dyDescent="0.35">
      <c r="A388" s="4"/>
    </row>
    <row r="389" spans="1:1" ht="14.25" customHeight="1" x14ac:dyDescent="0.35">
      <c r="A389" s="4"/>
    </row>
    <row r="390" spans="1:1" ht="14.25" customHeight="1" x14ac:dyDescent="0.35">
      <c r="A390" s="4"/>
    </row>
    <row r="391" spans="1:1" ht="14.25" customHeight="1" x14ac:dyDescent="0.35">
      <c r="A391" s="4"/>
    </row>
    <row r="392" spans="1:1" ht="14.25" customHeight="1" x14ac:dyDescent="0.35">
      <c r="A392" s="4"/>
    </row>
    <row r="393" spans="1:1" ht="14.25" customHeight="1" x14ac:dyDescent="0.35">
      <c r="A393" s="4"/>
    </row>
    <row r="394" spans="1:1" ht="14.25" customHeight="1" x14ac:dyDescent="0.35">
      <c r="A394" s="4"/>
    </row>
    <row r="395" spans="1:1" ht="14.25" customHeight="1" x14ac:dyDescent="0.35">
      <c r="A395" s="4"/>
    </row>
    <row r="396" spans="1:1" ht="14.25" customHeight="1" x14ac:dyDescent="0.35">
      <c r="A396" s="4"/>
    </row>
    <row r="397" spans="1:1" ht="14.25" customHeight="1" x14ac:dyDescent="0.35">
      <c r="A397" s="4"/>
    </row>
    <row r="398" spans="1:1" ht="14.25" customHeight="1" x14ac:dyDescent="0.35">
      <c r="A398" s="4"/>
    </row>
    <row r="399" spans="1:1" ht="14.25" customHeight="1" x14ac:dyDescent="0.35">
      <c r="A399" s="4"/>
    </row>
    <row r="400" spans="1:1" ht="14.25" customHeight="1" x14ac:dyDescent="0.35">
      <c r="A400" s="4"/>
    </row>
    <row r="401" spans="1:1" ht="14.25" customHeight="1" x14ac:dyDescent="0.35">
      <c r="A401" s="4"/>
    </row>
    <row r="402" spans="1:1" ht="14.25" customHeight="1" x14ac:dyDescent="0.35">
      <c r="A402" s="4"/>
    </row>
    <row r="403" spans="1:1" ht="14.25" customHeight="1" x14ac:dyDescent="0.35">
      <c r="A403" s="4"/>
    </row>
    <row r="404" spans="1:1" ht="14.25" customHeight="1" x14ac:dyDescent="0.35">
      <c r="A404" s="4"/>
    </row>
    <row r="405" spans="1:1" ht="14.25" customHeight="1" x14ac:dyDescent="0.35">
      <c r="A405" s="4"/>
    </row>
    <row r="406" spans="1:1" ht="14.25" customHeight="1" x14ac:dyDescent="0.35">
      <c r="A406" s="4"/>
    </row>
    <row r="407" spans="1:1" ht="14.25" customHeight="1" x14ac:dyDescent="0.35">
      <c r="A407" s="4"/>
    </row>
    <row r="408" spans="1:1" ht="14.25" customHeight="1" x14ac:dyDescent="0.35">
      <c r="A408" s="4"/>
    </row>
    <row r="409" spans="1:1" ht="14.25" customHeight="1" x14ac:dyDescent="0.35">
      <c r="A409" s="4"/>
    </row>
    <row r="410" spans="1:1" ht="14.25" customHeight="1" x14ac:dyDescent="0.35">
      <c r="A410" s="4"/>
    </row>
    <row r="411" spans="1:1" ht="14.25" customHeight="1" x14ac:dyDescent="0.35">
      <c r="A411" s="4"/>
    </row>
    <row r="412" spans="1:1" ht="14.25" customHeight="1" x14ac:dyDescent="0.35">
      <c r="A412" s="4"/>
    </row>
    <row r="413" spans="1:1" ht="14.25" customHeight="1" x14ac:dyDescent="0.35">
      <c r="A413" s="4"/>
    </row>
    <row r="414" spans="1:1" ht="14.25" customHeight="1" x14ac:dyDescent="0.35">
      <c r="A414" s="4"/>
    </row>
    <row r="415" spans="1:1" ht="14.25" customHeight="1" x14ac:dyDescent="0.35">
      <c r="A415" s="4"/>
    </row>
    <row r="416" spans="1:1" ht="14.25" customHeight="1" x14ac:dyDescent="0.35">
      <c r="A416" s="4"/>
    </row>
    <row r="417" spans="1:1" ht="14.25" customHeight="1" x14ac:dyDescent="0.35">
      <c r="A417" s="4"/>
    </row>
    <row r="418" spans="1:1" ht="14.25" customHeight="1" x14ac:dyDescent="0.35">
      <c r="A418" s="4"/>
    </row>
    <row r="419" spans="1:1" ht="14.25" customHeight="1" x14ac:dyDescent="0.35">
      <c r="A419" s="4"/>
    </row>
    <row r="420" spans="1:1" ht="14.25" customHeight="1" x14ac:dyDescent="0.35">
      <c r="A420" s="4"/>
    </row>
    <row r="421" spans="1:1" ht="14.25" customHeight="1" x14ac:dyDescent="0.35">
      <c r="A421" s="4"/>
    </row>
    <row r="422" spans="1:1" ht="14.25" customHeight="1" x14ac:dyDescent="0.35">
      <c r="A422" s="4"/>
    </row>
    <row r="423" spans="1:1" ht="14.25" customHeight="1" x14ac:dyDescent="0.35">
      <c r="A423" s="4"/>
    </row>
    <row r="424" spans="1:1" ht="14.25" customHeight="1" x14ac:dyDescent="0.35">
      <c r="A424" s="4"/>
    </row>
    <row r="425" spans="1:1" ht="14.25" customHeight="1" x14ac:dyDescent="0.35">
      <c r="A425" s="4"/>
    </row>
    <row r="426" spans="1:1" ht="14.25" customHeight="1" x14ac:dyDescent="0.35">
      <c r="A426" s="4"/>
    </row>
    <row r="427" spans="1:1" ht="14.25" customHeight="1" x14ac:dyDescent="0.35">
      <c r="A427" s="4"/>
    </row>
    <row r="428" spans="1:1" ht="14.25" customHeight="1" x14ac:dyDescent="0.35">
      <c r="A428" s="4"/>
    </row>
    <row r="429" spans="1:1" ht="14.25" customHeight="1" x14ac:dyDescent="0.35">
      <c r="A429" s="4"/>
    </row>
    <row r="430" spans="1:1" ht="14.25" customHeight="1" x14ac:dyDescent="0.35">
      <c r="A430" s="4"/>
    </row>
    <row r="431" spans="1:1" ht="14.25" customHeight="1" x14ac:dyDescent="0.35">
      <c r="A431" s="4"/>
    </row>
    <row r="432" spans="1:1" ht="14.25" customHeight="1" x14ac:dyDescent="0.35">
      <c r="A432" s="4"/>
    </row>
    <row r="433" spans="1:1" ht="14.25" customHeight="1" x14ac:dyDescent="0.35">
      <c r="A433" s="4"/>
    </row>
    <row r="434" spans="1:1" ht="14.25" customHeight="1" x14ac:dyDescent="0.35">
      <c r="A434" s="4"/>
    </row>
    <row r="435" spans="1:1" ht="14.25" customHeight="1" x14ac:dyDescent="0.35">
      <c r="A435" s="4"/>
    </row>
    <row r="436" spans="1:1" ht="14.25" customHeight="1" x14ac:dyDescent="0.35">
      <c r="A436" s="4"/>
    </row>
    <row r="437" spans="1:1" ht="14.25" customHeight="1" x14ac:dyDescent="0.35">
      <c r="A437" s="4"/>
    </row>
    <row r="438" spans="1:1" ht="14.25" customHeight="1" x14ac:dyDescent="0.35">
      <c r="A438" s="4"/>
    </row>
    <row r="439" spans="1:1" ht="14.25" customHeight="1" x14ac:dyDescent="0.35">
      <c r="A439" s="4"/>
    </row>
    <row r="440" spans="1:1" ht="14.25" customHeight="1" x14ac:dyDescent="0.35">
      <c r="A440" s="4"/>
    </row>
    <row r="441" spans="1:1" ht="14.25" customHeight="1" x14ac:dyDescent="0.35">
      <c r="A441" s="4"/>
    </row>
    <row r="442" spans="1:1" ht="14.25" customHeight="1" x14ac:dyDescent="0.35">
      <c r="A442" s="4"/>
    </row>
    <row r="443" spans="1:1" ht="14.25" customHeight="1" x14ac:dyDescent="0.35">
      <c r="A443" s="4"/>
    </row>
    <row r="444" spans="1:1" ht="14.25" customHeight="1" x14ac:dyDescent="0.35">
      <c r="A444" s="4"/>
    </row>
    <row r="445" spans="1:1" ht="14.25" customHeight="1" x14ac:dyDescent="0.35">
      <c r="A445" s="4"/>
    </row>
    <row r="446" spans="1:1" ht="14.25" customHeight="1" x14ac:dyDescent="0.35">
      <c r="A446" s="4"/>
    </row>
    <row r="447" spans="1:1" ht="14.25" customHeight="1" x14ac:dyDescent="0.35">
      <c r="A447" s="4"/>
    </row>
    <row r="448" spans="1:1" ht="14.25" customHeight="1" x14ac:dyDescent="0.35">
      <c r="A448" s="4"/>
    </row>
    <row r="449" spans="1:1" ht="14.25" customHeight="1" x14ac:dyDescent="0.35">
      <c r="A449" s="4"/>
    </row>
    <row r="450" spans="1:1" ht="14.25" customHeight="1" x14ac:dyDescent="0.35">
      <c r="A450" s="4"/>
    </row>
    <row r="451" spans="1:1" ht="14.25" customHeight="1" x14ac:dyDescent="0.35">
      <c r="A451" s="4"/>
    </row>
    <row r="452" spans="1:1" ht="14.25" customHeight="1" x14ac:dyDescent="0.35">
      <c r="A452" s="4"/>
    </row>
    <row r="453" spans="1:1" ht="14.25" customHeight="1" x14ac:dyDescent="0.35">
      <c r="A453" s="4"/>
    </row>
    <row r="454" spans="1:1" ht="14.25" customHeight="1" x14ac:dyDescent="0.35">
      <c r="A454" s="4"/>
    </row>
    <row r="455" spans="1:1" ht="14.25" customHeight="1" x14ac:dyDescent="0.35">
      <c r="A455" s="4"/>
    </row>
    <row r="456" spans="1:1" ht="14.25" customHeight="1" x14ac:dyDescent="0.35">
      <c r="A456" s="4"/>
    </row>
    <row r="457" spans="1:1" ht="14.25" customHeight="1" x14ac:dyDescent="0.35">
      <c r="A457" s="4"/>
    </row>
    <row r="458" spans="1:1" ht="14.25" customHeight="1" x14ac:dyDescent="0.35">
      <c r="A458" s="4"/>
    </row>
    <row r="459" spans="1:1" ht="14.25" customHeight="1" x14ac:dyDescent="0.35">
      <c r="A459" s="4"/>
    </row>
    <row r="460" spans="1:1" ht="14.25" customHeight="1" x14ac:dyDescent="0.35">
      <c r="A460" s="4"/>
    </row>
    <row r="461" spans="1:1" ht="14.25" customHeight="1" x14ac:dyDescent="0.35">
      <c r="A461" s="4"/>
    </row>
    <row r="462" spans="1:1" ht="14.25" customHeight="1" x14ac:dyDescent="0.35">
      <c r="A462" s="4"/>
    </row>
    <row r="463" spans="1:1" ht="14.25" customHeight="1" x14ac:dyDescent="0.35">
      <c r="A463" s="4"/>
    </row>
    <row r="464" spans="1:1" ht="14.25" customHeight="1" x14ac:dyDescent="0.35">
      <c r="A464" s="4"/>
    </row>
    <row r="465" spans="1:1" ht="14.25" customHeight="1" x14ac:dyDescent="0.35">
      <c r="A465" s="4"/>
    </row>
    <row r="466" spans="1:1" ht="14.25" customHeight="1" x14ac:dyDescent="0.35">
      <c r="A466" s="4"/>
    </row>
    <row r="467" spans="1:1" ht="14.25" customHeight="1" x14ac:dyDescent="0.35">
      <c r="A467" s="4"/>
    </row>
    <row r="468" spans="1:1" ht="14.25" customHeight="1" x14ac:dyDescent="0.35">
      <c r="A468" s="4"/>
    </row>
    <row r="469" spans="1:1" ht="14.25" customHeight="1" x14ac:dyDescent="0.35">
      <c r="A469" s="4"/>
    </row>
    <row r="470" spans="1:1" ht="14.25" customHeight="1" x14ac:dyDescent="0.35">
      <c r="A470" s="4"/>
    </row>
    <row r="471" spans="1:1" ht="14.25" customHeight="1" x14ac:dyDescent="0.35">
      <c r="A471" s="4"/>
    </row>
    <row r="472" spans="1:1" ht="14.25" customHeight="1" x14ac:dyDescent="0.35">
      <c r="A472" s="4"/>
    </row>
    <row r="473" spans="1:1" ht="14.25" customHeight="1" x14ac:dyDescent="0.35">
      <c r="A473" s="4"/>
    </row>
    <row r="474" spans="1:1" ht="14.25" customHeight="1" x14ac:dyDescent="0.35">
      <c r="A474" s="4"/>
    </row>
    <row r="475" spans="1:1" ht="14.25" customHeight="1" x14ac:dyDescent="0.35">
      <c r="A475" s="4"/>
    </row>
    <row r="476" spans="1:1" ht="14.25" customHeight="1" x14ac:dyDescent="0.35">
      <c r="A476" s="4"/>
    </row>
    <row r="477" spans="1:1" ht="14.25" customHeight="1" x14ac:dyDescent="0.35">
      <c r="A477" s="4"/>
    </row>
    <row r="478" spans="1:1" ht="14.25" customHeight="1" x14ac:dyDescent="0.35">
      <c r="A478" s="4"/>
    </row>
    <row r="479" spans="1:1" ht="14.25" customHeight="1" x14ac:dyDescent="0.35">
      <c r="A479" s="4"/>
    </row>
    <row r="480" spans="1:1" ht="14.25" customHeight="1" x14ac:dyDescent="0.35">
      <c r="A480" s="4"/>
    </row>
    <row r="481" spans="1:1" ht="14.25" customHeight="1" x14ac:dyDescent="0.35">
      <c r="A481" s="4"/>
    </row>
    <row r="482" spans="1:1" ht="14.25" customHeight="1" x14ac:dyDescent="0.35">
      <c r="A482" s="4"/>
    </row>
    <row r="483" spans="1:1" ht="14.25" customHeight="1" x14ac:dyDescent="0.35">
      <c r="A483" s="4"/>
    </row>
    <row r="484" spans="1:1" ht="14.25" customHeight="1" x14ac:dyDescent="0.35">
      <c r="A484" s="4"/>
    </row>
    <row r="485" spans="1:1" ht="14.25" customHeight="1" x14ac:dyDescent="0.35">
      <c r="A485" s="4"/>
    </row>
    <row r="486" spans="1:1" ht="14.25" customHeight="1" x14ac:dyDescent="0.35">
      <c r="A486" s="4"/>
    </row>
    <row r="487" spans="1:1" ht="14.25" customHeight="1" x14ac:dyDescent="0.35">
      <c r="A487" s="4"/>
    </row>
    <row r="488" spans="1:1" ht="14.25" customHeight="1" x14ac:dyDescent="0.35">
      <c r="A488" s="4"/>
    </row>
    <row r="489" spans="1:1" ht="14.25" customHeight="1" x14ac:dyDescent="0.35">
      <c r="A489" s="4"/>
    </row>
    <row r="490" spans="1:1" ht="14.25" customHeight="1" x14ac:dyDescent="0.35">
      <c r="A490" s="4"/>
    </row>
    <row r="491" spans="1:1" ht="14.25" customHeight="1" x14ac:dyDescent="0.35">
      <c r="A491" s="4"/>
    </row>
    <row r="492" spans="1:1" ht="14.25" customHeight="1" x14ac:dyDescent="0.35">
      <c r="A492" s="4"/>
    </row>
    <row r="493" spans="1:1" ht="14.25" customHeight="1" x14ac:dyDescent="0.35">
      <c r="A493" s="4"/>
    </row>
    <row r="494" spans="1:1" ht="14.25" customHeight="1" x14ac:dyDescent="0.35">
      <c r="A494" s="4"/>
    </row>
    <row r="495" spans="1:1" ht="14.25" customHeight="1" x14ac:dyDescent="0.35">
      <c r="A495" s="4"/>
    </row>
    <row r="496" spans="1:1" ht="14.25" customHeight="1" x14ac:dyDescent="0.35">
      <c r="A496" s="4"/>
    </row>
    <row r="497" spans="1:1" ht="14.25" customHeight="1" x14ac:dyDescent="0.35">
      <c r="A497" s="4"/>
    </row>
    <row r="498" spans="1:1" ht="14.25" customHeight="1" x14ac:dyDescent="0.35">
      <c r="A498" s="4"/>
    </row>
    <row r="499" spans="1:1" ht="14.25" customHeight="1" x14ac:dyDescent="0.35">
      <c r="A499" s="4"/>
    </row>
    <row r="500" spans="1:1" ht="14.25" customHeight="1" x14ac:dyDescent="0.35">
      <c r="A500" s="4"/>
    </row>
    <row r="501" spans="1:1" ht="14.25" customHeight="1" x14ac:dyDescent="0.35">
      <c r="A501" s="4"/>
    </row>
    <row r="502" spans="1:1" ht="14.25" customHeight="1" x14ac:dyDescent="0.35">
      <c r="A502" s="4"/>
    </row>
    <row r="503" spans="1:1" ht="14.25" customHeight="1" x14ac:dyDescent="0.35">
      <c r="A503" s="4"/>
    </row>
    <row r="504" spans="1:1" ht="14.25" customHeight="1" x14ac:dyDescent="0.35">
      <c r="A504" s="4"/>
    </row>
    <row r="505" spans="1:1" ht="14.25" customHeight="1" x14ac:dyDescent="0.35">
      <c r="A505" s="4"/>
    </row>
    <row r="506" spans="1:1" ht="14.25" customHeight="1" x14ac:dyDescent="0.35">
      <c r="A506" s="4"/>
    </row>
    <row r="507" spans="1:1" ht="14.25" customHeight="1" x14ac:dyDescent="0.35">
      <c r="A507" s="4"/>
    </row>
    <row r="508" spans="1:1" ht="14.25" customHeight="1" x14ac:dyDescent="0.35">
      <c r="A508" s="4"/>
    </row>
    <row r="509" spans="1:1" ht="14.25" customHeight="1" x14ac:dyDescent="0.35">
      <c r="A509" s="4"/>
    </row>
    <row r="510" spans="1:1" ht="14.25" customHeight="1" x14ac:dyDescent="0.35">
      <c r="A510" s="4"/>
    </row>
    <row r="511" spans="1:1" ht="14.25" customHeight="1" x14ac:dyDescent="0.35">
      <c r="A511" s="4"/>
    </row>
    <row r="512" spans="1:1" ht="14.25" customHeight="1" x14ac:dyDescent="0.35">
      <c r="A512" s="4"/>
    </row>
    <row r="513" spans="1:1" ht="14.25" customHeight="1" x14ac:dyDescent="0.35">
      <c r="A513" s="4"/>
    </row>
    <row r="514" spans="1:1" ht="14.25" customHeight="1" x14ac:dyDescent="0.35">
      <c r="A514" s="4"/>
    </row>
    <row r="515" spans="1:1" ht="14.25" customHeight="1" x14ac:dyDescent="0.35">
      <c r="A515" s="4"/>
    </row>
    <row r="516" spans="1:1" ht="14.25" customHeight="1" x14ac:dyDescent="0.35">
      <c r="A516" s="4"/>
    </row>
    <row r="517" spans="1:1" ht="14.25" customHeight="1" x14ac:dyDescent="0.35">
      <c r="A517" s="4"/>
    </row>
    <row r="518" spans="1:1" ht="14.25" customHeight="1" x14ac:dyDescent="0.35">
      <c r="A518" s="4"/>
    </row>
    <row r="519" spans="1:1" ht="14.25" customHeight="1" x14ac:dyDescent="0.35">
      <c r="A519" s="4"/>
    </row>
    <row r="520" spans="1:1" ht="14.25" customHeight="1" x14ac:dyDescent="0.35">
      <c r="A520" s="4"/>
    </row>
    <row r="521" spans="1:1" ht="14.25" customHeight="1" x14ac:dyDescent="0.35">
      <c r="A521" s="4"/>
    </row>
    <row r="522" spans="1:1" ht="14.25" customHeight="1" x14ac:dyDescent="0.35">
      <c r="A522" s="4"/>
    </row>
    <row r="523" spans="1:1" ht="14.25" customHeight="1" x14ac:dyDescent="0.35">
      <c r="A523" s="4"/>
    </row>
    <row r="524" spans="1:1" ht="14.25" customHeight="1" x14ac:dyDescent="0.35">
      <c r="A524" s="4"/>
    </row>
    <row r="525" spans="1:1" ht="14.25" customHeight="1" x14ac:dyDescent="0.35">
      <c r="A525" s="4"/>
    </row>
    <row r="526" spans="1:1" ht="14.25" customHeight="1" x14ac:dyDescent="0.35">
      <c r="A526" s="4"/>
    </row>
    <row r="527" spans="1:1" ht="14.25" customHeight="1" x14ac:dyDescent="0.35">
      <c r="A527" s="4"/>
    </row>
    <row r="528" spans="1:1" ht="14.25" customHeight="1" x14ac:dyDescent="0.35">
      <c r="A528" s="4"/>
    </row>
    <row r="529" spans="1:1" ht="14.25" customHeight="1" x14ac:dyDescent="0.35">
      <c r="A529" s="4"/>
    </row>
    <row r="530" spans="1:1" ht="14.25" customHeight="1" x14ac:dyDescent="0.35">
      <c r="A530" s="4"/>
    </row>
    <row r="531" spans="1:1" ht="14.25" customHeight="1" x14ac:dyDescent="0.35">
      <c r="A531" s="4"/>
    </row>
    <row r="532" spans="1:1" ht="14.25" customHeight="1" x14ac:dyDescent="0.35">
      <c r="A532" s="4"/>
    </row>
    <row r="533" spans="1:1" ht="14.25" customHeight="1" x14ac:dyDescent="0.35">
      <c r="A533" s="4"/>
    </row>
    <row r="534" spans="1:1" ht="14.25" customHeight="1" x14ac:dyDescent="0.35">
      <c r="A534" s="4"/>
    </row>
    <row r="535" spans="1:1" ht="14.25" customHeight="1" x14ac:dyDescent="0.35">
      <c r="A535" s="4"/>
    </row>
    <row r="536" spans="1:1" ht="14.25" customHeight="1" x14ac:dyDescent="0.35">
      <c r="A536" s="4"/>
    </row>
    <row r="537" spans="1:1" ht="14.25" customHeight="1" x14ac:dyDescent="0.35">
      <c r="A537" s="4"/>
    </row>
    <row r="538" spans="1:1" ht="14.25" customHeight="1" x14ac:dyDescent="0.35">
      <c r="A538" s="4"/>
    </row>
    <row r="539" spans="1:1" ht="14.25" customHeight="1" x14ac:dyDescent="0.35">
      <c r="A539" s="4"/>
    </row>
    <row r="540" spans="1:1" ht="14.25" customHeight="1" x14ac:dyDescent="0.35">
      <c r="A540" s="4"/>
    </row>
    <row r="541" spans="1:1" ht="14.25" customHeight="1" x14ac:dyDescent="0.35">
      <c r="A541" s="4"/>
    </row>
    <row r="542" spans="1:1" ht="14.25" customHeight="1" x14ac:dyDescent="0.35">
      <c r="A542" s="4"/>
    </row>
    <row r="543" spans="1:1" ht="14.25" customHeight="1" x14ac:dyDescent="0.35">
      <c r="A543" s="4"/>
    </row>
    <row r="544" spans="1:1" ht="14.25" customHeight="1" x14ac:dyDescent="0.35">
      <c r="A544" s="4"/>
    </row>
    <row r="545" spans="1:1" ht="14.25" customHeight="1" x14ac:dyDescent="0.35">
      <c r="A545" s="4"/>
    </row>
    <row r="546" spans="1:1" ht="14.25" customHeight="1" x14ac:dyDescent="0.35">
      <c r="A546" s="4"/>
    </row>
    <row r="547" spans="1:1" ht="14.25" customHeight="1" x14ac:dyDescent="0.35">
      <c r="A547" s="4"/>
    </row>
    <row r="548" spans="1:1" ht="14.25" customHeight="1" x14ac:dyDescent="0.35">
      <c r="A548" s="4"/>
    </row>
    <row r="549" spans="1:1" ht="14.25" customHeight="1" x14ac:dyDescent="0.35">
      <c r="A549" s="4"/>
    </row>
    <row r="550" spans="1:1" ht="14.25" customHeight="1" x14ac:dyDescent="0.35">
      <c r="A550" s="4"/>
    </row>
    <row r="551" spans="1:1" ht="14.25" customHeight="1" x14ac:dyDescent="0.35">
      <c r="A551" s="4"/>
    </row>
    <row r="552" spans="1:1" ht="14.25" customHeight="1" x14ac:dyDescent="0.35">
      <c r="A552" s="4"/>
    </row>
    <row r="553" spans="1:1" ht="14.25" customHeight="1" x14ac:dyDescent="0.35">
      <c r="A553" s="4"/>
    </row>
    <row r="554" spans="1:1" ht="14.25" customHeight="1" x14ac:dyDescent="0.35">
      <c r="A554" s="4"/>
    </row>
    <row r="555" spans="1:1" ht="14.25" customHeight="1" x14ac:dyDescent="0.35">
      <c r="A555" s="4"/>
    </row>
    <row r="556" spans="1:1" ht="14.25" customHeight="1" x14ac:dyDescent="0.35">
      <c r="A556" s="4"/>
    </row>
    <row r="557" spans="1:1" ht="14.25" customHeight="1" x14ac:dyDescent="0.35">
      <c r="A557" s="4"/>
    </row>
    <row r="558" spans="1:1" ht="14.25" customHeight="1" x14ac:dyDescent="0.35">
      <c r="A558" s="4"/>
    </row>
    <row r="559" spans="1:1" ht="14.25" customHeight="1" x14ac:dyDescent="0.35">
      <c r="A559" s="4"/>
    </row>
    <row r="560" spans="1:1" ht="14.25" customHeight="1" x14ac:dyDescent="0.35">
      <c r="A560" s="4"/>
    </row>
    <row r="561" spans="1:1" ht="14.25" customHeight="1" x14ac:dyDescent="0.35">
      <c r="A561" s="4"/>
    </row>
    <row r="562" spans="1:1" ht="14.25" customHeight="1" x14ac:dyDescent="0.35">
      <c r="A562" s="4"/>
    </row>
    <row r="563" spans="1:1" ht="14.25" customHeight="1" x14ac:dyDescent="0.35">
      <c r="A563" s="4"/>
    </row>
    <row r="564" spans="1:1" ht="14.25" customHeight="1" x14ac:dyDescent="0.35">
      <c r="A564" s="4"/>
    </row>
    <row r="565" spans="1:1" ht="14.25" customHeight="1" x14ac:dyDescent="0.35">
      <c r="A565" s="4"/>
    </row>
    <row r="566" spans="1:1" ht="14.25" customHeight="1" x14ac:dyDescent="0.35">
      <c r="A566" s="4"/>
    </row>
    <row r="567" spans="1:1" ht="14.25" customHeight="1" x14ac:dyDescent="0.35">
      <c r="A567" s="4"/>
    </row>
    <row r="568" spans="1:1" ht="14.25" customHeight="1" x14ac:dyDescent="0.35">
      <c r="A568" s="4"/>
    </row>
    <row r="569" spans="1:1" ht="14.25" customHeight="1" x14ac:dyDescent="0.35">
      <c r="A569" s="4"/>
    </row>
    <row r="570" spans="1:1" ht="14.25" customHeight="1" x14ac:dyDescent="0.35">
      <c r="A570" s="4"/>
    </row>
    <row r="571" spans="1:1" ht="14.25" customHeight="1" x14ac:dyDescent="0.35">
      <c r="A571" s="4"/>
    </row>
    <row r="572" spans="1:1" ht="14.25" customHeight="1" x14ac:dyDescent="0.35">
      <c r="A572" s="4"/>
    </row>
    <row r="573" spans="1:1" ht="14.25" customHeight="1" x14ac:dyDescent="0.35">
      <c r="A573" s="4"/>
    </row>
    <row r="574" spans="1:1" ht="14.25" customHeight="1" x14ac:dyDescent="0.35">
      <c r="A574" s="4"/>
    </row>
    <row r="575" spans="1:1" ht="14.25" customHeight="1" x14ac:dyDescent="0.35">
      <c r="A575" s="4"/>
    </row>
    <row r="576" spans="1:1" ht="14.25" customHeight="1" x14ac:dyDescent="0.35">
      <c r="A576" s="4"/>
    </row>
    <row r="577" spans="1:1" ht="14.25" customHeight="1" x14ac:dyDescent="0.35">
      <c r="A577" s="4"/>
    </row>
    <row r="578" spans="1:1" ht="14.25" customHeight="1" x14ac:dyDescent="0.35">
      <c r="A578" s="4"/>
    </row>
    <row r="579" spans="1:1" ht="14.25" customHeight="1" x14ac:dyDescent="0.35">
      <c r="A579" s="4"/>
    </row>
    <row r="580" spans="1:1" ht="14.25" customHeight="1" x14ac:dyDescent="0.35">
      <c r="A580" s="4"/>
    </row>
    <row r="581" spans="1:1" ht="14.25" customHeight="1" x14ac:dyDescent="0.35">
      <c r="A581" s="4"/>
    </row>
    <row r="582" spans="1:1" ht="14.25" customHeight="1" x14ac:dyDescent="0.35">
      <c r="A582" s="4"/>
    </row>
    <row r="583" spans="1:1" ht="14.25" customHeight="1" x14ac:dyDescent="0.35">
      <c r="A583" s="4"/>
    </row>
    <row r="584" spans="1:1" ht="14.25" customHeight="1" x14ac:dyDescent="0.35">
      <c r="A584" s="4"/>
    </row>
    <row r="585" spans="1:1" ht="14.25" customHeight="1" x14ac:dyDescent="0.35">
      <c r="A585" s="4"/>
    </row>
    <row r="586" spans="1:1" ht="14.25" customHeight="1" x14ac:dyDescent="0.35">
      <c r="A586" s="4"/>
    </row>
    <row r="587" spans="1:1" ht="14.25" customHeight="1" x14ac:dyDescent="0.35">
      <c r="A587" s="4"/>
    </row>
    <row r="588" spans="1:1" ht="14.25" customHeight="1" x14ac:dyDescent="0.35">
      <c r="A588" s="4"/>
    </row>
    <row r="589" spans="1:1" ht="14.25" customHeight="1" x14ac:dyDescent="0.35">
      <c r="A589" s="4"/>
    </row>
    <row r="590" spans="1:1" ht="14.25" customHeight="1" x14ac:dyDescent="0.35">
      <c r="A590" s="4"/>
    </row>
    <row r="591" spans="1:1" ht="14.25" customHeight="1" x14ac:dyDescent="0.35">
      <c r="A591" s="4"/>
    </row>
    <row r="592" spans="1:1" ht="14.25" customHeight="1" x14ac:dyDescent="0.35">
      <c r="A592" s="4"/>
    </row>
    <row r="593" spans="1:1" ht="14.25" customHeight="1" x14ac:dyDescent="0.35">
      <c r="A593" s="4"/>
    </row>
    <row r="594" spans="1:1" ht="14.25" customHeight="1" x14ac:dyDescent="0.35">
      <c r="A594" s="4"/>
    </row>
    <row r="595" spans="1:1" ht="14.25" customHeight="1" x14ac:dyDescent="0.35">
      <c r="A595" s="4"/>
    </row>
    <row r="596" spans="1:1" ht="14.25" customHeight="1" x14ac:dyDescent="0.35">
      <c r="A596" s="4"/>
    </row>
    <row r="597" spans="1:1" ht="14.25" customHeight="1" x14ac:dyDescent="0.35">
      <c r="A597" s="4"/>
    </row>
    <row r="598" spans="1:1" ht="14.25" customHeight="1" x14ac:dyDescent="0.35">
      <c r="A598" s="4"/>
    </row>
    <row r="599" spans="1:1" ht="14.25" customHeight="1" x14ac:dyDescent="0.35">
      <c r="A599" s="4"/>
    </row>
    <row r="600" spans="1:1" ht="14.25" customHeight="1" x14ac:dyDescent="0.35">
      <c r="A600" s="4"/>
    </row>
    <row r="601" spans="1:1" ht="14.25" customHeight="1" x14ac:dyDescent="0.35">
      <c r="A601" s="4"/>
    </row>
    <row r="602" spans="1:1" ht="14.25" customHeight="1" x14ac:dyDescent="0.35">
      <c r="A602" s="4"/>
    </row>
    <row r="603" spans="1:1" ht="14.25" customHeight="1" x14ac:dyDescent="0.35">
      <c r="A603" s="4"/>
    </row>
    <row r="604" spans="1:1" ht="14.25" customHeight="1" x14ac:dyDescent="0.35">
      <c r="A604" s="4"/>
    </row>
    <row r="605" spans="1:1" ht="14.25" customHeight="1" x14ac:dyDescent="0.35">
      <c r="A605" s="4"/>
    </row>
    <row r="606" spans="1:1" ht="14.25" customHeight="1" x14ac:dyDescent="0.35">
      <c r="A606" s="4"/>
    </row>
    <row r="607" spans="1:1" ht="14.25" customHeight="1" x14ac:dyDescent="0.35">
      <c r="A607" s="4"/>
    </row>
    <row r="608" spans="1:1" ht="14.25" customHeight="1" x14ac:dyDescent="0.35">
      <c r="A608" s="4"/>
    </row>
    <row r="609" spans="1:1" ht="14.25" customHeight="1" x14ac:dyDescent="0.35">
      <c r="A609" s="4"/>
    </row>
    <row r="610" spans="1:1" ht="14.25" customHeight="1" x14ac:dyDescent="0.35">
      <c r="A610" s="4"/>
    </row>
    <row r="611" spans="1:1" ht="14.25" customHeight="1" x14ac:dyDescent="0.35">
      <c r="A611" s="4"/>
    </row>
    <row r="612" spans="1:1" ht="14.25" customHeight="1" x14ac:dyDescent="0.35">
      <c r="A612" s="4"/>
    </row>
    <row r="613" spans="1:1" ht="14.25" customHeight="1" x14ac:dyDescent="0.35">
      <c r="A613" s="4"/>
    </row>
    <row r="614" spans="1:1" ht="14.25" customHeight="1" x14ac:dyDescent="0.35">
      <c r="A614" s="4"/>
    </row>
    <row r="615" spans="1:1" ht="14.25" customHeight="1" x14ac:dyDescent="0.35">
      <c r="A615" s="4"/>
    </row>
    <row r="616" spans="1:1" ht="14.25" customHeight="1" x14ac:dyDescent="0.35">
      <c r="A616" s="4"/>
    </row>
    <row r="617" spans="1:1" ht="14.25" customHeight="1" x14ac:dyDescent="0.35">
      <c r="A617" s="4"/>
    </row>
    <row r="618" spans="1:1" ht="14.25" customHeight="1" x14ac:dyDescent="0.35">
      <c r="A618" s="4"/>
    </row>
    <row r="619" spans="1:1" ht="14.25" customHeight="1" x14ac:dyDescent="0.35">
      <c r="A619" s="4"/>
    </row>
    <row r="620" spans="1:1" ht="14.25" customHeight="1" x14ac:dyDescent="0.35">
      <c r="A620" s="4"/>
    </row>
    <row r="621" spans="1:1" ht="14.25" customHeight="1" x14ac:dyDescent="0.35">
      <c r="A621" s="4"/>
    </row>
    <row r="622" spans="1:1" ht="14.25" customHeight="1" x14ac:dyDescent="0.35">
      <c r="A622" s="4"/>
    </row>
    <row r="623" spans="1:1" ht="14.25" customHeight="1" x14ac:dyDescent="0.35">
      <c r="A623" s="4"/>
    </row>
    <row r="624" spans="1:1" ht="14.25" customHeight="1" x14ac:dyDescent="0.35">
      <c r="A624" s="4"/>
    </row>
    <row r="625" spans="1:1" ht="14.25" customHeight="1" x14ac:dyDescent="0.35">
      <c r="A625" s="4"/>
    </row>
    <row r="626" spans="1:1" ht="14.25" customHeight="1" x14ac:dyDescent="0.35">
      <c r="A626" s="4"/>
    </row>
    <row r="627" spans="1:1" ht="14.25" customHeight="1" x14ac:dyDescent="0.35">
      <c r="A627" s="4"/>
    </row>
    <row r="628" spans="1:1" ht="14.25" customHeight="1" x14ac:dyDescent="0.35">
      <c r="A628" s="4"/>
    </row>
    <row r="629" spans="1:1" ht="14.25" customHeight="1" x14ac:dyDescent="0.35">
      <c r="A629" s="4"/>
    </row>
    <row r="630" spans="1:1" ht="14.25" customHeight="1" x14ac:dyDescent="0.35">
      <c r="A630" s="4"/>
    </row>
    <row r="631" spans="1:1" ht="14.25" customHeight="1" x14ac:dyDescent="0.35">
      <c r="A631" s="4"/>
    </row>
    <row r="632" spans="1:1" ht="14.25" customHeight="1" x14ac:dyDescent="0.35">
      <c r="A632" s="4"/>
    </row>
    <row r="633" spans="1:1" ht="14.25" customHeight="1" x14ac:dyDescent="0.35">
      <c r="A633" s="4"/>
    </row>
    <row r="634" spans="1:1" ht="14.25" customHeight="1" x14ac:dyDescent="0.35">
      <c r="A634" s="4"/>
    </row>
    <row r="635" spans="1:1" ht="14.25" customHeight="1" x14ac:dyDescent="0.35">
      <c r="A635" s="4"/>
    </row>
    <row r="636" spans="1:1" ht="14.25" customHeight="1" x14ac:dyDescent="0.35">
      <c r="A636" s="4"/>
    </row>
    <row r="637" spans="1:1" ht="14.25" customHeight="1" x14ac:dyDescent="0.35">
      <c r="A637" s="4"/>
    </row>
    <row r="638" spans="1:1" ht="14.25" customHeight="1" x14ac:dyDescent="0.35">
      <c r="A638" s="4"/>
    </row>
    <row r="639" spans="1:1" ht="14.25" customHeight="1" x14ac:dyDescent="0.35">
      <c r="A639" s="4"/>
    </row>
    <row r="640" spans="1:1" ht="14.25" customHeight="1" x14ac:dyDescent="0.35">
      <c r="A640" s="4"/>
    </row>
    <row r="641" spans="1:1" ht="14.25" customHeight="1" x14ac:dyDescent="0.35">
      <c r="A641" s="4"/>
    </row>
    <row r="642" spans="1:1" ht="14.25" customHeight="1" x14ac:dyDescent="0.35">
      <c r="A642" s="4"/>
    </row>
    <row r="643" spans="1:1" ht="14.25" customHeight="1" x14ac:dyDescent="0.35">
      <c r="A643" s="4"/>
    </row>
    <row r="644" spans="1:1" ht="14.25" customHeight="1" x14ac:dyDescent="0.35">
      <c r="A644" s="4"/>
    </row>
    <row r="645" spans="1:1" ht="14.25" customHeight="1" x14ac:dyDescent="0.35">
      <c r="A645" s="4"/>
    </row>
    <row r="646" spans="1:1" ht="14.25" customHeight="1" x14ac:dyDescent="0.35">
      <c r="A646" s="4"/>
    </row>
    <row r="647" spans="1:1" ht="14.25" customHeight="1" x14ac:dyDescent="0.35">
      <c r="A647" s="4"/>
    </row>
    <row r="648" spans="1:1" ht="14.25" customHeight="1" x14ac:dyDescent="0.35">
      <c r="A648" s="4"/>
    </row>
    <row r="649" spans="1:1" ht="14.25" customHeight="1" x14ac:dyDescent="0.35">
      <c r="A649" s="4"/>
    </row>
    <row r="650" spans="1:1" ht="14.25" customHeight="1" x14ac:dyDescent="0.35">
      <c r="A650" s="4"/>
    </row>
    <row r="651" spans="1:1" ht="14.25" customHeight="1" x14ac:dyDescent="0.35">
      <c r="A651" s="4"/>
    </row>
    <row r="652" spans="1:1" ht="14.25" customHeight="1" x14ac:dyDescent="0.35">
      <c r="A652" s="4"/>
    </row>
    <row r="653" spans="1:1" ht="14.25" customHeight="1" x14ac:dyDescent="0.35">
      <c r="A653" s="4"/>
    </row>
    <row r="654" spans="1:1" ht="14.25" customHeight="1" x14ac:dyDescent="0.35">
      <c r="A654" s="4"/>
    </row>
    <row r="655" spans="1:1" ht="14.25" customHeight="1" x14ac:dyDescent="0.35">
      <c r="A655" s="4"/>
    </row>
    <row r="656" spans="1:1" ht="14.25" customHeight="1" x14ac:dyDescent="0.35">
      <c r="A656" s="4"/>
    </row>
    <row r="657" spans="1:1" ht="14.25" customHeight="1" x14ac:dyDescent="0.35">
      <c r="A657" s="4"/>
    </row>
    <row r="658" spans="1:1" ht="14.25" customHeight="1" x14ac:dyDescent="0.35">
      <c r="A658" s="4"/>
    </row>
    <row r="659" spans="1:1" ht="14.25" customHeight="1" x14ac:dyDescent="0.35">
      <c r="A659" s="4"/>
    </row>
    <row r="660" spans="1:1" ht="14.25" customHeight="1" x14ac:dyDescent="0.35">
      <c r="A660" s="4"/>
    </row>
    <row r="661" spans="1:1" ht="14.25" customHeight="1" x14ac:dyDescent="0.35">
      <c r="A661" s="4"/>
    </row>
    <row r="662" spans="1:1" ht="14.25" customHeight="1" x14ac:dyDescent="0.35">
      <c r="A662" s="4"/>
    </row>
    <row r="663" spans="1:1" ht="14.25" customHeight="1" x14ac:dyDescent="0.35">
      <c r="A663" s="4"/>
    </row>
    <row r="664" spans="1:1" ht="14.25" customHeight="1" x14ac:dyDescent="0.35">
      <c r="A664" s="4"/>
    </row>
    <row r="665" spans="1:1" ht="14.25" customHeight="1" x14ac:dyDescent="0.35">
      <c r="A665" s="4"/>
    </row>
    <row r="666" spans="1:1" ht="14.25" customHeight="1" x14ac:dyDescent="0.35">
      <c r="A666" s="4"/>
    </row>
    <row r="667" spans="1:1" ht="14.25" customHeight="1" x14ac:dyDescent="0.35">
      <c r="A667" s="4"/>
    </row>
    <row r="668" spans="1:1" ht="14.25" customHeight="1" x14ac:dyDescent="0.35">
      <c r="A668" s="4"/>
    </row>
    <row r="669" spans="1:1" ht="14.25" customHeight="1" x14ac:dyDescent="0.35">
      <c r="A669" s="4"/>
    </row>
    <row r="670" spans="1:1" ht="14.25" customHeight="1" x14ac:dyDescent="0.35">
      <c r="A670" s="4"/>
    </row>
    <row r="671" spans="1:1" ht="14.25" customHeight="1" x14ac:dyDescent="0.35">
      <c r="A671" s="4"/>
    </row>
    <row r="672" spans="1:1" ht="14.25" customHeight="1" x14ac:dyDescent="0.35">
      <c r="A672" s="4"/>
    </row>
    <row r="673" spans="1:1" ht="14.25" customHeight="1" x14ac:dyDescent="0.35">
      <c r="A673" s="4"/>
    </row>
    <row r="674" spans="1:1" ht="14.25" customHeight="1" x14ac:dyDescent="0.35">
      <c r="A674" s="4"/>
    </row>
    <row r="675" spans="1:1" ht="14.25" customHeight="1" x14ac:dyDescent="0.35">
      <c r="A675" s="4"/>
    </row>
    <row r="676" spans="1:1" ht="14.25" customHeight="1" x14ac:dyDescent="0.35">
      <c r="A676" s="4"/>
    </row>
    <row r="677" spans="1:1" ht="14.25" customHeight="1" x14ac:dyDescent="0.35">
      <c r="A677" s="4"/>
    </row>
    <row r="678" spans="1:1" ht="14.25" customHeight="1" x14ac:dyDescent="0.35">
      <c r="A678" s="4"/>
    </row>
    <row r="679" spans="1:1" ht="14.25" customHeight="1" x14ac:dyDescent="0.35">
      <c r="A679" s="4"/>
    </row>
    <row r="680" spans="1:1" ht="14.25" customHeight="1" x14ac:dyDescent="0.35">
      <c r="A680" s="4"/>
    </row>
    <row r="681" spans="1:1" ht="14.25" customHeight="1" x14ac:dyDescent="0.35">
      <c r="A681" s="4"/>
    </row>
    <row r="682" spans="1:1" ht="14.25" customHeight="1" x14ac:dyDescent="0.35">
      <c r="A682" s="4"/>
    </row>
    <row r="683" spans="1:1" ht="14.25" customHeight="1" x14ac:dyDescent="0.35">
      <c r="A683" s="4"/>
    </row>
    <row r="684" spans="1:1" ht="14.25" customHeight="1" x14ac:dyDescent="0.35">
      <c r="A684" s="4"/>
    </row>
    <row r="685" spans="1:1" ht="14.25" customHeight="1" x14ac:dyDescent="0.35">
      <c r="A685" s="4"/>
    </row>
    <row r="686" spans="1:1" ht="14.25" customHeight="1" x14ac:dyDescent="0.35">
      <c r="A686" s="4"/>
    </row>
    <row r="687" spans="1:1" ht="14.25" customHeight="1" x14ac:dyDescent="0.35">
      <c r="A687" s="4"/>
    </row>
    <row r="688" spans="1:1" ht="14.25" customHeight="1" x14ac:dyDescent="0.35">
      <c r="A688" s="4"/>
    </row>
    <row r="689" spans="1:1" ht="14.25" customHeight="1" x14ac:dyDescent="0.35">
      <c r="A689" s="4"/>
    </row>
    <row r="690" spans="1:1" ht="14.25" customHeight="1" x14ac:dyDescent="0.35">
      <c r="A690" s="4"/>
    </row>
    <row r="691" spans="1:1" ht="14.25" customHeight="1" x14ac:dyDescent="0.35">
      <c r="A691" s="4"/>
    </row>
    <row r="692" spans="1:1" ht="14.25" customHeight="1" x14ac:dyDescent="0.35">
      <c r="A692" s="4"/>
    </row>
    <row r="693" spans="1:1" ht="14.25" customHeight="1" x14ac:dyDescent="0.35">
      <c r="A693" s="4"/>
    </row>
    <row r="694" spans="1:1" ht="14.25" customHeight="1" x14ac:dyDescent="0.35">
      <c r="A694" s="4"/>
    </row>
    <row r="695" spans="1:1" ht="14.25" customHeight="1" x14ac:dyDescent="0.35">
      <c r="A695" s="4"/>
    </row>
    <row r="696" spans="1:1" ht="14.25" customHeight="1" x14ac:dyDescent="0.35">
      <c r="A696" s="4"/>
    </row>
    <row r="697" spans="1:1" ht="14.25" customHeight="1" x14ac:dyDescent="0.35">
      <c r="A697" s="4"/>
    </row>
    <row r="698" spans="1:1" ht="14.25" customHeight="1" x14ac:dyDescent="0.35">
      <c r="A698" s="4"/>
    </row>
    <row r="699" spans="1:1" ht="14.25" customHeight="1" x14ac:dyDescent="0.35">
      <c r="A699" s="4"/>
    </row>
    <row r="700" spans="1:1" ht="14.25" customHeight="1" x14ac:dyDescent="0.35">
      <c r="A700" s="4"/>
    </row>
    <row r="701" spans="1:1" ht="14.25" customHeight="1" x14ac:dyDescent="0.35">
      <c r="A701" s="4"/>
    </row>
    <row r="702" spans="1:1" ht="14.25" customHeight="1" x14ac:dyDescent="0.35">
      <c r="A702" s="4"/>
    </row>
    <row r="703" spans="1:1" ht="14.25" customHeight="1" x14ac:dyDescent="0.35">
      <c r="A703" s="4"/>
    </row>
    <row r="704" spans="1:1" ht="14.25" customHeight="1" x14ac:dyDescent="0.35">
      <c r="A704" s="4"/>
    </row>
    <row r="705" spans="1:1" ht="14.25" customHeight="1" x14ac:dyDescent="0.35">
      <c r="A705" s="4"/>
    </row>
    <row r="706" spans="1:1" ht="14.25" customHeight="1" x14ac:dyDescent="0.35">
      <c r="A706" s="4"/>
    </row>
    <row r="707" spans="1:1" ht="14.25" customHeight="1" x14ac:dyDescent="0.35">
      <c r="A707" s="4"/>
    </row>
    <row r="708" spans="1:1" ht="14.25" customHeight="1" x14ac:dyDescent="0.35">
      <c r="A708" s="4"/>
    </row>
    <row r="709" spans="1:1" ht="14.25" customHeight="1" x14ac:dyDescent="0.35">
      <c r="A709" s="4"/>
    </row>
    <row r="710" spans="1:1" ht="14.25" customHeight="1" x14ac:dyDescent="0.35">
      <c r="A710" s="4"/>
    </row>
    <row r="711" spans="1:1" ht="14.25" customHeight="1" x14ac:dyDescent="0.35">
      <c r="A711" s="4"/>
    </row>
    <row r="712" spans="1:1" ht="14.25" customHeight="1" x14ac:dyDescent="0.35">
      <c r="A712" s="4"/>
    </row>
    <row r="713" spans="1:1" ht="14.25" customHeight="1" x14ac:dyDescent="0.35">
      <c r="A713" s="4"/>
    </row>
    <row r="714" spans="1:1" ht="14.25" customHeight="1" x14ac:dyDescent="0.35">
      <c r="A714" s="4"/>
    </row>
    <row r="715" spans="1:1" ht="14.25" customHeight="1" x14ac:dyDescent="0.35">
      <c r="A715" s="4"/>
    </row>
    <row r="716" spans="1:1" ht="14.25" customHeight="1" x14ac:dyDescent="0.35">
      <c r="A716" s="4"/>
    </row>
    <row r="717" spans="1:1" ht="14.25" customHeight="1" x14ac:dyDescent="0.35">
      <c r="A717" s="4"/>
    </row>
    <row r="718" spans="1:1" ht="14.25" customHeight="1" x14ac:dyDescent="0.35">
      <c r="A718" s="4"/>
    </row>
    <row r="719" spans="1:1" ht="14.25" customHeight="1" x14ac:dyDescent="0.35">
      <c r="A719" s="4"/>
    </row>
    <row r="720" spans="1:1" ht="14.25" customHeight="1" x14ac:dyDescent="0.35">
      <c r="A720" s="4"/>
    </row>
    <row r="721" spans="1:1" ht="14.25" customHeight="1" x14ac:dyDescent="0.35">
      <c r="A721" s="4"/>
    </row>
    <row r="722" spans="1:1" ht="14.25" customHeight="1" x14ac:dyDescent="0.35">
      <c r="A722" s="4"/>
    </row>
    <row r="723" spans="1:1" ht="14.25" customHeight="1" x14ac:dyDescent="0.35">
      <c r="A723" s="4"/>
    </row>
    <row r="724" spans="1:1" ht="14.25" customHeight="1" x14ac:dyDescent="0.35">
      <c r="A724" s="4"/>
    </row>
    <row r="725" spans="1:1" ht="14.25" customHeight="1" x14ac:dyDescent="0.35">
      <c r="A725" s="4"/>
    </row>
    <row r="726" spans="1:1" ht="14.25" customHeight="1" x14ac:dyDescent="0.35">
      <c r="A726" s="4"/>
    </row>
    <row r="727" spans="1:1" ht="14.25" customHeight="1" x14ac:dyDescent="0.35">
      <c r="A727" s="4"/>
    </row>
    <row r="728" spans="1:1" ht="14.25" customHeight="1" x14ac:dyDescent="0.35">
      <c r="A728" s="4"/>
    </row>
    <row r="729" spans="1:1" ht="14.25" customHeight="1" x14ac:dyDescent="0.35">
      <c r="A729" s="4"/>
    </row>
    <row r="730" spans="1:1" ht="14.25" customHeight="1" x14ac:dyDescent="0.35">
      <c r="A730" s="4"/>
    </row>
    <row r="731" spans="1:1" ht="14.25" customHeight="1" x14ac:dyDescent="0.35">
      <c r="A731" s="4"/>
    </row>
    <row r="732" spans="1:1" ht="14.25" customHeight="1" x14ac:dyDescent="0.35">
      <c r="A732" s="4"/>
    </row>
    <row r="733" spans="1:1" ht="14.25" customHeight="1" x14ac:dyDescent="0.35">
      <c r="A733" s="4"/>
    </row>
    <row r="734" spans="1:1" ht="14.25" customHeight="1" x14ac:dyDescent="0.35">
      <c r="A734" s="4"/>
    </row>
    <row r="735" spans="1:1" ht="14.25" customHeight="1" x14ac:dyDescent="0.35">
      <c r="A735" s="4"/>
    </row>
    <row r="736" spans="1:1" ht="14.25" customHeight="1" x14ac:dyDescent="0.35">
      <c r="A736" s="4"/>
    </row>
    <row r="737" spans="1:1" ht="14.25" customHeight="1" x14ac:dyDescent="0.35">
      <c r="A737" s="4"/>
    </row>
    <row r="738" spans="1:1" ht="14.25" customHeight="1" x14ac:dyDescent="0.35">
      <c r="A738" s="4"/>
    </row>
    <row r="739" spans="1:1" ht="14.25" customHeight="1" x14ac:dyDescent="0.35">
      <c r="A739" s="4"/>
    </row>
    <row r="740" spans="1:1" ht="14.25" customHeight="1" x14ac:dyDescent="0.35">
      <c r="A740" s="4"/>
    </row>
    <row r="741" spans="1:1" ht="14.25" customHeight="1" x14ac:dyDescent="0.35">
      <c r="A741" s="4"/>
    </row>
    <row r="742" spans="1:1" ht="14.25" customHeight="1" x14ac:dyDescent="0.35">
      <c r="A742" s="4"/>
    </row>
    <row r="743" spans="1:1" ht="14.25" customHeight="1" x14ac:dyDescent="0.35">
      <c r="A743" s="4"/>
    </row>
    <row r="744" spans="1:1" ht="14.25" customHeight="1" x14ac:dyDescent="0.35">
      <c r="A744" s="4"/>
    </row>
    <row r="745" spans="1:1" ht="14.25" customHeight="1" x14ac:dyDescent="0.35">
      <c r="A745" s="4"/>
    </row>
    <row r="746" spans="1:1" ht="14.25" customHeight="1" x14ac:dyDescent="0.35">
      <c r="A746" s="4"/>
    </row>
    <row r="747" spans="1:1" ht="14.25" customHeight="1" x14ac:dyDescent="0.35">
      <c r="A747" s="4"/>
    </row>
    <row r="748" spans="1:1" ht="14.25" customHeight="1" x14ac:dyDescent="0.35">
      <c r="A748" s="4"/>
    </row>
    <row r="749" spans="1:1" ht="14.25" customHeight="1" x14ac:dyDescent="0.35">
      <c r="A749" s="4"/>
    </row>
    <row r="750" spans="1:1" ht="14.25" customHeight="1" x14ac:dyDescent="0.35">
      <c r="A750" s="4"/>
    </row>
    <row r="751" spans="1:1" ht="14.25" customHeight="1" x14ac:dyDescent="0.35">
      <c r="A751" s="4"/>
    </row>
    <row r="752" spans="1:1" ht="14.25" customHeight="1" x14ac:dyDescent="0.35">
      <c r="A752" s="4"/>
    </row>
    <row r="753" spans="1:1" ht="14.25" customHeight="1" x14ac:dyDescent="0.35">
      <c r="A753" s="4"/>
    </row>
    <row r="754" spans="1:1" ht="14.25" customHeight="1" x14ac:dyDescent="0.35">
      <c r="A754" s="4"/>
    </row>
    <row r="755" spans="1:1" ht="14.25" customHeight="1" x14ac:dyDescent="0.35">
      <c r="A755" s="4"/>
    </row>
    <row r="756" spans="1:1" ht="14.25" customHeight="1" x14ac:dyDescent="0.35">
      <c r="A756" s="4"/>
    </row>
    <row r="757" spans="1:1" ht="14.25" customHeight="1" x14ac:dyDescent="0.35">
      <c r="A757" s="4"/>
    </row>
    <row r="758" spans="1:1" ht="14.25" customHeight="1" x14ac:dyDescent="0.35">
      <c r="A758" s="4"/>
    </row>
    <row r="759" spans="1:1" ht="14.25" customHeight="1" x14ac:dyDescent="0.35">
      <c r="A759" s="4"/>
    </row>
    <row r="760" spans="1:1" ht="14.25" customHeight="1" x14ac:dyDescent="0.35">
      <c r="A760" s="4"/>
    </row>
    <row r="761" spans="1:1" ht="14.25" customHeight="1" x14ac:dyDescent="0.35">
      <c r="A761" s="4"/>
    </row>
    <row r="762" spans="1:1" ht="14.25" customHeight="1" x14ac:dyDescent="0.35">
      <c r="A762" s="4"/>
    </row>
    <row r="763" spans="1:1" ht="14.25" customHeight="1" x14ac:dyDescent="0.35">
      <c r="A763" s="4"/>
    </row>
    <row r="764" spans="1:1" ht="14.25" customHeight="1" x14ac:dyDescent="0.35">
      <c r="A764" s="4"/>
    </row>
    <row r="765" spans="1:1" ht="14.25" customHeight="1" x14ac:dyDescent="0.35">
      <c r="A765" s="4"/>
    </row>
    <row r="766" spans="1:1" ht="14.25" customHeight="1" x14ac:dyDescent="0.35">
      <c r="A766" s="4"/>
    </row>
    <row r="767" spans="1:1" ht="14.25" customHeight="1" x14ac:dyDescent="0.35">
      <c r="A767" s="4"/>
    </row>
    <row r="768" spans="1:1" ht="14.25" customHeight="1" x14ac:dyDescent="0.35">
      <c r="A768" s="4"/>
    </row>
    <row r="769" spans="1:1" ht="14.25" customHeight="1" x14ac:dyDescent="0.35">
      <c r="A769" s="4"/>
    </row>
    <row r="770" spans="1:1" ht="14.25" customHeight="1" x14ac:dyDescent="0.35">
      <c r="A770" s="4"/>
    </row>
    <row r="771" spans="1:1" ht="14.25" customHeight="1" x14ac:dyDescent="0.35">
      <c r="A771" s="4"/>
    </row>
    <row r="772" spans="1:1" ht="14.25" customHeight="1" x14ac:dyDescent="0.35">
      <c r="A772" s="4"/>
    </row>
    <row r="773" spans="1:1" ht="14.25" customHeight="1" x14ac:dyDescent="0.35">
      <c r="A773" s="4"/>
    </row>
    <row r="774" spans="1:1" ht="14.25" customHeight="1" x14ac:dyDescent="0.35">
      <c r="A774" s="4"/>
    </row>
    <row r="775" spans="1:1" ht="14.25" customHeight="1" x14ac:dyDescent="0.35">
      <c r="A775" s="4"/>
    </row>
    <row r="776" spans="1:1" ht="14.25" customHeight="1" x14ac:dyDescent="0.35">
      <c r="A776" s="4"/>
    </row>
    <row r="777" spans="1:1" ht="14.25" customHeight="1" x14ac:dyDescent="0.35">
      <c r="A777" s="4"/>
    </row>
    <row r="778" spans="1:1" ht="14.25" customHeight="1" x14ac:dyDescent="0.35">
      <c r="A778" s="4"/>
    </row>
    <row r="779" spans="1:1" ht="14.25" customHeight="1" x14ac:dyDescent="0.35">
      <c r="A779" s="4"/>
    </row>
    <row r="780" spans="1:1" ht="14.25" customHeight="1" x14ac:dyDescent="0.35">
      <c r="A780" s="4"/>
    </row>
    <row r="781" spans="1:1" ht="14.25" customHeight="1" x14ac:dyDescent="0.35">
      <c r="A781" s="4"/>
    </row>
    <row r="782" spans="1:1" ht="14.25" customHeight="1" x14ac:dyDescent="0.35">
      <c r="A782" s="4"/>
    </row>
    <row r="783" spans="1:1" ht="14.25" customHeight="1" x14ac:dyDescent="0.35">
      <c r="A783" s="4"/>
    </row>
    <row r="784" spans="1:1" ht="14.25" customHeight="1" x14ac:dyDescent="0.35">
      <c r="A784" s="4"/>
    </row>
    <row r="785" spans="1:1" ht="14.25" customHeight="1" x14ac:dyDescent="0.35">
      <c r="A785" s="4"/>
    </row>
    <row r="786" spans="1:1" ht="14.25" customHeight="1" x14ac:dyDescent="0.35">
      <c r="A786" s="4"/>
    </row>
    <row r="787" spans="1:1" ht="14.25" customHeight="1" x14ac:dyDescent="0.35">
      <c r="A787" s="4"/>
    </row>
    <row r="788" spans="1:1" ht="14.25" customHeight="1" x14ac:dyDescent="0.35">
      <c r="A788" s="4"/>
    </row>
    <row r="789" spans="1:1" ht="14.25" customHeight="1" x14ac:dyDescent="0.35">
      <c r="A789" s="4"/>
    </row>
    <row r="790" spans="1:1" ht="14.25" customHeight="1" x14ac:dyDescent="0.35">
      <c r="A790" s="4"/>
    </row>
    <row r="791" spans="1:1" ht="14.25" customHeight="1" x14ac:dyDescent="0.35">
      <c r="A791" s="4"/>
    </row>
    <row r="792" spans="1:1" ht="14.25" customHeight="1" x14ac:dyDescent="0.35">
      <c r="A792" s="4"/>
    </row>
    <row r="793" spans="1:1" ht="14.25" customHeight="1" x14ac:dyDescent="0.35">
      <c r="A793" s="4"/>
    </row>
    <row r="794" spans="1:1" ht="14.25" customHeight="1" x14ac:dyDescent="0.35">
      <c r="A794" s="4"/>
    </row>
    <row r="795" spans="1:1" ht="14.25" customHeight="1" x14ac:dyDescent="0.35">
      <c r="A795" s="4"/>
    </row>
    <row r="796" spans="1:1" ht="14.25" customHeight="1" x14ac:dyDescent="0.35">
      <c r="A796" s="4"/>
    </row>
    <row r="797" spans="1:1" ht="14.25" customHeight="1" x14ac:dyDescent="0.35">
      <c r="A797" s="4"/>
    </row>
    <row r="798" spans="1:1" ht="14.25" customHeight="1" x14ac:dyDescent="0.35">
      <c r="A798" s="4"/>
    </row>
    <row r="799" spans="1:1" ht="14.25" customHeight="1" x14ac:dyDescent="0.35">
      <c r="A799" s="4"/>
    </row>
    <row r="800" spans="1:1" ht="14.25" customHeight="1" x14ac:dyDescent="0.35">
      <c r="A800" s="4"/>
    </row>
    <row r="801" spans="1:1" ht="14.25" customHeight="1" x14ac:dyDescent="0.35">
      <c r="A801" s="4"/>
    </row>
    <row r="802" spans="1:1" ht="14.25" customHeight="1" x14ac:dyDescent="0.35">
      <c r="A802" s="4"/>
    </row>
    <row r="803" spans="1:1" ht="14.25" customHeight="1" x14ac:dyDescent="0.35">
      <c r="A803" s="4"/>
    </row>
    <row r="804" spans="1:1" ht="14.25" customHeight="1" x14ac:dyDescent="0.35">
      <c r="A804" s="4"/>
    </row>
    <row r="805" spans="1:1" ht="14.25" customHeight="1" x14ac:dyDescent="0.35">
      <c r="A805" s="4"/>
    </row>
    <row r="806" spans="1:1" ht="14.25" customHeight="1" x14ac:dyDescent="0.35">
      <c r="A806" s="4"/>
    </row>
    <row r="807" spans="1:1" ht="14.25" customHeight="1" x14ac:dyDescent="0.35">
      <c r="A807" s="4"/>
    </row>
    <row r="808" spans="1:1" ht="14.25" customHeight="1" x14ac:dyDescent="0.35">
      <c r="A808" s="4"/>
    </row>
    <row r="809" spans="1:1" ht="14.25" customHeight="1" x14ac:dyDescent="0.35">
      <c r="A809" s="4"/>
    </row>
    <row r="810" spans="1:1" ht="14.25" customHeight="1" x14ac:dyDescent="0.35">
      <c r="A810" s="4"/>
    </row>
    <row r="811" spans="1:1" ht="14.25" customHeight="1" x14ac:dyDescent="0.35">
      <c r="A811" s="4"/>
    </row>
    <row r="812" spans="1:1" ht="14.25" customHeight="1" x14ac:dyDescent="0.35">
      <c r="A812" s="4"/>
    </row>
    <row r="813" spans="1:1" ht="14.25" customHeight="1" x14ac:dyDescent="0.35">
      <c r="A813" s="4"/>
    </row>
    <row r="814" spans="1:1" ht="14.25" customHeight="1" x14ac:dyDescent="0.35">
      <c r="A814" s="4"/>
    </row>
    <row r="815" spans="1:1" ht="14.25" customHeight="1" x14ac:dyDescent="0.35">
      <c r="A815" s="4"/>
    </row>
    <row r="816" spans="1:1" ht="14.25" customHeight="1" x14ac:dyDescent="0.35">
      <c r="A816" s="4"/>
    </row>
    <row r="817" spans="1:1" ht="14.25" customHeight="1" x14ac:dyDescent="0.35">
      <c r="A817" s="4"/>
    </row>
    <row r="818" spans="1:1" ht="14.25" customHeight="1" x14ac:dyDescent="0.35">
      <c r="A818" s="4"/>
    </row>
    <row r="819" spans="1:1" ht="14.25" customHeight="1" x14ac:dyDescent="0.35">
      <c r="A819" s="4"/>
    </row>
    <row r="820" spans="1:1" ht="14.25" customHeight="1" x14ac:dyDescent="0.35">
      <c r="A820" s="4"/>
    </row>
    <row r="821" spans="1:1" ht="14.25" customHeight="1" x14ac:dyDescent="0.35">
      <c r="A821" s="4"/>
    </row>
    <row r="822" spans="1:1" ht="14.25" customHeight="1" x14ac:dyDescent="0.35">
      <c r="A822" s="4"/>
    </row>
    <row r="823" spans="1:1" ht="14.25" customHeight="1" x14ac:dyDescent="0.35">
      <c r="A823" s="4"/>
    </row>
    <row r="824" spans="1:1" ht="14.25" customHeight="1" x14ac:dyDescent="0.35">
      <c r="A824" s="4"/>
    </row>
    <row r="825" spans="1:1" ht="14.25" customHeight="1" x14ac:dyDescent="0.35">
      <c r="A825" s="4"/>
    </row>
    <row r="826" spans="1:1" ht="14.25" customHeight="1" x14ac:dyDescent="0.35">
      <c r="A826" s="4"/>
    </row>
    <row r="827" spans="1:1" ht="14.25" customHeight="1" x14ac:dyDescent="0.35">
      <c r="A827" s="4"/>
    </row>
    <row r="828" spans="1:1" ht="14.25" customHeight="1" x14ac:dyDescent="0.35">
      <c r="A828" s="4"/>
    </row>
    <row r="829" spans="1:1" ht="14.25" customHeight="1" x14ac:dyDescent="0.35">
      <c r="A829" s="4"/>
    </row>
    <row r="830" spans="1:1" ht="14.25" customHeight="1" x14ac:dyDescent="0.35">
      <c r="A830" s="4"/>
    </row>
    <row r="831" spans="1:1" ht="14.25" customHeight="1" x14ac:dyDescent="0.35">
      <c r="A831" s="4"/>
    </row>
    <row r="832" spans="1:1" ht="14.25" customHeight="1" x14ac:dyDescent="0.35">
      <c r="A832" s="4"/>
    </row>
    <row r="833" spans="1:1" ht="14.25" customHeight="1" x14ac:dyDescent="0.35">
      <c r="A833" s="4"/>
    </row>
    <row r="834" spans="1:1" ht="14.25" customHeight="1" x14ac:dyDescent="0.35">
      <c r="A834" s="4"/>
    </row>
    <row r="835" spans="1:1" ht="14.25" customHeight="1" x14ac:dyDescent="0.35">
      <c r="A835" s="4"/>
    </row>
    <row r="836" spans="1:1" ht="14.25" customHeight="1" x14ac:dyDescent="0.35">
      <c r="A836" s="4"/>
    </row>
    <row r="837" spans="1:1" ht="14.25" customHeight="1" x14ac:dyDescent="0.35">
      <c r="A837" s="4"/>
    </row>
    <row r="838" spans="1:1" ht="14.25" customHeight="1" x14ac:dyDescent="0.35">
      <c r="A838" s="4"/>
    </row>
    <row r="839" spans="1:1" ht="14.25" customHeight="1" x14ac:dyDescent="0.35">
      <c r="A839" s="4"/>
    </row>
    <row r="840" spans="1:1" ht="14.25" customHeight="1" x14ac:dyDescent="0.35">
      <c r="A840" s="4"/>
    </row>
    <row r="841" spans="1:1" ht="14.25" customHeight="1" x14ac:dyDescent="0.35">
      <c r="A841" s="4"/>
    </row>
    <row r="842" spans="1:1" ht="14.25" customHeight="1" x14ac:dyDescent="0.35">
      <c r="A842" s="4"/>
    </row>
    <row r="843" spans="1:1" ht="14.25" customHeight="1" x14ac:dyDescent="0.35">
      <c r="A843" s="4"/>
    </row>
    <row r="844" spans="1:1" ht="14.25" customHeight="1" x14ac:dyDescent="0.35">
      <c r="A844" s="4"/>
    </row>
    <row r="845" spans="1:1" ht="14.25" customHeight="1" x14ac:dyDescent="0.35">
      <c r="A845" s="4"/>
    </row>
    <row r="846" spans="1:1" ht="14.25" customHeight="1" x14ac:dyDescent="0.35">
      <c r="A846" s="4"/>
    </row>
    <row r="847" spans="1:1" ht="14.25" customHeight="1" x14ac:dyDescent="0.35">
      <c r="A847" s="4"/>
    </row>
    <row r="848" spans="1:1" ht="14.25" customHeight="1" x14ac:dyDescent="0.35">
      <c r="A848" s="4"/>
    </row>
    <row r="849" spans="1:1" ht="14.25" customHeight="1" x14ac:dyDescent="0.35">
      <c r="A849" s="4"/>
    </row>
    <row r="850" spans="1:1" ht="14.25" customHeight="1" x14ac:dyDescent="0.35">
      <c r="A850" s="4"/>
    </row>
    <row r="851" spans="1:1" ht="14.25" customHeight="1" x14ac:dyDescent="0.35">
      <c r="A851" s="4"/>
    </row>
    <row r="852" spans="1:1" ht="14.25" customHeight="1" x14ac:dyDescent="0.35">
      <c r="A852" s="4"/>
    </row>
    <row r="853" spans="1:1" ht="14.25" customHeight="1" x14ac:dyDescent="0.35">
      <c r="A853" s="4"/>
    </row>
    <row r="854" spans="1:1" ht="14.25" customHeight="1" x14ac:dyDescent="0.35">
      <c r="A854" s="4"/>
    </row>
    <row r="855" spans="1:1" ht="14.25" customHeight="1" x14ac:dyDescent="0.35">
      <c r="A855" s="4"/>
    </row>
    <row r="856" spans="1:1" ht="14.25" customHeight="1" x14ac:dyDescent="0.35">
      <c r="A856" s="4"/>
    </row>
    <row r="857" spans="1:1" ht="14.25" customHeight="1" x14ac:dyDescent="0.35">
      <c r="A857" s="4"/>
    </row>
    <row r="858" spans="1:1" ht="14.25" customHeight="1" x14ac:dyDescent="0.35">
      <c r="A858" s="4"/>
    </row>
    <row r="859" spans="1:1" ht="14.25" customHeight="1" x14ac:dyDescent="0.35">
      <c r="A859" s="4"/>
    </row>
    <row r="860" spans="1:1" ht="14.25" customHeight="1" x14ac:dyDescent="0.35">
      <c r="A860" s="4"/>
    </row>
    <row r="861" spans="1:1" ht="14.25" customHeight="1" x14ac:dyDescent="0.35">
      <c r="A861" s="4"/>
    </row>
    <row r="862" spans="1:1" ht="14.25" customHeight="1" x14ac:dyDescent="0.35">
      <c r="A862" s="4"/>
    </row>
    <row r="863" spans="1:1" ht="14.25" customHeight="1" x14ac:dyDescent="0.35">
      <c r="A863" s="4"/>
    </row>
    <row r="864" spans="1:1" ht="14.25" customHeight="1" x14ac:dyDescent="0.35">
      <c r="A864" s="4"/>
    </row>
    <row r="865" spans="1:1" ht="14.25" customHeight="1" x14ac:dyDescent="0.35">
      <c r="A865" s="4"/>
    </row>
    <row r="866" spans="1:1" ht="14.25" customHeight="1" x14ac:dyDescent="0.35">
      <c r="A866" s="4"/>
    </row>
    <row r="867" spans="1:1" ht="14.25" customHeight="1" x14ac:dyDescent="0.35">
      <c r="A867" s="4"/>
    </row>
    <row r="868" spans="1:1" ht="14.25" customHeight="1" x14ac:dyDescent="0.35">
      <c r="A868" s="4"/>
    </row>
    <row r="869" spans="1:1" ht="14.25" customHeight="1" x14ac:dyDescent="0.35">
      <c r="A869" s="4"/>
    </row>
    <row r="870" spans="1:1" ht="14.25" customHeight="1" x14ac:dyDescent="0.35">
      <c r="A870" s="4"/>
    </row>
    <row r="871" spans="1:1" ht="14.25" customHeight="1" x14ac:dyDescent="0.35">
      <c r="A871" s="4"/>
    </row>
    <row r="872" spans="1:1" ht="14.25" customHeight="1" x14ac:dyDescent="0.35">
      <c r="A872" s="4"/>
    </row>
    <row r="873" spans="1:1" ht="14.25" customHeight="1" x14ac:dyDescent="0.35">
      <c r="A873" s="4"/>
    </row>
    <row r="874" spans="1:1" ht="14.25" customHeight="1" x14ac:dyDescent="0.35">
      <c r="A874" s="4"/>
    </row>
    <row r="875" spans="1:1" ht="14.25" customHeight="1" x14ac:dyDescent="0.35">
      <c r="A875" s="4"/>
    </row>
    <row r="876" spans="1:1" ht="14.25" customHeight="1" x14ac:dyDescent="0.35">
      <c r="A876" s="4"/>
    </row>
    <row r="877" spans="1:1" ht="14.25" customHeight="1" x14ac:dyDescent="0.35">
      <c r="A877" s="4"/>
    </row>
    <row r="878" spans="1:1" ht="14.25" customHeight="1" x14ac:dyDescent="0.35">
      <c r="A878" s="4"/>
    </row>
    <row r="879" spans="1:1" ht="14.25" customHeight="1" x14ac:dyDescent="0.35">
      <c r="A879" s="4"/>
    </row>
    <row r="880" spans="1:1" ht="14.25" customHeight="1" x14ac:dyDescent="0.35">
      <c r="A880" s="4"/>
    </row>
    <row r="881" spans="1:1" ht="14.25" customHeight="1" x14ac:dyDescent="0.35">
      <c r="A881" s="4"/>
    </row>
    <row r="882" spans="1:1" ht="14.25" customHeight="1" x14ac:dyDescent="0.35">
      <c r="A882" s="4"/>
    </row>
    <row r="883" spans="1:1" ht="14.25" customHeight="1" x14ac:dyDescent="0.35">
      <c r="A883" s="4"/>
    </row>
    <row r="884" spans="1:1" ht="14.25" customHeight="1" x14ac:dyDescent="0.35">
      <c r="A884" s="4"/>
    </row>
    <row r="885" spans="1:1" ht="14.25" customHeight="1" x14ac:dyDescent="0.35">
      <c r="A885" s="4"/>
    </row>
    <row r="886" spans="1:1" ht="14.25" customHeight="1" x14ac:dyDescent="0.35">
      <c r="A886" s="4"/>
    </row>
    <row r="887" spans="1:1" ht="14.25" customHeight="1" x14ac:dyDescent="0.35">
      <c r="A887" s="4"/>
    </row>
    <row r="888" spans="1:1" ht="14.25" customHeight="1" x14ac:dyDescent="0.35">
      <c r="A888" s="4"/>
    </row>
    <row r="889" spans="1:1" ht="14.25" customHeight="1" x14ac:dyDescent="0.35">
      <c r="A889" s="4"/>
    </row>
    <row r="890" spans="1:1" ht="14.25" customHeight="1" x14ac:dyDescent="0.35">
      <c r="A890" s="4"/>
    </row>
    <row r="891" spans="1:1" ht="14.25" customHeight="1" x14ac:dyDescent="0.35">
      <c r="A891" s="4"/>
    </row>
    <row r="892" spans="1:1" ht="14.25" customHeight="1" x14ac:dyDescent="0.35">
      <c r="A892" s="4"/>
    </row>
    <row r="893" spans="1:1" ht="14.25" customHeight="1" x14ac:dyDescent="0.35">
      <c r="A893" s="4"/>
    </row>
    <row r="894" spans="1:1" ht="14.25" customHeight="1" x14ac:dyDescent="0.35">
      <c r="A894" s="4"/>
    </row>
    <row r="895" spans="1:1" ht="14.25" customHeight="1" x14ac:dyDescent="0.35">
      <c r="A895" s="4"/>
    </row>
    <row r="896" spans="1:1" ht="14.25" customHeight="1" x14ac:dyDescent="0.35">
      <c r="A896" s="4"/>
    </row>
    <row r="897" spans="1:1" ht="14.25" customHeight="1" x14ac:dyDescent="0.35">
      <c r="A897" s="4"/>
    </row>
    <row r="898" spans="1:1" ht="14.25" customHeight="1" x14ac:dyDescent="0.35">
      <c r="A898" s="4"/>
    </row>
    <row r="899" spans="1:1" ht="14.25" customHeight="1" x14ac:dyDescent="0.35">
      <c r="A899" s="4"/>
    </row>
    <row r="900" spans="1:1" ht="14.25" customHeight="1" x14ac:dyDescent="0.35">
      <c r="A900" s="4"/>
    </row>
    <row r="901" spans="1:1" ht="14.25" customHeight="1" x14ac:dyDescent="0.35">
      <c r="A901" s="4"/>
    </row>
    <row r="902" spans="1:1" ht="14.25" customHeight="1" x14ac:dyDescent="0.35">
      <c r="A902" s="4"/>
    </row>
    <row r="903" spans="1:1" ht="14.25" customHeight="1" x14ac:dyDescent="0.35">
      <c r="A903" s="4"/>
    </row>
    <row r="904" spans="1:1" ht="14.25" customHeight="1" x14ac:dyDescent="0.35">
      <c r="A904" s="4"/>
    </row>
    <row r="905" spans="1:1" ht="14.25" customHeight="1" x14ac:dyDescent="0.35">
      <c r="A905" s="4"/>
    </row>
    <row r="906" spans="1:1" ht="14.25" customHeight="1" x14ac:dyDescent="0.35">
      <c r="A906" s="4"/>
    </row>
    <row r="907" spans="1:1" ht="14.25" customHeight="1" x14ac:dyDescent="0.35">
      <c r="A907" s="4"/>
    </row>
    <row r="908" spans="1:1" ht="14.25" customHeight="1" x14ac:dyDescent="0.35">
      <c r="A908" s="4"/>
    </row>
    <row r="909" spans="1:1" ht="14.25" customHeight="1" x14ac:dyDescent="0.35">
      <c r="A909" s="4"/>
    </row>
    <row r="910" spans="1:1" ht="14.25" customHeight="1" x14ac:dyDescent="0.35">
      <c r="A910" s="4"/>
    </row>
    <row r="911" spans="1:1" ht="14.25" customHeight="1" x14ac:dyDescent="0.35">
      <c r="A911" s="4"/>
    </row>
    <row r="912" spans="1:1" ht="14.25" customHeight="1" x14ac:dyDescent="0.35">
      <c r="A912" s="4"/>
    </row>
    <row r="913" spans="1:1" ht="14.25" customHeight="1" x14ac:dyDescent="0.35">
      <c r="A913" s="4"/>
    </row>
    <row r="914" spans="1:1" ht="14.25" customHeight="1" x14ac:dyDescent="0.35">
      <c r="A914" s="4"/>
    </row>
    <row r="915" spans="1:1" ht="14.25" customHeight="1" x14ac:dyDescent="0.35">
      <c r="A915" s="4"/>
    </row>
    <row r="916" spans="1:1" ht="14.25" customHeight="1" x14ac:dyDescent="0.35">
      <c r="A916" s="4"/>
    </row>
    <row r="917" spans="1:1" ht="14.25" customHeight="1" x14ac:dyDescent="0.35">
      <c r="A917" s="4"/>
    </row>
    <row r="918" spans="1:1" ht="14.25" customHeight="1" x14ac:dyDescent="0.35">
      <c r="A918" s="4"/>
    </row>
    <row r="919" spans="1:1" ht="14.25" customHeight="1" x14ac:dyDescent="0.35">
      <c r="A919" s="4"/>
    </row>
    <row r="920" spans="1:1" ht="14.25" customHeight="1" x14ac:dyDescent="0.35">
      <c r="A920" s="4"/>
    </row>
    <row r="921" spans="1:1" ht="14.25" customHeight="1" x14ac:dyDescent="0.35">
      <c r="A921" s="4"/>
    </row>
    <row r="922" spans="1:1" ht="14.25" customHeight="1" x14ac:dyDescent="0.35">
      <c r="A922" s="4"/>
    </row>
    <row r="923" spans="1:1" ht="14.25" customHeight="1" x14ac:dyDescent="0.35">
      <c r="A923" s="4"/>
    </row>
    <row r="924" spans="1:1" ht="14.25" customHeight="1" x14ac:dyDescent="0.35">
      <c r="A924" s="4"/>
    </row>
    <row r="925" spans="1:1" ht="14.25" customHeight="1" x14ac:dyDescent="0.35">
      <c r="A925" s="4"/>
    </row>
    <row r="926" spans="1:1" ht="14.25" customHeight="1" x14ac:dyDescent="0.35">
      <c r="A926" s="4"/>
    </row>
    <row r="927" spans="1:1" ht="14.25" customHeight="1" x14ac:dyDescent="0.35">
      <c r="A927" s="4"/>
    </row>
    <row r="928" spans="1:1" ht="14.25" customHeight="1" x14ac:dyDescent="0.35">
      <c r="A928" s="4"/>
    </row>
    <row r="929" spans="1:1" ht="14.25" customHeight="1" x14ac:dyDescent="0.35">
      <c r="A929" s="4"/>
    </row>
    <row r="930" spans="1:1" ht="14.25" customHeight="1" x14ac:dyDescent="0.35">
      <c r="A930" s="4"/>
    </row>
    <row r="931" spans="1:1" ht="14.25" customHeight="1" x14ac:dyDescent="0.35">
      <c r="A931" s="4"/>
    </row>
    <row r="932" spans="1:1" ht="14.25" customHeight="1" x14ac:dyDescent="0.35">
      <c r="A932" s="4"/>
    </row>
    <row r="933" spans="1:1" ht="14.25" customHeight="1" x14ac:dyDescent="0.35">
      <c r="A933" s="4"/>
    </row>
    <row r="934" spans="1:1" ht="14.25" customHeight="1" x14ac:dyDescent="0.35">
      <c r="A934" s="4"/>
    </row>
    <row r="935" spans="1:1" ht="14.25" customHeight="1" x14ac:dyDescent="0.35">
      <c r="A935" s="4"/>
    </row>
    <row r="936" spans="1:1" ht="14.25" customHeight="1" x14ac:dyDescent="0.35">
      <c r="A936" s="4"/>
    </row>
    <row r="937" spans="1:1" ht="14.25" customHeight="1" x14ac:dyDescent="0.35">
      <c r="A937" s="4"/>
    </row>
    <row r="938" spans="1:1" ht="14.25" customHeight="1" x14ac:dyDescent="0.35">
      <c r="A938" s="4"/>
    </row>
    <row r="939" spans="1:1" ht="14.25" customHeight="1" x14ac:dyDescent="0.35">
      <c r="A939" s="4"/>
    </row>
    <row r="940" spans="1:1" ht="14.25" customHeight="1" x14ac:dyDescent="0.35">
      <c r="A940" s="4"/>
    </row>
    <row r="941" spans="1:1" ht="14.25" customHeight="1" x14ac:dyDescent="0.35">
      <c r="A941" s="4"/>
    </row>
    <row r="942" spans="1:1" ht="14.25" customHeight="1" x14ac:dyDescent="0.35">
      <c r="A942" s="4"/>
    </row>
    <row r="943" spans="1:1" ht="14.25" customHeight="1" x14ac:dyDescent="0.35">
      <c r="A943" s="4"/>
    </row>
    <row r="944" spans="1:1" ht="14.25" customHeight="1" x14ac:dyDescent="0.35">
      <c r="A944" s="4"/>
    </row>
    <row r="945" spans="1:1" ht="14.25" customHeight="1" x14ac:dyDescent="0.35">
      <c r="A945" s="4"/>
    </row>
    <row r="946" spans="1:1" ht="14.25" customHeight="1" x14ac:dyDescent="0.35">
      <c r="A946" s="4"/>
    </row>
    <row r="947" spans="1:1" ht="14.25" customHeight="1" x14ac:dyDescent="0.35">
      <c r="A947" s="4"/>
    </row>
    <row r="948" spans="1:1" ht="14.25" customHeight="1" x14ac:dyDescent="0.35">
      <c r="A948" s="4"/>
    </row>
    <row r="949" spans="1:1" ht="14.25" customHeight="1" x14ac:dyDescent="0.35">
      <c r="A949" s="4"/>
    </row>
    <row r="950" spans="1:1" ht="14.25" customHeight="1" x14ac:dyDescent="0.35">
      <c r="A950" s="4"/>
    </row>
    <row r="951" spans="1:1" ht="14.25" customHeight="1" x14ac:dyDescent="0.35">
      <c r="A951" s="4"/>
    </row>
    <row r="952" spans="1:1" ht="14.25" customHeight="1" x14ac:dyDescent="0.35">
      <c r="A952" s="4"/>
    </row>
    <row r="953" spans="1:1" ht="14.25" customHeight="1" x14ac:dyDescent="0.35">
      <c r="A953" s="4"/>
    </row>
    <row r="954" spans="1:1" ht="14.25" customHeight="1" x14ac:dyDescent="0.35">
      <c r="A954" s="4"/>
    </row>
    <row r="955" spans="1:1" ht="14.25" customHeight="1" x14ac:dyDescent="0.35">
      <c r="A955" s="4"/>
    </row>
    <row r="956" spans="1:1" ht="14.25" customHeight="1" x14ac:dyDescent="0.35">
      <c r="A956" s="4"/>
    </row>
    <row r="957" spans="1:1" ht="14.25" customHeight="1" x14ac:dyDescent="0.35">
      <c r="A957" s="4"/>
    </row>
    <row r="958" spans="1:1" ht="14.25" customHeight="1" x14ac:dyDescent="0.35">
      <c r="A958" s="4"/>
    </row>
    <row r="959" spans="1:1" ht="14.25" customHeight="1" x14ac:dyDescent="0.35">
      <c r="A959" s="4"/>
    </row>
    <row r="960" spans="1:1" ht="14.25" customHeight="1" x14ac:dyDescent="0.35">
      <c r="A960" s="4"/>
    </row>
    <row r="961" spans="1:1" ht="14.25" customHeight="1" x14ac:dyDescent="0.35">
      <c r="A961" s="4"/>
    </row>
    <row r="962" spans="1:1" ht="14.25" customHeight="1" x14ac:dyDescent="0.35">
      <c r="A962" s="4"/>
    </row>
    <row r="963" spans="1:1" ht="14.25" customHeight="1" x14ac:dyDescent="0.35">
      <c r="A963" s="4"/>
    </row>
    <row r="964" spans="1:1" ht="14.25" customHeight="1" x14ac:dyDescent="0.35">
      <c r="A964" s="4"/>
    </row>
    <row r="965" spans="1:1" ht="14.25" customHeight="1" x14ac:dyDescent="0.35">
      <c r="A965" s="4"/>
    </row>
    <row r="966" spans="1:1" ht="14.25" customHeight="1" x14ac:dyDescent="0.35">
      <c r="A966" s="4"/>
    </row>
    <row r="967" spans="1:1" ht="14.25" customHeight="1" x14ac:dyDescent="0.35">
      <c r="A967" s="4"/>
    </row>
    <row r="968" spans="1:1" ht="14.25" customHeight="1" x14ac:dyDescent="0.35">
      <c r="A968" s="4"/>
    </row>
    <row r="969" spans="1:1" ht="14.25" customHeight="1" x14ac:dyDescent="0.35">
      <c r="A969" s="4"/>
    </row>
    <row r="970" spans="1:1" ht="14.25" customHeight="1" x14ac:dyDescent="0.35">
      <c r="A970" s="4"/>
    </row>
    <row r="971" spans="1:1" ht="14.25" customHeight="1" x14ac:dyDescent="0.35">
      <c r="A971" s="4"/>
    </row>
    <row r="972" spans="1:1" ht="14.25" customHeight="1" x14ac:dyDescent="0.35">
      <c r="A972" s="4"/>
    </row>
    <row r="973" spans="1:1" ht="14.25" customHeight="1" x14ac:dyDescent="0.35">
      <c r="A973" s="4"/>
    </row>
    <row r="974" spans="1:1" ht="14.25" customHeight="1" x14ac:dyDescent="0.35">
      <c r="A974" s="4"/>
    </row>
    <row r="975" spans="1:1" ht="14.25" customHeight="1" x14ac:dyDescent="0.35">
      <c r="A975" s="4"/>
    </row>
    <row r="976" spans="1:1" ht="14.25" customHeight="1" x14ac:dyDescent="0.35">
      <c r="A976" s="4"/>
    </row>
    <row r="977" spans="1:1" ht="14.25" customHeight="1" x14ac:dyDescent="0.35">
      <c r="A977" s="4"/>
    </row>
    <row r="978" spans="1:1" ht="14.25" customHeight="1" x14ac:dyDescent="0.35">
      <c r="A978" s="4"/>
    </row>
    <row r="979" spans="1:1" ht="14.25" customHeight="1" x14ac:dyDescent="0.35">
      <c r="A979" s="4"/>
    </row>
    <row r="980" spans="1:1" ht="14.25" customHeight="1" x14ac:dyDescent="0.35">
      <c r="A980" s="4"/>
    </row>
    <row r="981" spans="1:1" ht="14.25" customHeight="1" x14ac:dyDescent="0.35">
      <c r="A981" s="4"/>
    </row>
    <row r="982" spans="1:1" ht="14.25" customHeight="1" x14ac:dyDescent="0.35">
      <c r="A982" s="4"/>
    </row>
    <row r="983" spans="1:1" ht="14.25" customHeight="1" x14ac:dyDescent="0.35">
      <c r="A983" s="4"/>
    </row>
    <row r="984" spans="1:1" ht="14.25" customHeight="1" x14ac:dyDescent="0.35">
      <c r="A984" s="4"/>
    </row>
    <row r="985" spans="1:1" ht="14.25" customHeight="1" x14ac:dyDescent="0.35">
      <c r="A985" s="4"/>
    </row>
    <row r="986" spans="1:1" ht="14.25" customHeight="1" x14ac:dyDescent="0.35">
      <c r="A986" s="4"/>
    </row>
    <row r="987" spans="1:1" ht="14.25" customHeight="1" x14ac:dyDescent="0.35">
      <c r="A987" s="4"/>
    </row>
    <row r="988" spans="1:1" ht="14.25" customHeight="1" x14ac:dyDescent="0.35">
      <c r="A988" s="4"/>
    </row>
    <row r="989" spans="1:1" ht="14.25" customHeight="1" x14ac:dyDescent="0.35">
      <c r="A989" s="4"/>
    </row>
    <row r="990" spans="1:1" ht="14.25" customHeight="1" x14ac:dyDescent="0.35">
      <c r="A990" s="4"/>
    </row>
    <row r="991" spans="1:1" ht="14.25" customHeight="1" x14ac:dyDescent="0.35">
      <c r="A991" s="4"/>
    </row>
    <row r="992" spans="1:1" ht="14.25" customHeight="1" x14ac:dyDescent="0.35">
      <c r="A992" s="4"/>
    </row>
    <row r="993" spans="1:1" ht="14.25" customHeight="1" x14ac:dyDescent="0.35">
      <c r="A993" s="4"/>
    </row>
    <row r="994" spans="1:1" ht="14.25" customHeight="1" x14ac:dyDescent="0.35">
      <c r="A994" s="4"/>
    </row>
    <row r="995" spans="1:1" ht="14.25" customHeight="1" x14ac:dyDescent="0.35">
      <c r="A995" s="4"/>
    </row>
    <row r="996" spans="1:1" ht="14.25" customHeight="1" x14ac:dyDescent="0.35">
      <c r="A996" s="4"/>
    </row>
    <row r="997" spans="1:1" ht="14.25" customHeight="1" x14ac:dyDescent="0.35">
      <c r="A997" s="4"/>
    </row>
    <row r="998" spans="1:1" ht="14.25" customHeight="1" x14ac:dyDescent="0.35">
      <c r="A998" s="4"/>
    </row>
    <row r="999" spans="1:1" ht="14.25" customHeight="1" x14ac:dyDescent="0.35">
      <c r="A999" s="4"/>
    </row>
    <row r="1000" spans="1:1" ht="14.25" customHeight="1" x14ac:dyDescent="0.35">
      <c r="A1000" s="4"/>
    </row>
    <row r="1001" spans="1:1" ht="14.25" customHeight="1" x14ac:dyDescent="0.35">
      <c r="A1001" s="4"/>
    </row>
    <row r="1002" spans="1:1" ht="14.25" customHeight="1" x14ac:dyDescent="0.35">
      <c r="A1002" s="4"/>
    </row>
    <row r="1003" spans="1:1" ht="14.25" customHeight="1" x14ac:dyDescent="0.35">
      <c r="A1003" s="4"/>
    </row>
    <row r="1004" spans="1:1" ht="14.25" customHeight="1" x14ac:dyDescent="0.35">
      <c r="A1004" s="4"/>
    </row>
    <row r="1005" spans="1:1" ht="14.25" customHeight="1" x14ac:dyDescent="0.35">
      <c r="A1005" s="4"/>
    </row>
    <row r="1006" spans="1:1" ht="14.25" customHeight="1" x14ac:dyDescent="0.35">
      <c r="A1006" s="4"/>
    </row>
    <row r="1007" spans="1:1" ht="14.25" customHeight="1" x14ac:dyDescent="0.35">
      <c r="A1007" s="4"/>
    </row>
    <row r="1008" spans="1:1" ht="14.25" customHeight="1" x14ac:dyDescent="0.35">
      <c r="A1008" s="4"/>
    </row>
    <row r="1009" spans="1:1" ht="14.25" customHeight="1" x14ac:dyDescent="0.35">
      <c r="A1009" s="4"/>
    </row>
    <row r="1010" spans="1:1" ht="14.25" customHeight="1" x14ac:dyDescent="0.35">
      <c r="A1010" s="4"/>
    </row>
    <row r="1011" spans="1:1" ht="14.25" customHeight="1" x14ac:dyDescent="0.35">
      <c r="A1011" s="4"/>
    </row>
    <row r="1012" spans="1:1" ht="14.25" customHeight="1" x14ac:dyDescent="0.35">
      <c r="A1012" s="4"/>
    </row>
    <row r="1013" spans="1:1" ht="14.25" customHeight="1" x14ac:dyDescent="0.35">
      <c r="A1013" s="4"/>
    </row>
    <row r="1014" spans="1:1" ht="14.25" customHeight="1" x14ac:dyDescent="0.35">
      <c r="A1014" s="4"/>
    </row>
    <row r="1015" spans="1:1" ht="14.25" customHeight="1" x14ac:dyDescent="0.35">
      <c r="A1015" s="4"/>
    </row>
    <row r="1016" spans="1:1" ht="14.25" customHeight="1" x14ac:dyDescent="0.35">
      <c r="A1016" s="4"/>
    </row>
    <row r="1017" spans="1:1" ht="14.25" customHeight="1" x14ac:dyDescent="0.35">
      <c r="A1017" s="4"/>
    </row>
    <row r="1018" spans="1:1" ht="14.25" customHeight="1" x14ac:dyDescent="0.35">
      <c r="A1018" s="4"/>
    </row>
    <row r="1019" spans="1:1" ht="14.25" customHeight="1" x14ac:dyDescent="0.35">
      <c r="A1019" s="4"/>
    </row>
    <row r="1020" spans="1:1" ht="14.25" customHeight="1" x14ac:dyDescent="0.35">
      <c r="A1020" s="4"/>
    </row>
    <row r="1021" spans="1:1" ht="14.25" customHeight="1" x14ac:dyDescent="0.35">
      <c r="A1021" s="4"/>
    </row>
    <row r="1022" spans="1:1" ht="14.25" customHeight="1" x14ac:dyDescent="0.35">
      <c r="A1022" s="4"/>
    </row>
    <row r="1023" spans="1:1" ht="14.25" customHeight="1" x14ac:dyDescent="0.35">
      <c r="A1023" s="4"/>
    </row>
    <row r="1024" spans="1:1" ht="14.25" customHeight="1" x14ac:dyDescent="0.35">
      <c r="A1024" s="4"/>
    </row>
    <row r="1025" spans="1:1" ht="14.25" customHeight="1" x14ac:dyDescent="0.35">
      <c r="A1025" s="4"/>
    </row>
    <row r="1026" spans="1:1" ht="14.25" customHeight="1" x14ac:dyDescent="0.35">
      <c r="A1026" s="4"/>
    </row>
    <row r="1027" spans="1:1" ht="14.25" customHeight="1" x14ac:dyDescent="0.35">
      <c r="A1027" s="4"/>
    </row>
    <row r="1028" spans="1:1" ht="14.25" customHeight="1" x14ac:dyDescent="0.35">
      <c r="A1028" s="4"/>
    </row>
    <row r="1029" spans="1:1" ht="14.25" customHeight="1" x14ac:dyDescent="0.35">
      <c r="A1029" s="4"/>
    </row>
    <row r="1030" spans="1:1" ht="14.25" customHeight="1" x14ac:dyDescent="0.35">
      <c r="A1030" s="4"/>
    </row>
    <row r="1031" spans="1:1" ht="14.25" customHeight="1" x14ac:dyDescent="0.35">
      <c r="A1031" s="4"/>
    </row>
    <row r="1032" spans="1:1" ht="14.25" customHeight="1" x14ac:dyDescent="0.35">
      <c r="A1032" s="4"/>
    </row>
    <row r="1033" spans="1:1" ht="14.25" customHeight="1" x14ac:dyDescent="0.35">
      <c r="A1033" s="4"/>
    </row>
    <row r="1034" spans="1:1" ht="14.25" customHeight="1" x14ac:dyDescent="0.35">
      <c r="A1034" s="4"/>
    </row>
    <row r="1035" spans="1:1" ht="14.25" customHeight="1" x14ac:dyDescent="0.35">
      <c r="A1035" s="4"/>
    </row>
    <row r="1036" spans="1:1" ht="14.25" customHeight="1" x14ac:dyDescent="0.35">
      <c r="A1036" s="4"/>
    </row>
    <row r="1037" spans="1:1" ht="14.25" customHeight="1" x14ac:dyDescent="0.35">
      <c r="A1037" s="4"/>
    </row>
    <row r="1038" spans="1:1" ht="15" customHeight="1" x14ac:dyDescent="0.35">
      <c r="A1038" s="4"/>
    </row>
    <row r="1039" spans="1:1" ht="15" customHeight="1" x14ac:dyDescent="0.35">
      <c r="A1039" s="4"/>
    </row>
  </sheetData>
  <mergeCells count="25">
    <mergeCell ref="HM109:HO109"/>
    <mergeCell ref="HO135:HS135"/>
    <mergeCell ref="HV33:HX33"/>
    <mergeCell ref="HC169:HE169"/>
    <mergeCell ref="HI83:HK83"/>
    <mergeCell ref="GX124:HJ124"/>
    <mergeCell ref="GW83:GY83"/>
    <mergeCell ref="HA83:HC83"/>
    <mergeCell ref="HE83:HG83"/>
    <mergeCell ref="GW91:HJ91"/>
    <mergeCell ref="GY109:HA109"/>
    <mergeCell ref="HC109:HE109"/>
    <mergeCell ref="GY169:HA169"/>
    <mergeCell ref="GY135:HA135"/>
    <mergeCell ref="HC135:HE135"/>
    <mergeCell ref="HG135:HI135"/>
    <mergeCell ref="GS83:GU83"/>
    <mergeCell ref="GS102:GU102"/>
    <mergeCell ref="GY185:HA185"/>
    <mergeCell ref="GY150:HA150"/>
    <mergeCell ref="HC150:HG150"/>
    <mergeCell ref="HC177:HE177"/>
    <mergeCell ref="HG169:HK169"/>
    <mergeCell ref="HI150:HK150"/>
    <mergeCell ref="HC185:HE185"/>
  </mergeCells>
  <phoneticPr fontId="28" type="noConversion"/>
  <pageMargins left="0.7" right="0.7" top="0.75" bottom="0.75" header="0" footer="0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FFFF00"/>
  </sheetPr>
  <dimension ref="A1:Z1000"/>
  <sheetViews>
    <sheetView workbookViewId="0"/>
  </sheetViews>
  <sheetFormatPr defaultColWidth="12.58203125" defaultRowHeight="15" customHeight="1" x14ac:dyDescent="0.3"/>
  <cols>
    <col min="1" max="1" width="17.58203125" customWidth="1"/>
    <col min="2" max="2" width="9.9140625" customWidth="1"/>
    <col min="3" max="3" width="10.08203125" customWidth="1"/>
    <col min="4" max="4" width="8.5" customWidth="1"/>
    <col min="5" max="5" width="6" customWidth="1"/>
    <col min="6" max="6" width="4.9140625" customWidth="1"/>
    <col min="7" max="7" width="4.4140625" customWidth="1"/>
    <col min="8" max="8" width="5" customWidth="1"/>
    <col min="9" max="9" width="4.5" customWidth="1"/>
    <col min="10" max="10" width="6.9140625" customWidth="1"/>
    <col min="11" max="11" width="10.08203125" customWidth="1"/>
    <col min="12" max="12" width="7.58203125" customWidth="1"/>
    <col min="13" max="13" width="9.9140625" customWidth="1"/>
    <col min="14" max="14" width="9.58203125" customWidth="1"/>
    <col min="15" max="26" width="7.58203125" customWidth="1"/>
  </cols>
  <sheetData>
    <row r="1" spans="1:26" ht="14.25" customHeight="1" x14ac:dyDescent="0.35">
      <c r="A1" s="23"/>
      <c r="B1" s="24" t="s">
        <v>54</v>
      </c>
      <c r="C1" s="24" t="s">
        <v>61</v>
      </c>
      <c r="D1" s="24" t="s">
        <v>45</v>
      </c>
      <c r="E1" s="24" t="s">
        <v>46</v>
      </c>
      <c r="F1" s="24" t="s">
        <v>47</v>
      </c>
      <c r="G1" s="24" t="s">
        <v>48</v>
      </c>
      <c r="H1" s="24" t="s">
        <v>4</v>
      </c>
      <c r="I1" s="24" t="s">
        <v>49</v>
      </c>
      <c r="J1" s="24" t="s">
        <v>50</v>
      </c>
      <c r="K1" s="24" t="s">
        <v>51</v>
      </c>
      <c r="L1" s="24" t="s">
        <v>52</v>
      </c>
      <c r="M1" s="24" t="s">
        <v>53</v>
      </c>
      <c r="N1" s="24" t="s">
        <v>54</v>
      </c>
      <c r="O1" s="24" t="s">
        <v>44</v>
      </c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25" customHeight="1" x14ac:dyDescent="0.35">
      <c r="A2" s="23" t="s">
        <v>62</v>
      </c>
      <c r="B2" s="25">
        <v>3</v>
      </c>
      <c r="C2" s="25">
        <v>28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4.25" customHeight="1" x14ac:dyDescent="0.35">
      <c r="A3" s="26" t="s">
        <v>63</v>
      </c>
      <c r="B3" s="27">
        <v>0</v>
      </c>
      <c r="C3" s="27">
        <v>2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</row>
    <row r="4" spans="1:26" ht="14.25" customHeight="1" x14ac:dyDescent="0.35">
      <c r="A4" s="23" t="s">
        <v>64</v>
      </c>
      <c r="B4" s="25">
        <v>25</v>
      </c>
      <c r="C4" s="25">
        <v>32</v>
      </c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4.25" customHeight="1" x14ac:dyDescent="0.35">
      <c r="A5" s="26" t="s">
        <v>65</v>
      </c>
      <c r="B5" s="27">
        <v>25</v>
      </c>
      <c r="C5" s="27">
        <v>19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</row>
    <row r="6" spans="1:26" ht="14.25" customHeight="1" x14ac:dyDescent="0.35">
      <c r="A6" s="23" t="s">
        <v>66</v>
      </c>
      <c r="B6" s="25">
        <v>14</v>
      </c>
      <c r="C6" s="25">
        <v>35</v>
      </c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4.25" customHeight="1" x14ac:dyDescent="0.35">
      <c r="A7" s="26" t="s">
        <v>67</v>
      </c>
      <c r="B7" s="27">
        <v>7</v>
      </c>
      <c r="C7" s="27">
        <v>7</v>
      </c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</row>
    <row r="8" spans="1:26" ht="14.25" customHeight="1" x14ac:dyDescent="0.35">
      <c r="A8" s="23" t="s">
        <v>68</v>
      </c>
      <c r="B8" s="25">
        <v>51</v>
      </c>
      <c r="C8" s="25">
        <v>145</v>
      </c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4.25" customHeight="1" x14ac:dyDescent="0.35">
      <c r="A9" s="26" t="s">
        <v>69</v>
      </c>
      <c r="B9" s="27">
        <v>24</v>
      </c>
      <c r="C9" s="27">
        <v>22</v>
      </c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</row>
    <row r="10" spans="1:26" ht="14.25" customHeight="1" x14ac:dyDescent="0.35">
      <c r="A10" s="23" t="s">
        <v>70</v>
      </c>
      <c r="B10" s="25">
        <v>34</v>
      </c>
      <c r="C10" s="25">
        <v>60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4.25" customHeight="1" x14ac:dyDescent="0.35">
      <c r="A11" s="26" t="s">
        <v>71</v>
      </c>
      <c r="B11" s="27">
        <v>25</v>
      </c>
      <c r="C11" s="27">
        <v>19</v>
      </c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</row>
    <row r="12" spans="1:26" ht="14.25" customHeight="1" x14ac:dyDescent="0.35">
      <c r="A12" s="23" t="s">
        <v>72</v>
      </c>
      <c r="B12" s="25">
        <v>4</v>
      </c>
      <c r="C12" s="25">
        <v>23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4.25" customHeight="1" x14ac:dyDescent="0.35">
      <c r="A13" s="26" t="s">
        <v>73</v>
      </c>
      <c r="B13" s="27">
        <v>20</v>
      </c>
      <c r="C13" s="27">
        <v>8</v>
      </c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</row>
    <row r="14" spans="1:26" ht="14.25" customHeight="1" x14ac:dyDescent="0.35">
      <c r="A14" s="23" t="s">
        <v>74</v>
      </c>
      <c r="B14" s="25">
        <v>36</v>
      </c>
      <c r="C14" s="25">
        <v>58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4.25" customHeight="1" x14ac:dyDescent="0.35">
      <c r="A15" s="26" t="s">
        <v>75</v>
      </c>
      <c r="B15" s="27">
        <v>28</v>
      </c>
      <c r="C15" s="27">
        <v>27</v>
      </c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</row>
    <row r="16" spans="1:26" ht="14.25" customHeight="1" x14ac:dyDescent="0.35">
      <c r="A16" s="23" t="s">
        <v>76</v>
      </c>
      <c r="B16" s="25">
        <v>16</v>
      </c>
      <c r="C16" s="25">
        <v>9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4.25" customHeight="1" x14ac:dyDescent="0.35">
      <c r="A17" s="26" t="s">
        <v>77</v>
      </c>
      <c r="B17" s="27">
        <v>15</v>
      </c>
      <c r="C17" s="27">
        <v>7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</row>
    <row r="18" spans="1:26" ht="14.25" customHeight="1" x14ac:dyDescent="0.35">
      <c r="A18" s="23" t="s">
        <v>78</v>
      </c>
      <c r="B18" s="25">
        <v>14</v>
      </c>
      <c r="C18" s="25">
        <v>20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4.25" customHeight="1" x14ac:dyDescent="0.35">
      <c r="A19" s="26" t="s">
        <v>79</v>
      </c>
      <c r="B19" s="27">
        <v>9</v>
      </c>
      <c r="C19" s="27">
        <v>15</v>
      </c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</row>
    <row r="20" spans="1:26" ht="14.25" customHeight="1" x14ac:dyDescent="0.35">
      <c r="A20" s="23" t="s">
        <v>80</v>
      </c>
      <c r="B20" s="25">
        <v>22</v>
      </c>
      <c r="C20" s="25">
        <v>7</v>
      </c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4.25" customHeight="1" x14ac:dyDescent="0.35">
      <c r="A21" s="26" t="s">
        <v>81</v>
      </c>
      <c r="B21" s="27">
        <v>11</v>
      </c>
      <c r="C21" s="27">
        <v>7</v>
      </c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</row>
    <row r="22" spans="1:26" ht="14.25" customHeight="1" x14ac:dyDescent="0.35">
      <c r="A22" s="23" t="s">
        <v>82</v>
      </c>
      <c r="B22" s="25">
        <v>70</v>
      </c>
      <c r="C22" s="25">
        <v>70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4.25" customHeight="1" x14ac:dyDescent="0.35">
      <c r="A23" s="26" t="s">
        <v>83</v>
      </c>
      <c r="B23" s="27">
        <v>27</v>
      </c>
      <c r="C23" s="27">
        <v>31</v>
      </c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</row>
    <row r="24" spans="1:26" ht="14.25" customHeight="1" x14ac:dyDescent="0.35">
      <c r="A24" s="23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4.25" customHeight="1" x14ac:dyDescent="0.35">
      <c r="A25" s="23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4.25" customHeight="1" x14ac:dyDescent="0.35">
      <c r="A26" s="2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4.25" customHeight="1" x14ac:dyDescent="0.35">
      <c r="A27" s="23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.25" customHeight="1" x14ac:dyDescent="0.35">
      <c r="A28" s="23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4.25" customHeight="1" x14ac:dyDescent="0.35">
      <c r="A29" s="23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4.25" customHeight="1" x14ac:dyDescent="0.35">
      <c r="A30" s="23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4.25" customHeight="1" x14ac:dyDescent="0.35">
      <c r="A31" s="23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4.25" customHeight="1" x14ac:dyDescent="0.35">
      <c r="A32" s="23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35">
      <c r="A33" s="23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35">
      <c r="A34" s="23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35">
      <c r="A35" s="23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4.25" customHeight="1" x14ac:dyDescent="0.35">
      <c r="A36" s="23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4.25" customHeight="1" x14ac:dyDescent="0.35">
      <c r="A37" s="23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35">
      <c r="A38" s="23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4.25" customHeight="1" x14ac:dyDescent="0.35">
      <c r="A39" s="23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4.25" customHeight="1" x14ac:dyDescent="0.35">
      <c r="A40" s="23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35">
      <c r="A41" s="23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4.25" customHeight="1" x14ac:dyDescent="0.35">
      <c r="A42" s="23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4.25" customHeight="1" x14ac:dyDescent="0.35">
      <c r="A43" s="23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35">
      <c r="A44" s="23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25" customHeight="1" x14ac:dyDescent="0.35">
      <c r="A45" s="23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25" customHeight="1" x14ac:dyDescent="0.35">
      <c r="A46" s="23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25" customHeight="1" x14ac:dyDescent="0.35">
      <c r="A47" s="23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customHeight="1" x14ac:dyDescent="0.35">
      <c r="A48" s="23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customHeight="1" x14ac:dyDescent="0.35">
      <c r="A49" s="23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customHeight="1" x14ac:dyDescent="0.35">
      <c r="A50" s="23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customHeight="1" x14ac:dyDescent="0.35">
      <c r="A51" s="23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35">
      <c r="A52" s="23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35">
      <c r="A53" s="23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35">
      <c r="A54" s="23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35">
      <c r="A55" s="23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35">
      <c r="A56" s="23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35">
      <c r="A57" s="23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35">
      <c r="A58" s="23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25" customHeight="1" x14ac:dyDescent="0.35">
      <c r="A59" s="23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25" customHeight="1" x14ac:dyDescent="0.35">
      <c r="A60" s="23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25" customHeight="1" x14ac:dyDescent="0.35">
      <c r="A61" s="23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customHeight="1" x14ac:dyDescent="0.35">
      <c r="A62" s="23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customHeight="1" x14ac:dyDescent="0.35">
      <c r="A63" s="23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customHeight="1" x14ac:dyDescent="0.35">
      <c r="A64" s="23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customHeight="1" x14ac:dyDescent="0.35">
      <c r="A65" s="23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35">
      <c r="A66" s="23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35">
      <c r="A67" s="23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35">
      <c r="A68" s="23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25" customHeight="1" x14ac:dyDescent="0.35">
      <c r="A69" s="23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35">
      <c r="A70" s="23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35">
      <c r="A71" s="23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35">
      <c r="A72" s="23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35">
      <c r="A73" s="23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35">
      <c r="A74" s="23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35">
      <c r="A75" s="23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35">
      <c r="A76" s="23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35">
      <c r="A77" s="23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35">
      <c r="A78" s="23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35">
      <c r="A79" s="23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35">
      <c r="A80" s="23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35">
      <c r="A81" s="23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35">
      <c r="A82" s="23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35">
      <c r="A83" s="23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35">
      <c r="A84" s="23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35">
      <c r="A85" s="23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35">
      <c r="A86" s="23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35">
      <c r="A87" s="23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35">
      <c r="A88" s="23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35">
      <c r="A89" s="23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35">
      <c r="A90" s="23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35">
      <c r="A91" s="23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35">
      <c r="A92" s="23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35">
      <c r="A93" s="23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35">
      <c r="A94" s="23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35">
      <c r="A95" s="23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35">
      <c r="A96" s="23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5">
      <c r="A97" s="23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5">
      <c r="A98" s="23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5">
      <c r="A99" s="23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5">
      <c r="A100" s="23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5">
      <c r="A101" s="23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5">
      <c r="A102" s="23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5">
      <c r="A103" s="23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5">
      <c r="A104" s="23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5">
      <c r="A105" s="23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5">
      <c r="A106" s="23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5">
      <c r="A107" s="23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5">
      <c r="A108" s="23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5">
      <c r="A109" s="23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5">
      <c r="A110" s="23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5">
      <c r="A111" s="23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5">
      <c r="A112" s="23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5">
      <c r="A113" s="23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5">
      <c r="A114" s="23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5">
      <c r="A115" s="23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5">
      <c r="A116" s="23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5">
      <c r="A117" s="23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5">
      <c r="A118" s="23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5">
      <c r="A119" s="23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5">
      <c r="A120" s="23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5">
      <c r="A121" s="23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5">
      <c r="A122" s="23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5">
      <c r="A123" s="23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5">
      <c r="A124" s="23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5">
      <c r="A125" s="23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5">
      <c r="A126" s="23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5">
      <c r="A127" s="23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5">
      <c r="A128" s="23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5">
      <c r="A129" s="23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5">
      <c r="A130" s="23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5">
      <c r="A131" s="23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5">
      <c r="A132" s="23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5">
      <c r="A133" s="23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5">
      <c r="A134" s="23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5">
      <c r="A135" s="23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5">
      <c r="A136" s="23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5">
      <c r="A137" s="23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5">
      <c r="A138" s="23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5">
      <c r="A139" s="23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5">
      <c r="A140" s="23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5">
      <c r="A141" s="23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5">
      <c r="A142" s="23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5">
      <c r="A143" s="23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5">
      <c r="A144" s="23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5">
      <c r="A145" s="23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5">
      <c r="A146" s="23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5">
      <c r="A147" s="23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5">
      <c r="A148" s="23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5">
      <c r="A149" s="23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5">
      <c r="A150" s="23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5">
      <c r="A151" s="23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5">
      <c r="A152" s="23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5">
      <c r="A153" s="23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5">
      <c r="A154" s="23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5">
      <c r="A155" s="23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5">
      <c r="A156" s="23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5">
      <c r="A157" s="23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5">
      <c r="A158" s="23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5">
      <c r="A159" s="23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5">
      <c r="A160" s="23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5">
      <c r="A161" s="23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5">
      <c r="A162" s="23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5">
      <c r="A163" s="23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5">
      <c r="A164" s="23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5">
      <c r="A165" s="23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5">
      <c r="A166" s="23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5">
      <c r="A167" s="23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5">
      <c r="A168" s="23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5">
      <c r="A169" s="23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5">
      <c r="A170" s="23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5">
      <c r="A171" s="23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5">
      <c r="A172" s="23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5">
      <c r="A173" s="23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5">
      <c r="A174" s="23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5">
      <c r="A175" s="23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5">
      <c r="A176" s="23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5">
      <c r="A177" s="23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5">
      <c r="A178" s="23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5">
      <c r="A179" s="23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5">
      <c r="A180" s="23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5">
      <c r="A181" s="23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5">
      <c r="A182" s="23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5">
      <c r="A183" s="23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5">
      <c r="A184" s="23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5">
      <c r="A185" s="23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5">
      <c r="A186" s="23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5">
      <c r="A187" s="23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5">
      <c r="A188" s="23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5">
      <c r="A189" s="23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5">
      <c r="A190" s="23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5">
      <c r="A191" s="23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5">
      <c r="A192" s="23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5">
      <c r="A193" s="23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5">
      <c r="A194" s="23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5">
      <c r="A195" s="23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5">
      <c r="A196" s="23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5">
      <c r="A197" s="23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5">
      <c r="A198" s="23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5">
      <c r="A199" s="23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5">
      <c r="A200" s="23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5">
      <c r="A201" s="23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5">
      <c r="A202" s="23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5">
      <c r="A203" s="23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5">
      <c r="A204" s="23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5">
      <c r="A205" s="23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5">
      <c r="A206" s="23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5">
      <c r="A207" s="23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5">
      <c r="A208" s="23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5">
      <c r="A209" s="23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5">
      <c r="A210" s="23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5">
      <c r="A211" s="23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5">
      <c r="A212" s="23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5">
      <c r="A213" s="23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5">
      <c r="A214" s="23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5">
      <c r="A215" s="23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5">
      <c r="A216" s="23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5">
      <c r="A217" s="23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5">
      <c r="A218" s="23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5">
      <c r="A219" s="23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5">
      <c r="A220" s="23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5">
      <c r="A221" s="23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5">
      <c r="A222" s="23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5">
      <c r="A223" s="23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5">
      <c r="A224" s="23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5">
      <c r="A225" s="23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5">
      <c r="A226" s="23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5">
      <c r="A227" s="23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5">
      <c r="A228" s="23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5">
      <c r="A229" s="23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5">
      <c r="A230" s="23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5">
      <c r="A231" s="23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5">
      <c r="A232" s="23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5">
      <c r="A233" s="23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5">
      <c r="A234" s="23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5">
      <c r="A235" s="23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5">
      <c r="A236" s="23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5">
      <c r="A237" s="23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5">
      <c r="A238" s="23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5">
      <c r="A239" s="23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5">
      <c r="A240" s="23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5">
      <c r="A241" s="23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5">
      <c r="A242" s="23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5">
      <c r="A243" s="23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5">
      <c r="A244" s="23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5">
      <c r="A245" s="23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5">
      <c r="A246" s="23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5">
      <c r="A247" s="23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5">
      <c r="A248" s="23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5">
      <c r="A249" s="23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5">
      <c r="A250" s="23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5">
      <c r="A251" s="23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5">
      <c r="A252" s="23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5">
      <c r="A253" s="23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5">
      <c r="A254" s="23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5">
      <c r="A255" s="23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5">
      <c r="A256" s="23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5">
      <c r="A257" s="23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5">
      <c r="A258" s="23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5">
      <c r="A259" s="23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5">
      <c r="A260" s="23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5">
      <c r="A261" s="23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5">
      <c r="A262" s="23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5">
      <c r="A263" s="23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5">
      <c r="A264" s="23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5">
      <c r="A265" s="23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5">
      <c r="A266" s="23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5">
      <c r="A267" s="23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5">
      <c r="A268" s="23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5">
      <c r="A269" s="23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5">
      <c r="A270" s="23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5">
      <c r="A271" s="23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5">
      <c r="A272" s="23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5">
      <c r="A273" s="23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5">
      <c r="A274" s="23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5">
      <c r="A275" s="23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5">
      <c r="A276" s="23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5">
      <c r="A277" s="23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5">
      <c r="A278" s="23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5">
      <c r="A279" s="23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5">
      <c r="A280" s="23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5">
      <c r="A281" s="23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5">
      <c r="A282" s="23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5">
      <c r="A283" s="23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5">
      <c r="A284" s="23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5">
      <c r="A285" s="23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5">
      <c r="A286" s="23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5">
      <c r="A287" s="23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5">
      <c r="A288" s="23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5">
      <c r="A289" s="23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5">
      <c r="A290" s="23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5">
      <c r="A291" s="23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5">
      <c r="A292" s="23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5">
      <c r="A293" s="23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5">
      <c r="A294" s="23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5">
      <c r="A295" s="23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5">
      <c r="A296" s="23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5">
      <c r="A297" s="23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5">
      <c r="A298" s="23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5">
      <c r="A299" s="23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5">
      <c r="A300" s="23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5">
      <c r="A301" s="23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5">
      <c r="A302" s="23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5">
      <c r="A303" s="23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5">
      <c r="A304" s="23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5">
      <c r="A305" s="23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5">
      <c r="A306" s="23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5">
      <c r="A307" s="23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5">
      <c r="A308" s="23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35">
      <c r="A309" s="23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35">
      <c r="A310" s="23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35">
      <c r="A311" s="23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35">
      <c r="A312" s="23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35">
      <c r="A313" s="23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35">
      <c r="A314" s="23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35">
      <c r="A315" s="23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35">
      <c r="A316" s="23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35">
      <c r="A317" s="23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35">
      <c r="A318" s="23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35">
      <c r="A319" s="23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35">
      <c r="A320" s="23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35">
      <c r="A321" s="23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35">
      <c r="A322" s="23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35">
      <c r="A323" s="23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35">
      <c r="A324" s="23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35">
      <c r="A325" s="23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35">
      <c r="A326" s="23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35">
      <c r="A327" s="23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35">
      <c r="A328" s="23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35">
      <c r="A329" s="23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35">
      <c r="A330" s="23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35">
      <c r="A331" s="23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35">
      <c r="A332" s="23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35">
      <c r="A333" s="23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35">
      <c r="A334" s="23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35">
      <c r="A335" s="23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35">
      <c r="A336" s="23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35">
      <c r="A337" s="23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35">
      <c r="A338" s="23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35">
      <c r="A339" s="23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35">
      <c r="A340" s="23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35">
      <c r="A341" s="23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35">
      <c r="A342" s="23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35">
      <c r="A343" s="23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35">
      <c r="A344" s="23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35">
      <c r="A345" s="23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35">
      <c r="A346" s="23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35">
      <c r="A347" s="23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35">
      <c r="A348" s="23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35">
      <c r="A349" s="23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35">
      <c r="A350" s="23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35">
      <c r="A351" s="23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35">
      <c r="A352" s="23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35">
      <c r="A353" s="23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35">
      <c r="A354" s="23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35">
      <c r="A355" s="23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35">
      <c r="A356" s="23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35">
      <c r="A357" s="23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35">
      <c r="A358" s="23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35">
      <c r="A359" s="23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35">
      <c r="A360" s="23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35">
      <c r="A361" s="23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35">
      <c r="A362" s="23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35">
      <c r="A363" s="23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35">
      <c r="A364" s="23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35">
      <c r="A365" s="23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35">
      <c r="A366" s="23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35">
      <c r="A367" s="23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35">
      <c r="A368" s="23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35">
      <c r="A369" s="23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35">
      <c r="A370" s="23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35">
      <c r="A371" s="23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35">
      <c r="A372" s="23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35">
      <c r="A373" s="23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35">
      <c r="A374" s="23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35">
      <c r="A375" s="23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35">
      <c r="A376" s="23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35">
      <c r="A377" s="23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35">
      <c r="A378" s="23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35">
      <c r="A379" s="23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35">
      <c r="A380" s="23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35">
      <c r="A381" s="23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35">
      <c r="A382" s="23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35">
      <c r="A383" s="23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35">
      <c r="A384" s="23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35">
      <c r="A385" s="23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35">
      <c r="A386" s="23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35">
      <c r="A387" s="23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35">
      <c r="A388" s="23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35">
      <c r="A389" s="23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35">
      <c r="A390" s="23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35">
      <c r="A391" s="23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35">
      <c r="A392" s="23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35">
      <c r="A393" s="23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35">
      <c r="A394" s="23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35">
      <c r="A395" s="23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35">
      <c r="A396" s="23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35">
      <c r="A397" s="23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35">
      <c r="A398" s="23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35">
      <c r="A399" s="23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35">
      <c r="A400" s="23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35">
      <c r="A401" s="23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35">
      <c r="A402" s="23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35">
      <c r="A403" s="23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35">
      <c r="A404" s="23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35">
      <c r="A405" s="23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35">
      <c r="A406" s="23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35">
      <c r="A407" s="23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35">
      <c r="A408" s="23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35">
      <c r="A409" s="23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35">
      <c r="A410" s="23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35">
      <c r="A411" s="23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35">
      <c r="A412" s="23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35">
      <c r="A413" s="23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35">
      <c r="A414" s="23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35">
      <c r="A415" s="23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35">
      <c r="A416" s="23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35">
      <c r="A417" s="23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35">
      <c r="A418" s="23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35">
      <c r="A419" s="23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35">
      <c r="A420" s="23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35">
      <c r="A421" s="23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35">
      <c r="A422" s="23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35">
      <c r="A423" s="23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35">
      <c r="A424" s="23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35">
      <c r="A425" s="23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35">
      <c r="A426" s="23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35">
      <c r="A427" s="23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35">
      <c r="A428" s="23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35">
      <c r="A429" s="23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35">
      <c r="A430" s="23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35">
      <c r="A431" s="23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35">
      <c r="A432" s="23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35">
      <c r="A433" s="23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35">
      <c r="A434" s="23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35">
      <c r="A435" s="23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35">
      <c r="A436" s="23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35">
      <c r="A437" s="23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35">
      <c r="A438" s="23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35">
      <c r="A439" s="23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35">
      <c r="A440" s="23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35">
      <c r="A441" s="23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35">
      <c r="A442" s="23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35">
      <c r="A443" s="23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35">
      <c r="A444" s="23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35">
      <c r="A445" s="23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35">
      <c r="A446" s="23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35">
      <c r="A447" s="23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35">
      <c r="A448" s="23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35">
      <c r="A449" s="23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35">
      <c r="A450" s="23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35">
      <c r="A451" s="23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35">
      <c r="A452" s="23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35">
      <c r="A453" s="23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35">
      <c r="A454" s="23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35">
      <c r="A455" s="23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35">
      <c r="A456" s="23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35">
      <c r="A457" s="23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35">
      <c r="A458" s="23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35">
      <c r="A459" s="23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35">
      <c r="A460" s="23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35">
      <c r="A461" s="23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35">
      <c r="A462" s="23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35">
      <c r="A463" s="23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35">
      <c r="A464" s="23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35">
      <c r="A465" s="23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35">
      <c r="A466" s="23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35">
      <c r="A467" s="23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35">
      <c r="A468" s="23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35">
      <c r="A469" s="23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35">
      <c r="A470" s="23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35">
      <c r="A471" s="23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35">
      <c r="A472" s="23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35">
      <c r="A473" s="23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35">
      <c r="A474" s="23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35">
      <c r="A475" s="23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35">
      <c r="A476" s="23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35">
      <c r="A477" s="23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35">
      <c r="A478" s="23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35">
      <c r="A479" s="23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35">
      <c r="A480" s="23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35">
      <c r="A481" s="23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35">
      <c r="A482" s="23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35">
      <c r="A483" s="23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35">
      <c r="A484" s="23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35">
      <c r="A485" s="23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35">
      <c r="A486" s="23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35">
      <c r="A487" s="23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35">
      <c r="A488" s="23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35">
      <c r="A489" s="23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35">
      <c r="A490" s="23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35">
      <c r="A491" s="23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35">
      <c r="A492" s="23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35">
      <c r="A493" s="23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35">
      <c r="A494" s="23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35">
      <c r="A495" s="23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35">
      <c r="A496" s="23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35">
      <c r="A497" s="23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35">
      <c r="A498" s="23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35">
      <c r="A499" s="23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35">
      <c r="A500" s="23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35">
      <c r="A501" s="23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35">
      <c r="A502" s="23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35">
      <c r="A503" s="23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35">
      <c r="A504" s="23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35">
      <c r="A505" s="23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35">
      <c r="A506" s="23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35">
      <c r="A507" s="23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35">
      <c r="A508" s="23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35">
      <c r="A509" s="23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35">
      <c r="A510" s="23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35">
      <c r="A511" s="23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35">
      <c r="A512" s="23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35">
      <c r="A513" s="23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35">
      <c r="A514" s="23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35">
      <c r="A515" s="23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35">
      <c r="A516" s="23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35">
      <c r="A517" s="23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35">
      <c r="A518" s="23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35">
      <c r="A519" s="23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35">
      <c r="A520" s="23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35">
      <c r="A521" s="23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35">
      <c r="A522" s="23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35">
      <c r="A523" s="23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35">
      <c r="A524" s="23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35">
      <c r="A525" s="23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35">
      <c r="A526" s="23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35">
      <c r="A527" s="23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35">
      <c r="A528" s="23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35">
      <c r="A529" s="23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35">
      <c r="A530" s="23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35">
      <c r="A531" s="23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35">
      <c r="A532" s="23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35">
      <c r="A533" s="23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35">
      <c r="A534" s="23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35">
      <c r="A535" s="23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25" customHeight="1" x14ac:dyDescent="0.35">
      <c r="A536" s="23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35">
      <c r="A537" s="23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35">
      <c r="A538" s="23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35">
      <c r="A539" s="23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35">
      <c r="A540" s="23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35">
      <c r="A541" s="23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35">
      <c r="A542" s="23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35">
      <c r="A543" s="23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35">
      <c r="A544" s="23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35">
      <c r="A545" s="23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35">
      <c r="A546" s="23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35">
      <c r="A547" s="23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25" customHeight="1" x14ac:dyDescent="0.35">
      <c r="A548" s="23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35">
      <c r="A549" s="23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35">
      <c r="A550" s="23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35">
      <c r="A551" s="23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35">
      <c r="A552" s="23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35">
      <c r="A553" s="23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35">
      <c r="A554" s="23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35">
      <c r="A555" s="23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35">
      <c r="A556" s="23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35">
      <c r="A557" s="23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35">
      <c r="A558" s="23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35">
      <c r="A559" s="23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35">
      <c r="A560" s="23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35">
      <c r="A561" s="23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35">
      <c r="A562" s="23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35">
      <c r="A563" s="23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35">
      <c r="A564" s="23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35">
      <c r="A565" s="23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35">
      <c r="A566" s="23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35">
      <c r="A567" s="23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25" customHeight="1" x14ac:dyDescent="0.35">
      <c r="A568" s="23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35">
      <c r="A569" s="23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35">
      <c r="A570" s="23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35">
      <c r="A571" s="23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35">
      <c r="A572" s="23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35">
      <c r="A573" s="23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35">
      <c r="A574" s="23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35">
      <c r="A575" s="23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35">
      <c r="A576" s="23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35">
      <c r="A577" s="23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35">
      <c r="A578" s="23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25" customHeight="1" x14ac:dyDescent="0.35">
      <c r="A579" s="23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35">
      <c r="A580" s="23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35">
      <c r="A581" s="23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35">
      <c r="A582" s="23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35">
      <c r="A583" s="23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35">
      <c r="A584" s="23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35">
      <c r="A585" s="23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35">
      <c r="A586" s="23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35">
      <c r="A587" s="23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25" customHeight="1" x14ac:dyDescent="0.35">
      <c r="A588" s="23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35">
      <c r="A589" s="23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35">
      <c r="A590" s="23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35">
      <c r="A591" s="23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35">
      <c r="A592" s="23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35">
      <c r="A593" s="23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35">
      <c r="A594" s="23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35">
      <c r="A595" s="23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35">
      <c r="A596" s="23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35">
      <c r="A597" s="23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35">
      <c r="A598" s="23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35">
      <c r="A599" s="23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35">
      <c r="A600" s="23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35">
      <c r="A601" s="23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35">
      <c r="A602" s="23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35">
      <c r="A603" s="23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35">
      <c r="A604" s="23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35">
      <c r="A605" s="23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35">
      <c r="A606" s="23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35">
      <c r="A607" s="23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35">
      <c r="A608" s="23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35">
      <c r="A609" s="23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35">
      <c r="A610" s="23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35">
      <c r="A611" s="23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35">
      <c r="A612" s="23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35">
      <c r="A613" s="23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35">
      <c r="A614" s="23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35">
      <c r="A615" s="23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35">
      <c r="A616" s="23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35">
      <c r="A617" s="23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35">
      <c r="A618" s="23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35">
      <c r="A619" s="23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35">
      <c r="A620" s="23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35">
      <c r="A621" s="23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35">
      <c r="A622" s="23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35">
      <c r="A623" s="23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35">
      <c r="A624" s="23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35">
      <c r="A625" s="23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35">
      <c r="A626" s="23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35">
      <c r="A627" s="23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35">
      <c r="A628" s="23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35">
      <c r="A629" s="23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35">
      <c r="A630" s="23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35">
      <c r="A631" s="23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35">
      <c r="A632" s="23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35">
      <c r="A633" s="23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35">
      <c r="A634" s="23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35">
      <c r="A635" s="23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35">
      <c r="A636" s="23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35">
      <c r="A637" s="23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35">
      <c r="A638" s="23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35">
      <c r="A639" s="23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35">
      <c r="A640" s="23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35">
      <c r="A641" s="23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35">
      <c r="A642" s="23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35">
      <c r="A643" s="23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35">
      <c r="A644" s="23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35">
      <c r="A645" s="23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35">
      <c r="A646" s="23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35">
      <c r="A647" s="23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35">
      <c r="A648" s="23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35">
      <c r="A649" s="23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35">
      <c r="A650" s="23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35">
      <c r="A651" s="23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35">
      <c r="A652" s="23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35">
      <c r="A653" s="23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35">
      <c r="A654" s="23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35">
      <c r="A655" s="23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35">
      <c r="A656" s="23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35">
      <c r="A657" s="23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35">
      <c r="A658" s="23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35">
      <c r="A659" s="23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35">
      <c r="A660" s="23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35">
      <c r="A661" s="23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35">
      <c r="A662" s="23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35">
      <c r="A663" s="23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35">
      <c r="A664" s="23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35">
      <c r="A665" s="23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35">
      <c r="A666" s="23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35">
      <c r="A667" s="23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35">
      <c r="A668" s="23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35">
      <c r="A669" s="23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35">
      <c r="A670" s="23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35">
      <c r="A671" s="23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35">
      <c r="A672" s="23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35">
      <c r="A673" s="23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35">
      <c r="A674" s="23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35">
      <c r="A675" s="23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35">
      <c r="A676" s="23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35">
      <c r="A677" s="23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35">
      <c r="A678" s="23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35">
      <c r="A679" s="23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35">
      <c r="A680" s="23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35">
      <c r="A681" s="23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35">
      <c r="A682" s="23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35">
      <c r="A683" s="23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35">
      <c r="A684" s="23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35">
      <c r="A685" s="23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35">
      <c r="A686" s="23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35">
      <c r="A687" s="23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35">
      <c r="A688" s="23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35">
      <c r="A689" s="23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35">
      <c r="A690" s="23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35">
      <c r="A691" s="23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35">
      <c r="A692" s="23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35">
      <c r="A693" s="23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35">
      <c r="A694" s="23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35">
      <c r="A695" s="23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35">
      <c r="A696" s="23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35">
      <c r="A697" s="23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35">
      <c r="A698" s="23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35">
      <c r="A699" s="23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35">
      <c r="A700" s="23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35">
      <c r="A701" s="23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35">
      <c r="A702" s="23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35">
      <c r="A703" s="23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35">
      <c r="A704" s="23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35">
      <c r="A705" s="23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35">
      <c r="A706" s="23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35">
      <c r="A707" s="23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35">
      <c r="A708" s="23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35">
      <c r="A709" s="23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35">
      <c r="A710" s="23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35">
      <c r="A711" s="23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35">
      <c r="A712" s="23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35">
      <c r="A713" s="23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35">
      <c r="A714" s="23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35">
      <c r="A715" s="23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35">
      <c r="A716" s="23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35">
      <c r="A717" s="23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35">
      <c r="A718" s="23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35">
      <c r="A719" s="23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35">
      <c r="A720" s="23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35">
      <c r="A721" s="23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35">
      <c r="A722" s="23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35">
      <c r="A723" s="23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35">
      <c r="A724" s="23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35">
      <c r="A725" s="23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35">
      <c r="A726" s="23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35">
      <c r="A727" s="23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35">
      <c r="A728" s="23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35">
      <c r="A729" s="23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35">
      <c r="A730" s="23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35">
      <c r="A731" s="23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35">
      <c r="A732" s="23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35">
      <c r="A733" s="23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35">
      <c r="A734" s="23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35">
      <c r="A735" s="23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35">
      <c r="A736" s="23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35">
      <c r="A737" s="23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35">
      <c r="A738" s="23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35">
      <c r="A739" s="23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35">
      <c r="A740" s="23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35">
      <c r="A741" s="23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35">
      <c r="A742" s="23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35">
      <c r="A743" s="23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35">
      <c r="A744" s="23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35">
      <c r="A745" s="23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35">
      <c r="A746" s="23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35">
      <c r="A747" s="23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35">
      <c r="A748" s="23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35">
      <c r="A749" s="23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35">
      <c r="A750" s="23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35">
      <c r="A751" s="23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35">
      <c r="A752" s="23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35">
      <c r="A753" s="23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35">
      <c r="A754" s="23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35">
      <c r="A755" s="23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35">
      <c r="A756" s="23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35">
      <c r="A757" s="23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35">
      <c r="A758" s="23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35">
      <c r="A759" s="23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35">
      <c r="A760" s="23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35">
      <c r="A761" s="23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35">
      <c r="A762" s="23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35">
      <c r="A763" s="23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35">
      <c r="A764" s="23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35">
      <c r="A765" s="23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35">
      <c r="A766" s="23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35">
      <c r="A767" s="23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35">
      <c r="A768" s="23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35">
      <c r="A769" s="23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35">
      <c r="A770" s="23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35">
      <c r="A771" s="23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35">
      <c r="A772" s="23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35">
      <c r="A773" s="23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35">
      <c r="A774" s="23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35">
      <c r="A775" s="23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35">
      <c r="A776" s="23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35">
      <c r="A777" s="23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25" customHeight="1" x14ac:dyDescent="0.35">
      <c r="A778" s="23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25" customHeight="1" x14ac:dyDescent="0.35">
      <c r="A779" s="23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25" customHeight="1" x14ac:dyDescent="0.35">
      <c r="A780" s="23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25" customHeight="1" x14ac:dyDescent="0.35">
      <c r="A781" s="23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25" customHeight="1" x14ac:dyDescent="0.35">
      <c r="A782" s="23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25" customHeight="1" x14ac:dyDescent="0.35">
      <c r="A783" s="23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25" customHeight="1" x14ac:dyDescent="0.35">
      <c r="A784" s="23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25" customHeight="1" x14ac:dyDescent="0.35">
      <c r="A785" s="23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25" customHeight="1" x14ac:dyDescent="0.35">
      <c r="A786" s="23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25" customHeight="1" x14ac:dyDescent="0.35">
      <c r="A787" s="23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25" customHeight="1" x14ac:dyDescent="0.35">
      <c r="A788" s="23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25" customHeight="1" x14ac:dyDescent="0.35">
      <c r="A789" s="23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25" customHeight="1" x14ac:dyDescent="0.35">
      <c r="A790" s="23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25" customHeight="1" x14ac:dyDescent="0.35">
      <c r="A791" s="23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25" customHeight="1" x14ac:dyDescent="0.35">
      <c r="A792" s="23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25" customHeight="1" x14ac:dyDescent="0.35">
      <c r="A793" s="23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25" customHeight="1" x14ac:dyDescent="0.35">
      <c r="A794" s="23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25" customHeight="1" x14ac:dyDescent="0.35">
      <c r="A795" s="23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25" customHeight="1" x14ac:dyDescent="0.35">
      <c r="A796" s="23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25" customHeight="1" x14ac:dyDescent="0.35">
      <c r="A797" s="23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25" customHeight="1" x14ac:dyDescent="0.35">
      <c r="A798" s="23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25" customHeight="1" x14ac:dyDescent="0.35">
      <c r="A799" s="23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25" customHeight="1" x14ac:dyDescent="0.35">
      <c r="A800" s="23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25" customHeight="1" x14ac:dyDescent="0.35">
      <c r="A801" s="23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25" customHeight="1" x14ac:dyDescent="0.35">
      <c r="A802" s="23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25" customHeight="1" x14ac:dyDescent="0.35">
      <c r="A803" s="23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25" customHeight="1" x14ac:dyDescent="0.35">
      <c r="A804" s="23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25" customHeight="1" x14ac:dyDescent="0.35">
      <c r="A805" s="23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25" customHeight="1" x14ac:dyDescent="0.35">
      <c r="A806" s="23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25" customHeight="1" x14ac:dyDescent="0.35">
      <c r="A807" s="23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25" customHeight="1" x14ac:dyDescent="0.35">
      <c r="A808" s="23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25" customHeight="1" x14ac:dyDescent="0.35">
      <c r="A809" s="23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25" customHeight="1" x14ac:dyDescent="0.35">
      <c r="A810" s="23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25" customHeight="1" x14ac:dyDescent="0.35">
      <c r="A811" s="23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25" customHeight="1" x14ac:dyDescent="0.35">
      <c r="A812" s="23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25" customHeight="1" x14ac:dyDescent="0.35">
      <c r="A813" s="23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25" customHeight="1" x14ac:dyDescent="0.35">
      <c r="A814" s="23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25" customHeight="1" x14ac:dyDescent="0.35">
      <c r="A815" s="23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25" customHeight="1" x14ac:dyDescent="0.35">
      <c r="A816" s="23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25" customHeight="1" x14ac:dyDescent="0.35">
      <c r="A817" s="23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25" customHeight="1" x14ac:dyDescent="0.35">
      <c r="A818" s="23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25" customHeight="1" x14ac:dyDescent="0.35">
      <c r="A819" s="23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25" customHeight="1" x14ac:dyDescent="0.35">
      <c r="A820" s="23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25" customHeight="1" x14ac:dyDescent="0.35">
      <c r="A821" s="23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25" customHeight="1" x14ac:dyDescent="0.35">
      <c r="A822" s="23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25" customHeight="1" x14ac:dyDescent="0.35">
      <c r="A823" s="23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25" customHeight="1" x14ac:dyDescent="0.35">
      <c r="A824" s="23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25" customHeight="1" x14ac:dyDescent="0.35">
      <c r="A825" s="23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25" customHeight="1" x14ac:dyDescent="0.35">
      <c r="A826" s="23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25" customHeight="1" x14ac:dyDescent="0.35">
      <c r="A827" s="23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25" customHeight="1" x14ac:dyDescent="0.35">
      <c r="A828" s="23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25" customHeight="1" x14ac:dyDescent="0.35">
      <c r="A829" s="23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25" customHeight="1" x14ac:dyDescent="0.35">
      <c r="A830" s="23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25" customHeight="1" x14ac:dyDescent="0.35">
      <c r="A831" s="23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25" customHeight="1" x14ac:dyDescent="0.35">
      <c r="A832" s="23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25" customHeight="1" x14ac:dyDescent="0.35">
      <c r="A833" s="23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25" customHeight="1" x14ac:dyDescent="0.35">
      <c r="A834" s="23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25" customHeight="1" x14ac:dyDescent="0.35">
      <c r="A835" s="23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25" customHeight="1" x14ac:dyDescent="0.35">
      <c r="A836" s="23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25" customHeight="1" x14ac:dyDescent="0.35">
      <c r="A837" s="23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25" customHeight="1" x14ac:dyDescent="0.35">
      <c r="A838" s="23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25" customHeight="1" x14ac:dyDescent="0.35">
      <c r="A839" s="23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25" customHeight="1" x14ac:dyDescent="0.35">
      <c r="A840" s="23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25" customHeight="1" x14ac:dyDescent="0.35">
      <c r="A841" s="23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25" customHeight="1" x14ac:dyDescent="0.35">
      <c r="A842" s="23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25" customHeight="1" x14ac:dyDescent="0.35">
      <c r="A843" s="23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25" customHeight="1" x14ac:dyDescent="0.35">
      <c r="A844" s="23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25" customHeight="1" x14ac:dyDescent="0.35">
      <c r="A845" s="23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25" customHeight="1" x14ac:dyDescent="0.35">
      <c r="A846" s="23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25" customHeight="1" x14ac:dyDescent="0.35">
      <c r="A847" s="23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25" customHeight="1" x14ac:dyDescent="0.35">
      <c r="A848" s="23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25" customHeight="1" x14ac:dyDescent="0.35">
      <c r="A849" s="23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25" customHeight="1" x14ac:dyDescent="0.35">
      <c r="A850" s="23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25" customHeight="1" x14ac:dyDescent="0.35">
      <c r="A851" s="23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25" customHeight="1" x14ac:dyDescent="0.35">
      <c r="A852" s="23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25" customHeight="1" x14ac:dyDescent="0.35">
      <c r="A853" s="23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25" customHeight="1" x14ac:dyDescent="0.35">
      <c r="A854" s="23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25" customHeight="1" x14ac:dyDescent="0.35">
      <c r="A855" s="23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25" customHeight="1" x14ac:dyDescent="0.35">
      <c r="A856" s="23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25" customHeight="1" x14ac:dyDescent="0.35">
      <c r="A857" s="23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25" customHeight="1" x14ac:dyDescent="0.35">
      <c r="A858" s="23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25" customHeight="1" x14ac:dyDescent="0.35">
      <c r="A859" s="23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25" customHeight="1" x14ac:dyDescent="0.35">
      <c r="A860" s="23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25" customHeight="1" x14ac:dyDescent="0.35">
      <c r="A861" s="23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25" customHeight="1" x14ac:dyDescent="0.35">
      <c r="A862" s="23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25" customHeight="1" x14ac:dyDescent="0.35">
      <c r="A863" s="23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25" customHeight="1" x14ac:dyDescent="0.35">
      <c r="A864" s="23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25" customHeight="1" x14ac:dyDescent="0.35">
      <c r="A865" s="23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25" customHeight="1" x14ac:dyDescent="0.35">
      <c r="A866" s="23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25" customHeight="1" x14ac:dyDescent="0.35">
      <c r="A867" s="23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25" customHeight="1" x14ac:dyDescent="0.35">
      <c r="A868" s="23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25" customHeight="1" x14ac:dyDescent="0.35">
      <c r="A869" s="23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25" customHeight="1" x14ac:dyDescent="0.35">
      <c r="A870" s="23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25" customHeight="1" x14ac:dyDescent="0.35">
      <c r="A871" s="23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25" customHeight="1" x14ac:dyDescent="0.35">
      <c r="A872" s="23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25" customHeight="1" x14ac:dyDescent="0.35">
      <c r="A873" s="23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25" customHeight="1" x14ac:dyDescent="0.35">
      <c r="A874" s="23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25" customHeight="1" x14ac:dyDescent="0.35">
      <c r="A875" s="23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25" customHeight="1" x14ac:dyDescent="0.35">
      <c r="A876" s="23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25" customHeight="1" x14ac:dyDescent="0.35">
      <c r="A877" s="23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25" customHeight="1" x14ac:dyDescent="0.35">
      <c r="A878" s="23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25" customHeight="1" x14ac:dyDescent="0.35">
      <c r="A879" s="23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25" customHeight="1" x14ac:dyDescent="0.35">
      <c r="A880" s="23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25" customHeight="1" x14ac:dyDescent="0.35">
      <c r="A881" s="23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25" customHeight="1" x14ac:dyDescent="0.35">
      <c r="A882" s="23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25" customHeight="1" x14ac:dyDescent="0.35">
      <c r="A883" s="23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25" customHeight="1" x14ac:dyDescent="0.35">
      <c r="A884" s="23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25" customHeight="1" x14ac:dyDescent="0.35">
      <c r="A885" s="23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25" customHeight="1" x14ac:dyDescent="0.35">
      <c r="A886" s="23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25" customHeight="1" x14ac:dyDescent="0.35">
      <c r="A887" s="23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25" customHeight="1" x14ac:dyDescent="0.35">
      <c r="A888" s="23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25" customHeight="1" x14ac:dyDescent="0.35">
      <c r="A889" s="23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25" customHeight="1" x14ac:dyDescent="0.35">
      <c r="A890" s="23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25" customHeight="1" x14ac:dyDescent="0.35">
      <c r="A891" s="23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25" customHeight="1" x14ac:dyDescent="0.35">
      <c r="A892" s="23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25" customHeight="1" x14ac:dyDescent="0.35">
      <c r="A893" s="23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25" customHeight="1" x14ac:dyDescent="0.35">
      <c r="A894" s="23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25" customHeight="1" x14ac:dyDescent="0.35">
      <c r="A895" s="23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25" customHeight="1" x14ac:dyDescent="0.35">
      <c r="A896" s="23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25" customHeight="1" x14ac:dyDescent="0.35">
      <c r="A897" s="23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25" customHeight="1" x14ac:dyDescent="0.35">
      <c r="A898" s="23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25" customHeight="1" x14ac:dyDescent="0.35">
      <c r="A899" s="23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25" customHeight="1" x14ac:dyDescent="0.35">
      <c r="A900" s="23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25" customHeight="1" x14ac:dyDescent="0.35">
      <c r="A901" s="23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25" customHeight="1" x14ac:dyDescent="0.35">
      <c r="A902" s="23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25" customHeight="1" x14ac:dyDescent="0.35">
      <c r="A903" s="23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25" customHeight="1" x14ac:dyDescent="0.35">
      <c r="A904" s="23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25" customHeight="1" x14ac:dyDescent="0.35">
      <c r="A905" s="23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25" customHeight="1" x14ac:dyDescent="0.35">
      <c r="A906" s="23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25" customHeight="1" x14ac:dyDescent="0.35">
      <c r="A907" s="23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25" customHeight="1" x14ac:dyDescent="0.35">
      <c r="A908" s="23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25" customHeight="1" x14ac:dyDescent="0.35">
      <c r="A909" s="23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25" customHeight="1" x14ac:dyDescent="0.35">
      <c r="A910" s="23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25" customHeight="1" x14ac:dyDescent="0.35">
      <c r="A911" s="23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25" customHeight="1" x14ac:dyDescent="0.35">
      <c r="A912" s="23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25" customHeight="1" x14ac:dyDescent="0.35">
      <c r="A913" s="23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25" customHeight="1" x14ac:dyDescent="0.35">
      <c r="A914" s="23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25" customHeight="1" x14ac:dyDescent="0.35">
      <c r="A915" s="23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25" customHeight="1" x14ac:dyDescent="0.35">
      <c r="A916" s="23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25" customHeight="1" x14ac:dyDescent="0.35">
      <c r="A917" s="23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25" customHeight="1" x14ac:dyDescent="0.35">
      <c r="A918" s="23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25" customHeight="1" x14ac:dyDescent="0.35">
      <c r="A919" s="23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25" customHeight="1" x14ac:dyDescent="0.35">
      <c r="A920" s="23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25" customHeight="1" x14ac:dyDescent="0.35">
      <c r="A921" s="23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25" customHeight="1" x14ac:dyDescent="0.35">
      <c r="A922" s="23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25" customHeight="1" x14ac:dyDescent="0.35">
      <c r="A923" s="23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25" customHeight="1" x14ac:dyDescent="0.35">
      <c r="A924" s="23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25" customHeight="1" x14ac:dyDescent="0.35">
      <c r="A925" s="23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25" customHeight="1" x14ac:dyDescent="0.35">
      <c r="A926" s="23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25" customHeight="1" x14ac:dyDescent="0.35">
      <c r="A927" s="23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25" customHeight="1" x14ac:dyDescent="0.35">
      <c r="A928" s="23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25" customHeight="1" x14ac:dyDescent="0.35">
      <c r="A929" s="23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25" customHeight="1" x14ac:dyDescent="0.35">
      <c r="A930" s="23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25" customHeight="1" x14ac:dyDescent="0.35">
      <c r="A931" s="23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25" customHeight="1" x14ac:dyDescent="0.35">
      <c r="A932" s="23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25" customHeight="1" x14ac:dyDescent="0.35">
      <c r="A933" s="23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25" customHeight="1" x14ac:dyDescent="0.35">
      <c r="A934" s="23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25" customHeight="1" x14ac:dyDescent="0.35">
      <c r="A935" s="23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25" customHeight="1" x14ac:dyDescent="0.35">
      <c r="A936" s="23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25" customHeight="1" x14ac:dyDescent="0.35">
      <c r="A937" s="23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25" customHeight="1" x14ac:dyDescent="0.35">
      <c r="A938" s="23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25" customHeight="1" x14ac:dyDescent="0.35">
      <c r="A939" s="23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25" customHeight="1" x14ac:dyDescent="0.35">
      <c r="A940" s="23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25" customHeight="1" x14ac:dyDescent="0.35">
      <c r="A941" s="23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25" customHeight="1" x14ac:dyDescent="0.35">
      <c r="A942" s="23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25" customHeight="1" x14ac:dyDescent="0.35">
      <c r="A943" s="23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25" customHeight="1" x14ac:dyDescent="0.35">
      <c r="A944" s="23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25" customHeight="1" x14ac:dyDescent="0.35">
      <c r="A945" s="23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25" customHeight="1" x14ac:dyDescent="0.35">
      <c r="A946" s="23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25" customHeight="1" x14ac:dyDescent="0.35">
      <c r="A947" s="23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25" customHeight="1" x14ac:dyDescent="0.35">
      <c r="A948" s="23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25" customHeight="1" x14ac:dyDescent="0.35">
      <c r="A949" s="23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25" customHeight="1" x14ac:dyDescent="0.35">
      <c r="A950" s="23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25" customHeight="1" x14ac:dyDescent="0.35">
      <c r="A951" s="23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25" customHeight="1" x14ac:dyDescent="0.35">
      <c r="A952" s="23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25" customHeight="1" x14ac:dyDescent="0.35">
      <c r="A953" s="23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25" customHeight="1" x14ac:dyDescent="0.35">
      <c r="A954" s="23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25" customHeight="1" x14ac:dyDescent="0.35">
      <c r="A955" s="23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25" customHeight="1" x14ac:dyDescent="0.35">
      <c r="A956" s="23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25" customHeight="1" x14ac:dyDescent="0.35">
      <c r="A957" s="23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25" customHeight="1" x14ac:dyDescent="0.35">
      <c r="A958" s="23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25" customHeight="1" x14ac:dyDescent="0.35">
      <c r="A959" s="23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25" customHeight="1" x14ac:dyDescent="0.35">
      <c r="A960" s="23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25" customHeight="1" x14ac:dyDescent="0.35">
      <c r="A961" s="23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25" customHeight="1" x14ac:dyDescent="0.35">
      <c r="A962" s="23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25" customHeight="1" x14ac:dyDescent="0.35">
      <c r="A963" s="23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25" customHeight="1" x14ac:dyDescent="0.35">
      <c r="A964" s="23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25" customHeight="1" x14ac:dyDescent="0.35">
      <c r="A965" s="23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25" customHeight="1" x14ac:dyDescent="0.35">
      <c r="A966" s="23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25" customHeight="1" x14ac:dyDescent="0.35">
      <c r="A967" s="23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25" customHeight="1" x14ac:dyDescent="0.35">
      <c r="A968" s="23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25" customHeight="1" x14ac:dyDescent="0.35">
      <c r="A969" s="23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25" customHeight="1" x14ac:dyDescent="0.35">
      <c r="A970" s="23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25" customHeight="1" x14ac:dyDescent="0.35">
      <c r="A971" s="23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25" customHeight="1" x14ac:dyDescent="0.35">
      <c r="A972" s="23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25" customHeight="1" x14ac:dyDescent="0.35">
      <c r="A973" s="23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25" customHeight="1" x14ac:dyDescent="0.35">
      <c r="A974" s="23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25" customHeight="1" x14ac:dyDescent="0.35">
      <c r="A975" s="23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25" customHeight="1" x14ac:dyDescent="0.35">
      <c r="A976" s="23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25" customHeight="1" x14ac:dyDescent="0.35">
      <c r="A977" s="23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25" customHeight="1" x14ac:dyDescent="0.35">
      <c r="A978" s="23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25" customHeight="1" x14ac:dyDescent="0.35">
      <c r="A979" s="23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25" customHeight="1" x14ac:dyDescent="0.35">
      <c r="A980" s="23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25" customHeight="1" x14ac:dyDescent="0.35">
      <c r="A981" s="23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25" customHeight="1" x14ac:dyDescent="0.35">
      <c r="A982" s="23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25" customHeight="1" x14ac:dyDescent="0.35">
      <c r="A983" s="23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25" customHeight="1" x14ac:dyDescent="0.35">
      <c r="A984" s="23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25" customHeight="1" x14ac:dyDescent="0.35">
      <c r="A985" s="23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25" customHeight="1" x14ac:dyDescent="0.35">
      <c r="A986" s="23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25" customHeight="1" x14ac:dyDescent="0.35">
      <c r="A987" s="23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25" customHeight="1" x14ac:dyDescent="0.35">
      <c r="A988" s="23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4.25" customHeight="1" x14ac:dyDescent="0.35">
      <c r="A989" s="23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4.25" customHeight="1" x14ac:dyDescent="0.35">
      <c r="A990" s="23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4.25" customHeight="1" x14ac:dyDescent="0.35">
      <c r="A991" s="23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4.25" customHeight="1" x14ac:dyDescent="0.35">
      <c r="A992" s="23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4.25" customHeight="1" x14ac:dyDescent="0.35">
      <c r="A993" s="23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4.25" customHeight="1" x14ac:dyDescent="0.35">
      <c r="A994" s="23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4.25" customHeight="1" x14ac:dyDescent="0.35">
      <c r="A995" s="23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4.25" customHeight="1" x14ac:dyDescent="0.35">
      <c r="A996" s="23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4.25" customHeight="1" x14ac:dyDescent="0.35">
      <c r="A997" s="23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4.25" customHeight="1" x14ac:dyDescent="0.35">
      <c r="A998" s="23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4.25" customHeight="1" x14ac:dyDescent="0.35">
      <c r="A999" s="23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4.25" customHeight="1" x14ac:dyDescent="0.35">
      <c r="A1000" s="23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ageMargins left="0.7" right="0.7" top="0.75" bottom="0.75" header="0" footer="0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rgb="FFFFFF00"/>
  </sheetPr>
  <dimension ref="A1:FY1016"/>
  <sheetViews>
    <sheetView workbookViewId="0">
      <pane xSplit="1" ySplit="1" topLeftCell="CR28" activePane="bottomRight" state="frozen"/>
      <selection pane="topRight" activeCell="B1" sqref="B1"/>
      <selection pane="bottomLeft" activeCell="A2" sqref="A2"/>
      <selection pane="bottomRight" activeCell="DB35" sqref="DB35:DD37"/>
    </sheetView>
  </sheetViews>
  <sheetFormatPr defaultColWidth="12.58203125" defaultRowHeight="15" customHeight="1" x14ac:dyDescent="0.3"/>
  <cols>
    <col min="1" max="1" width="18.08203125" bestFit="1" customWidth="1"/>
    <col min="2" max="11" width="8.9140625" bestFit="1" customWidth="1"/>
    <col min="12" max="67" width="8.9140625" customWidth="1"/>
    <col min="68" max="68" width="9.9140625" bestFit="1" customWidth="1"/>
    <col min="69" max="85" width="8.9140625" customWidth="1"/>
    <col min="86" max="86" width="13.08203125" bestFit="1" customWidth="1"/>
    <col min="87" max="90" width="8.9140625" bestFit="1" customWidth="1"/>
    <col min="91" max="91" width="8.9140625" customWidth="1"/>
    <col min="92" max="97" width="8.9140625" bestFit="1" customWidth="1"/>
    <col min="98" max="98" width="14.4140625" bestFit="1" customWidth="1"/>
    <col min="99" max="99" width="9.5" bestFit="1" customWidth="1"/>
    <col min="100" max="102" width="8.9140625" bestFit="1" customWidth="1"/>
    <col min="103" max="103" width="9.9140625" bestFit="1" customWidth="1"/>
    <col min="104" max="106" width="8.9140625" bestFit="1" customWidth="1"/>
    <col min="107" max="107" width="13.5" bestFit="1" customWidth="1"/>
    <col min="108" max="109" width="8.9140625" bestFit="1" customWidth="1"/>
    <col min="110" max="110" width="9" bestFit="1" customWidth="1"/>
    <col min="111" max="117" width="8.9140625" bestFit="1" customWidth="1"/>
    <col min="118" max="119" width="9.9140625" bestFit="1" customWidth="1"/>
    <col min="120" max="123" width="8.9140625" bestFit="1" customWidth="1"/>
    <col min="124" max="134" width="9.9140625" bestFit="1" customWidth="1"/>
  </cols>
  <sheetData>
    <row r="1" spans="1:181" ht="14.25" customHeight="1" x14ac:dyDescent="0.35">
      <c r="A1" s="30"/>
      <c r="B1" s="30">
        <f>'Raw Data'!CO92</f>
        <v>40544</v>
      </c>
      <c r="C1" s="30">
        <f>'Raw Data'!CP92</f>
        <v>40575</v>
      </c>
      <c r="D1" s="30">
        <f>'Raw Data'!CQ92</f>
        <v>40603</v>
      </c>
      <c r="E1" s="30">
        <f>'Raw Data'!CR92</f>
        <v>40634</v>
      </c>
      <c r="F1" s="30">
        <f>'Raw Data'!CS92</f>
        <v>40664</v>
      </c>
      <c r="G1" s="30">
        <f>'Raw Data'!CT92</f>
        <v>40695</v>
      </c>
      <c r="H1" s="30">
        <f>'Raw Data'!CU92</f>
        <v>40725</v>
      </c>
      <c r="I1" s="30">
        <f>'Raw Data'!CV92</f>
        <v>40756</v>
      </c>
      <c r="J1" s="30">
        <f>'Raw Data'!CW92</f>
        <v>40787</v>
      </c>
      <c r="K1" s="30">
        <f>'Raw Data'!CX92</f>
        <v>40817</v>
      </c>
      <c r="L1" s="30">
        <f>'Raw Data'!CY92</f>
        <v>40848</v>
      </c>
      <c r="M1" s="30">
        <f>'Raw Data'!CZ92</f>
        <v>40878</v>
      </c>
      <c r="N1" s="30">
        <f>'Raw Data'!DA92</f>
        <v>40909</v>
      </c>
      <c r="O1" s="30">
        <f>'Raw Data'!DB92</f>
        <v>40940</v>
      </c>
      <c r="P1" s="30">
        <f>'Raw Data'!DC92</f>
        <v>40969</v>
      </c>
      <c r="Q1" s="30">
        <f>'Raw Data'!DD92</f>
        <v>41000</v>
      </c>
      <c r="R1" s="30">
        <f>'Raw Data'!DE92</f>
        <v>41030</v>
      </c>
      <c r="S1" s="30">
        <f>'Raw Data'!DF92</f>
        <v>41061</v>
      </c>
      <c r="T1" s="30">
        <f>'Raw Data'!DG92</f>
        <v>41091</v>
      </c>
      <c r="U1" s="30">
        <f>'Raw Data'!DH92</f>
        <v>41122</v>
      </c>
      <c r="V1" s="30">
        <f>'Raw Data'!DI92</f>
        <v>41153</v>
      </c>
      <c r="W1" s="30">
        <f>'Raw Data'!DJ92</f>
        <v>41183</v>
      </c>
      <c r="X1" s="30">
        <f>'Raw Data'!DK92</f>
        <v>41214</v>
      </c>
      <c r="Y1" s="30">
        <f>'Raw Data'!DL92</f>
        <v>41244</v>
      </c>
      <c r="Z1" s="30">
        <f>'Raw Data'!DM92</f>
        <v>41275</v>
      </c>
      <c r="AA1" s="30">
        <f>'Raw Data'!DN92</f>
        <v>41306</v>
      </c>
      <c r="AB1" s="30">
        <f>'Raw Data'!DO92</f>
        <v>41334</v>
      </c>
      <c r="AC1" s="30">
        <f>'Raw Data'!DP92</f>
        <v>41365</v>
      </c>
      <c r="AD1" s="30">
        <f>'Raw Data'!DQ92</f>
        <v>41395</v>
      </c>
      <c r="AE1" s="30">
        <f>'Raw Data'!DR92</f>
        <v>41426</v>
      </c>
      <c r="AF1" s="30">
        <f>'Raw Data'!DS92</f>
        <v>41456</v>
      </c>
      <c r="AG1" s="30">
        <f>'Raw Data'!DT92</f>
        <v>41487</v>
      </c>
      <c r="AH1" s="30">
        <f>'Raw Data'!DU92</f>
        <v>41518</v>
      </c>
      <c r="AI1" s="30">
        <f>'Raw Data'!DV92</f>
        <v>41548</v>
      </c>
      <c r="AJ1" s="30">
        <f>'Raw Data'!DW92</f>
        <v>41579</v>
      </c>
      <c r="AK1" s="30">
        <f>'Raw Data'!DX92</f>
        <v>41609</v>
      </c>
      <c r="AL1" s="30">
        <f>'Raw Data'!DY92</f>
        <v>41640</v>
      </c>
      <c r="AM1" s="30">
        <f>'Raw Data'!DZ92</f>
        <v>41671</v>
      </c>
      <c r="AN1" s="30">
        <f>'Raw Data'!EA92</f>
        <v>41699</v>
      </c>
      <c r="AO1" s="30">
        <f>'Raw Data'!EB92</f>
        <v>41730</v>
      </c>
      <c r="AP1" s="30">
        <f>'Raw Data'!EC92</f>
        <v>41760</v>
      </c>
      <c r="AQ1" s="30">
        <f>'Raw Data'!ED92</f>
        <v>41791</v>
      </c>
      <c r="AR1" s="30">
        <f>'Raw Data'!EE92</f>
        <v>41821</v>
      </c>
      <c r="AS1" s="30">
        <f>'Raw Data'!EF92</f>
        <v>41852</v>
      </c>
      <c r="AT1" s="30">
        <f>'Raw Data'!EG92</f>
        <v>41883</v>
      </c>
      <c r="AU1" s="30">
        <f>'Raw Data'!EH92</f>
        <v>41913</v>
      </c>
      <c r="AV1" s="30">
        <f>'Raw Data'!EI92</f>
        <v>41944</v>
      </c>
      <c r="AW1" s="30">
        <f>'Raw Data'!EJ92</f>
        <v>41974</v>
      </c>
      <c r="AX1" s="30">
        <f>'Raw Data'!EK92</f>
        <v>42005</v>
      </c>
      <c r="AY1" s="30">
        <f>'Raw Data'!EL92</f>
        <v>42036</v>
      </c>
      <c r="AZ1" s="30">
        <f>'Raw Data'!EM92</f>
        <v>42064</v>
      </c>
      <c r="BA1" s="30">
        <f>'Raw Data'!EN92</f>
        <v>42095</v>
      </c>
      <c r="BB1" s="30">
        <f>'Raw Data'!EO92</f>
        <v>42125</v>
      </c>
      <c r="BC1" s="30">
        <f>'Raw Data'!EP92</f>
        <v>42156</v>
      </c>
      <c r="BD1" s="30">
        <f>'Raw Data'!EQ92</f>
        <v>42186</v>
      </c>
      <c r="BE1" s="30">
        <f>'Raw Data'!ER92</f>
        <v>42217</v>
      </c>
      <c r="BF1" s="30">
        <f>'Raw Data'!ES92</f>
        <v>42248</v>
      </c>
      <c r="BG1" s="30">
        <f>'Raw Data'!ET92</f>
        <v>42278</v>
      </c>
      <c r="BH1" s="30">
        <f>'Raw Data'!EU92</f>
        <v>42309</v>
      </c>
      <c r="BI1" s="30">
        <f>'Raw Data'!EV92</f>
        <v>42339</v>
      </c>
      <c r="BJ1" s="30">
        <f>'Raw Data'!EW92</f>
        <v>42370</v>
      </c>
      <c r="BK1" s="30">
        <f>'Raw Data'!EX92</f>
        <v>42401</v>
      </c>
      <c r="BL1" s="30">
        <f>'Raw Data'!EY92</f>
        <v>42430</v>
      </c>
      <c r="BM1" s="30">
        <f>'Raw Data'!EZ92</f>
        <v>42461</v>
      </c>
      <c r="BN1" s="30">
        <f>'Raw Data'!FA92</f>
        <v>42491</v>
      </c>
      <c r="BO1" s="30">
        <f>'Raw Data'!FB92</f>
        <v>42522</v>
      </c>
      <c r="BP1" s="30">
        <f>'Raw Data'!FC92</f>
        <v>42552</v>
      </c>
      <c r="BQ1" s="30">
        <f>'Raw Data'!FD92</f>
        <v>42583</v>
      </c>
      <c r="BR1" s="30">
        <f>'Raw Data'!FE92</f>
        <v>42614</v>
      </c>
      <c r="BS1" s="30">
        <f>'Raw Data'!FF92</f>
        <v>42644</v>
      </c>
      <c r="BT1" s="30">
        <f>'Raw Data'!FG92</f>
        <v>42675</v>
      </c>
      <c r="BU1" s="30">
        <f>'Raw Data'!FH92</f>
        <v>42705</v>
      </c>
      <c r="BV1" s="30">
        <f>'Raw Data'!FI92</f>
        <v>42736</v>
      </c>
      <c r="BW1" s="30">
        <v>42782</v>
      </c>
      <c r="BX1" s="30">
        <v>42810</v>
      </c>
      <c r="BY1" s="30">
        <v>42841</v>
      </c>
      <c r="BZ1" s="30">
        <v>42871</v>
      </c>
      <c r="CA1" s="30">
        <v>42902</v>
      </c>
      <c r="CB1" s="30">
        <v>42932</v>
      </c>
      <c r="CC1" s="30">
        <v>42963</v>
      </c>
      <c r="CD1" s="30">
        <v>42994</v>
      </c>
      <c r="CE1" s="30">
        <v>43024</v>
      </c>
      <c r="CF1" s="30">
        <v>43055</v>
      </c>
      <c r="CG1" s="30">
        <v>43085</v>
      </c>
      <c r="CH1" s="30">
        <v>43116</v>
      </c>
      <c r="CI1" s="30">
        <v>43147</v>
      </c>
      <c r="CJ1" s="30">
        <v>43175</v>
      </c>
      <c r="CK1" s="30">
        <v>43206</v>
      </c>
      <c r="CL1" s="30">
        <v>43236</v>
      </c>
      <c r="CM1" s="30">
        <v>43267</v>
      </c>
      <c r="CN1" s="30">
        <v>43297</v>
      </c>
      <c r="CO1" s="30">
        <v>43328</v>
      </c>
      <c r="CP1" s="30">
        <v>43359</v>
      </c>
      <c r="CQ1" s="30">
        <v>43389</v>
      </c>
      <c r="CR1" s="30">
        <v>43420</v>
      </c>
      <c r="CS1" s="30">
        <v>43450</v>
      </c>
      <c r="CT1" s="30">
        <v>43481</v>
      </c>
      <c r="CU1" s="30">
        <v>43512</v>
      </c>
      <c r="CV1" s="30">
        <v>43540</v>
      </c>
      <c r="CW1" s="30">
        <v>43571</v>
      </c>
      <c r="CX1" s="30">
        <v>43601</v>
      </c>
      <c r="CY1" s="30">
        <v>43632</v>
      </c>
      <c r="CZ1" s="30">
        <v>43662</v>
      </c>
      <c r="DA1" s="30">
        <v>43693</v>
      </c>
      <c r="DB1" s="30">
        <v>43724</v>
      </c>
      <c r="DC1" s="30">
        <v>43754</v>
      </c>
      <c r="DD1" s="30">
        <v>43785</v>
      </c>
      <c r="DE1" s="30">
        <v>43815</v>
      </c>
      <c r="DF1" s="30">
        <v>43846</v>
      </c>
      <c r="DG1" s="30">
        <v>43877</v>
      </c>
      <c r="DH1" s="30">
        <v>43906</v>
      </c>
      <c r="DI1" s="30">
        <v>43937</v>
      </c>
      <c r="DJ1" s="30">
        <v>43967</v>
      </c>
      <c r="DK1" s="30">
        <v>43998</v>
      </c>
      <c r="DL1" s="30">
        <v>44028</v>
      </c>
      <c r="DM1" s="30">
        <v>44059</v>
      </c>
      <c r="DN1" s="30">
        <v>44090</v>
      </c>
      <c r="DO1" s="30">
        <v>44120</v>
      </c>
      <c r="DP1" s="30">
        <v>44151</v>
      </c>
      <c r="DQ1" s="30">
        <v>44181</v>
      </c>
      <c r="DR1" s="30">
        <v>44212</v>
      </c>
      <c r="DS1" s="30">
        <v>44243</v>
      </c>
      <c r="DT1" s="30">
        <v>44271</v>
      </c>
      <c r="DU1" s="30">
        <v>44302</v>
      </c>
      <c r="DV1" s="30">
        <v>44332</v>
      </c>
      <c r="DW1" s="30">
        <v>44363</v>
      </c>
      <c r="DX1" s="30">
        <v>44393</v>
      </c>
      <c r="DY1" s="30">
        <v>44419</v>
      </c>
      <c r="DZ1" s="30">
        <v>44450</v>
      </c>
      <c r="EA1" s="30">
        <v>44480</v>
      </c>
      <c r="EB1" s="30">
        <v>44511</v>
      </c>
      <c r="EC1" s="30">
        <v>44541</v>
      </c>
      <c r="ED1" s="30">
        <v>44572</v>
      </c>
      <c r="EE1" s="30">
        <v>44603</v>
      </c>
      <c r="EF1" s="30">
        <v>44631</v>
      </c>
      <c r="EG1" s="30">
        <v>44662</v>
      </c>
      <c r="EH1" s="30">
        <v>44692</v>
      </c>
      <c r="EI1" s="30">
        <v>44723</v>
      </c>
      <c r="EJ1" s="30">
        <v>44753</v>
      </c>
      <c r="EK1" s="30">
        <v>44784</v>
      </c>
      <c r="EL1" s="30">
        <v>44815</v>
      </c>
      <c r="EM1" s="30">
        <v>44845</v>
      </c>
      <c r="EN1" s="30">
        <v>44876</v>
      </c>
      <c r="EO1" s="30">
        <v>44906</v>
      </c>
      <c r="EP1" s="30">
        <v>44937</v>
      </c>
      <c r="EQ1" s="30">
        <v>44968</v>
      </c>
      <c r="ER1" s="30">
        <v>44996</v>
      </c>
      <c r="ES1" s="30">
        <v>45027</v>
      </c>
      <c r="ET1" s="30">
        <v>45057</v>
      </c>
      <c r="EU1" s="30">
        <v>45088</v>
      </c>
      <c r="EV1" s="30">
        <v>45118</v>
      </c>
      <c r="EW1" s="30">
        <v>45149</v>
      </c>
      <c r="EX1" s="30">
        <v>45180</v>
      </c>
      <c r="EY1" s="30">
        <v>45210</v>
      </c>
      <c r="EZ1" s="30">
        <v>45241</v>
      </c>
      <c r="FA1" s="30">
        <v>45271</v>
      </c>
      <c r="FB1" s="30">
        <v>45302</v>
      </c>
      <c r="FC1" s="30">
        <v>45333</v>
      </c>
      <c r="FD1" s="30">
        <v>45362</v>
      </c>
      <c r="FE1" s="30">
        <v>45393</v>
      </c>
      <c r="FF1" s="30">
        <v>45423</v>
      </c>
      <c r="FG1" s="30">
        <v>45454</v>
      </c>
      <c r="FH1" s="30">
        <v>45484</v>
      </c>
      <c r="FI1" s="30">
        <v>45515</v>
      </c>
      <c r="FJ1" s="30">
        <v>45546</v>
      </c>
      <c r="FK1" s="30">
        <v>45576</v>
      </c>
      <c r="FL1" s="30">
        <v>45607</v>
      </c>
      <c r="FM1" s="30">
        <v>45637</v>
      </c>
      <c r="FN1" s="30">
        <v>45668</v>
      </c>
      <c r="FO1" s="30">
        <v>45699</v>
      </c>
      <c r="FP1" s="30">
        <v>45727</v>
      </c>
      <c r="FQ1" s="30">
        <v>45758</v>
      </c>
      <c r="FR1" s="30">
        <v>45788</v>
      </c>
      <c r="FS1" s="30">
        <v>45819</v>
      </c>
      <c r="FT1" s="30">
        <v>45849</v>
      </c>
      <c r="FU1" s="30">
        <v>45880</v>
      </c>
      <c r="FV1" s="30">
        <v>45911</v>
      </c>
      <c r="FW1" s="30">
        <v>45941</v>
      </c>
      <c r="FX1" s="30">
        <v>45972</v>
      </c>
      <c r="FY1" s="30">
        <v>46002</v>
      </c>
    </row>
    <row r="2" spans="1:181" ht="14.25" customHeight="1" x14ac:dyDescent="0.35">
      <c r="A2" s="13" t="s">
        <v>88</v>
      </c>
      <c r="B2" s="10">
        <f>'Raw Data'!CO103</f>
        <v>15</v>
      </c>
      <c r="C2" s="10">
        <f>'Raw Data'!CP103</f>
        <v>18</v>
      </c>
      <c r="D2" s="10">
        <f>'Raw Data'!CQ103</f>
        <v>37</v>
      </c>
      <c r="E2" s="10">
        <f>'Raw Data'!CR103</f>
        <v>27</v>
      </c>
      <c r="F2" s="10">
        <f>'Raw Data'!CS103</f>
        <v>32</v>
      </c>
      <c r="G2" s="10">
        <f>'Raw Data'!CT103</f>
        <v>33</v>
      </c>
      <c r="H2" s="10">
        <f>'Raw Data'!CU103</f>
        <v>18</v>
      </c>
      <c r="I2" s="10">
        <f>'Raw Data'!CV103</f>
        <v>27</v>
      </c>
      <c r="J2" s="10">
        <f>'Raw Data'!CW103</f>
        <v>23</v>
      </c>
      <c r="K2" s="10">
        <f>'Raw Data'!CX103</f>
        <v>18</v>
      </c>
      <c r="L2" s="10">
        <f>'Raw Data'!CY103</f>
        <v>45</v>
      </c>
      <c r="M2" s="10">
        <f>'Raw Data'!CZ103</f>
        <v>38</v>
      </c>
      <c r="N2" s="10">
        <f>'Raw Data'!DA103</f>
        <v>18</v>
      </c>
      <c r="O2" s="10">
        <f>'Raw Data'!DB103</f>
        <v>31</v>
      </c>
      <c r="P2" s="10">
        <f>'Raw Data'!DC103</f>
        <v>50</v>
      </c>
      <c r="Q2" s="10">
        <f>'Raw Data'!DD103</f>
        <v>51</v>
      </c>
      <c r="R2" s="10">
        <f>'Raw Data'!DE103</f>
        <v>40</v>
      </c>
      <c r="S2" s="10">
        <f>'Raw Data'!DF103</f>
        <v>35</v>
      </c>
      <c r="T2" s="10">
        <f>'Raw Data'!DG103</f>
        <v>30</v>
      </c>
      <c r="U2" s="10">
        <f>'Raw Data'!DH103</f>
        <v>45</v>
      </c>
      <c r="V2" s="10">
        <f>'Raw Data'!DI103</f>
        <v>28</v>
      </c>
      <c r="W2" s="10">
        <f>'Raw Data'!DJ103</f>
        <v>40</v>
      </c>
      <c r="X2" s="10">
        <f>'Raw Data'!DK103</f>
        <v>30</v>
      </c>
      <c r="Y2" s="10">
        <f>'Raw Data'!DL103</f>
        <v>27</v>
      </c>
      <c r="Z2" s="10">
        <f>'Raw Data'!DM103</f>
        <v>24</v>
      </c>
      <c r="AA2" s="10">
        <f>'Raw Data'!DN103</f>
        <v>51</v>
      </c>
      <c r="AB2" s="10">
        <f>'Raw Data'!DO103</f>
        <v>44</v>
      </c>
      <c r="AC2" s="10">
        <f>'Raw Data'!DP103</f>
        <v>41</v>
      </c>
      <c r="AD2" s="10">
        <f>'Raw Data'!DQ103</f>
        <v>36</v>
      </c>
      <c r="AE2" s="10">
        <f>'Raw Data'!DR103</f>
        <v>34</v>
      </c>
      <c r="AF2" s="10">
        <f>'Raw Data'!DS103</f>
        <v>39</v>
      </c>
      <c r="AG2" s="10">
        <f>'Raw Data'!DT103</f>
        <v>43</v>
      </c>
      <c r="AH2" s="10">
        <f>'Raw Data'!DU103</f>
        <v>38</v>
      </c>
      <c r="AI2" s="10">
        <f>'Raw Data'!DV103</f>
        <v>56</v>
      </c>
      <c r="AJ2" s="10">
        <f>'Raw Data'!DW103</f>
        <v>27</v>
      </c>
      <c r="AK2" s="10">
        <f>'Raw Data'!DX103</f>
        <v>59</v>
      </c>
      <c r="AL2" s="10">
        <f>'Raw Data'!DY103</f>
        <v>21</v>
      </c>
      <c r="AM2" s="10">
        <f>'Raw Data'!DZ103</f>
        <v>24</v>
      </c>
      <c r="AN2" s="10">
        <f>'Raw Data'!EA103</f>
        <v>29</v>
      </c>
      <c r="AO2" s="10">
        <f>'Raw Data'!EB103</f>
        <v>35</v>
      </c>
      <c r="AP2" s="10">
        <f>'Raw Data'!EC103</f>
        <v>33</v>
      </c>
      <c r="AQ2" s="10">
        <f>'Raw Data'!ED103</f>
        <v>51</v>
      </c>
      <c r="AR2" s="10">
        <f>'Raw Data'!EE103</f>
        <v>73</v>
      </c>
      <c r="AS2" s="10">
        <f>'Raw Data'!EF103</f>
        <v>44</v>
      </c>
      <c r="AT2" s="10">
        <f>'Raw Data'!EG103</f>
        <v>52</v>
      </c>
      <c r="AU2" s="10">
        <f>'Raw Data'!EH103</f>
        <v>48</v>
      </c>
      <c r="AV2" s="10">
        <f>'Raw Data'!EI103</f>
        <v>34</v>
      </c>
      <c r="AW2" s="10">
        <f>'Raw Data'!EJ103</f>
        <v>35</v>
      </c>
      <c r="AX2" s="10">
        <f>'Raw Data'!EK103</f>
        <v>31</v>
      </c>
      <c r="AY2" s="10">
        <f>'Raw Data'!EL103</f>
        <v>30</v>
      </c>
      <c r="AZ2" s="10">
        <f>'Raw Data'!EM103</f>
        <v>40</v>
      </c>
      <c r="BA2" s="10">
        <f>'Raw Data'!EN103</f>
        <v>37</v>
      </c>
      <c r="BB2" s="10">
        <f>'Raw Data'!EO103</f>
        <v>36</v>
      </c>
      <c r="BC2" s="10">
        <f>'Raw Data'!EP103</f>
        <v>40</v>
      </c>
      <c r="BD2" s="10">
        <f>'Raw Data'!EQ103</f>
        <v>43</v>
      </c>
      <c r="BE2" s="10">
        <f>'Raw Data'!ER103</f>
        <v>39</v>
      </c>
      <c r="BF2" s="10">
        <f>'Raw Data'!ES103</f>
        <v>50</v>
      </c>
      <c r="BG2" s="10">
        <f>'Raw Data'!ET103</f>
        <v>39</v>
      </c>
      <c r="BH2" s="10">
        <f>'Raw Data'!EU103</f>
        <v>28</v>
      </c>
      <c r="BI2" s="10">
        <f>'Raw Data'!EV103</f>
        <v>42</v>
      </c>
      <c r="BJ2" s="10">
        <f>'Raw Data'!EW103</f>
        <v>32</v>
      </c>
      <c r="BK2" s="10">
        <f>'Raw Data'!EX103</f>
        <v>37</v>
      </c>
      <c r="BL2" s="10">
        <f>'Raw Data'!EY103</f>
        <v>43</v>
      </c>
      <c r="BM2" s="10">
        <f>'Raw Data'!EZ103</f>
        <v>38</v>
      </c>
      <c r="BN2" s="10">
        <f>'Raw Data'!FA103</f>
        <v>39</v>
      </c>
      <c r="BO2" s="10">
        <f>'Raw Data'!FB103</f>
        <v>48</v>
      </c>
      <c r="BP2" s="10">
        <f>'Raw Data'!FC103</f>
        <v>46</v>
      </c>
      <c r="BQ2" s="10">
        <f>'Raw Data'!FD103</f>
        <v>44</v>
      </c>
      <c r="BR2" s="10">
        <f>'Raw Data'!FE103</f>
        <v>51</v>
      </c>
      <c r="BS2" s="10">
        <f>'Raw Data'!FF103</f>
        <v>44</v>
      </c>
      <c r="BT2" s="10">
        <f>'Raw Data'!FG103</f>
        <v>26</v>
      </c>
      <c r="BU2" s="10">
        <f>'Raw Data'!FH103</f>
        <v>23</v>
      </c>
      <c r="BV2" s="10">
        <f>'Raw Data'!FI103</f>
        <v>29</v>
      </c>
      <c r="BW2" s="10">
        <f>'Raw Data'!FJ103</f>
        <v>19</v>
      </c>
      <c r="BX2" s="10">
        <f>'Raw Data'!FK103</f>
        <v>54</v>
      </c>
      <c r="BY2" s="10">
        <f>'Raw Data'!FL103</f>
        <v>33</v>
      </c>
      <c r="BZ2" s="10">
        <f>'Raw Data'!FM103</f>
        <v>46</v>
      </c>
      <c r="CA2" s="10">
        <f>'Raw Data'!FN103</f>
        <v>75</v>
      </c>
      <c r="CB2" s="10">
        <f>'Raw Data'!FO103</f>
        <v>49</v>
      </c>
      <c r="CC2" s="10">
        <f>'Raw Data'!FP103</f>
        <v>52</v>
      </c>
      <c r="CD2" s="10">
        <f>'Raw Data'!FQ103</f>
        <v>44</v>
      </c>
      <c r="CE2" s="10">
        <f>'Raw Data'!FR103</f>
        <v>66</v>
      </c>
      <c r="CF2" s="10">
        <f>'Raw Data'!FS103</f>
        <v>40</v>
      </c>
      <c r="CG2" s="10">
        <f>'Raw Data'!FT103</f>
        <v>36</v>
      </c>
      <c r="CH2" s="10">
        <f>'Raw Data'!FU103</f>
        <v>35</v>
      </c>
      <c r="CI2" s="10">
        <f>'Raw Data'!FV103</f>
        <v>22</v>
      </c>
      <c r="CJ2" s="10">
        <f>'Raw Data'!FW103</f>
        <v>43</v>
      </c>
      <c r="CK2" s="10">
        <f>'Raw Data'!FX103</f>
        <v>35</v>
      </c>
      <c r="CL2" s="10">
        <f>'Raw Data'!FY103</f>
        <v>42</v>
      </c>
      <c r="CM2" s="10">
        <f>'Raw Data'!FZ103</f>
        <v>53</v>
      </c>
      <c r="CN2" s="10">
        <f>'Raw Data'!GA103</f>
        <v>37</v>
      </c>
      <c r="CO2" s="10">
        <f>'Raw Data'!GB103</f>
        <v>37</v>
      </c>
      <c r="CP2" s="10">
        <f>'Raw Data'!GC103</f>
        <v>35</v>
      </c>
      <c r="CQ2" s="10">
        <f>'Raw Data'!GD103</f>
        <v>36</v>
      </c>
      <c r="CR2" s="10">
        <f>'Raw Data'!GE103</f>
        <v>26</v>
      </c>
      <c r="CS2" s="10">
        <f>'Raw Data'!GF103</f>
        <v>23</v>
      </c>
      <c r="CT2" s="10">
        <f>'Raw Data'!GG103</f>
        <v>21</v>
      </c>
      <c r="CU2" s="10">
        <f>'Raw Data'!GH103</f>
        <v>37</v>
      </c>
      <c r="CV2" s="10">
        <f>'Raw Data'!GI103</f>
        <v>30</v>
      </c>
      <c r="CW2" s="10">
        <f>'Raw Data'!GJ103</f>
        <v>37</v>
      </c>
      <c r="CX2" s="10">
        <f>'Raw Data'!GK103</f>
        <v>34</v>
      </c>
      <c r="CY2" s="10">
        <f>'Raw Data'!GL103</f>
        <v>39</v>
      </c>
      <c r="CZ2" s="10">
        <f>'Raw Data'!GM103</f>
        <v>45</v>
      </c>
      <c r="DA2" s="10">
        <f>'Raw Data'!GN103</f>
        <v>39</v>
      </c>
      <c r="DB2" s="10">
        <f>'Raw Data'!GO103</f>
        <v>35</v>
      </c>
      <c r="DC2" s="10">
        <f>'Raw Data'!GP103</f>
        <v>32</v>
      </c>
      <c r="DD2" s="10">
        <f>'Raw Data'!GQ103</f>
        <v>43</v>
      </c>
      <c r="DE2" s="10">
        <f>'Raw Data'!GR103</f>
        <v>41</v>
      </c>
      <c r="DF2" s="10">
        <f>'Raw Data'!GS103</f>
        <v>23</v>
      </c>
      <c r="DG2" s="10">
        <f>'Raw Data'!GT103</f>
        <v>33</v>
      </c>
      <c r="DH2" s="10">
        <f>'Raw Data'!GU103</f>
        <v>38</v>
      </c>
      <c r="DI2" s="10">
        <f>'Raw Data'!GV103</f>
        <v>25</v>
      </c>
      <c r="DJ2" s="10">
        <f>'Raw Data'!GW103</f>
        <v>27</v>
      </c>
      <c r="DK2" s="10">
        <f>'Raw Data'!GX103</f>
        <v>27</v>
      </c>
      <c r="DL2" s="10">
        <f>'Raw Data'!GY103</f>
        <v>55</v>
      </c>
      <c r="DM2" s="10">
        <f>'Raw Data'!GZ103</f>
        <v>78</v>
      </c>
      <c r="DN2" s="10">
        <f>'Raw Data'!HA103</f>
        <v>80</v>
      </c>
      <c r="DO2" s="10">
        <f>'Raw Data'!HB103</f>
        <v>86</v>
      </c>
      <c r="DP2" s="10">
        <f>'Raw Data'!HC103</f>
        <v>71</v>
      </c>
      <c r="DQ2" s="10">
        <f>'Raw Data'!HD103</f>
        <v>80</v>
      </c>
      <c r="DR2" s="10">
        <f>'Raw Data'!HE103</f>
        <v>68</v>
      </c>
      <c r="DS2" s="10">
        <f>'Raw Data'!HF103</f>
        <v>57</v>
      </c>
      <c r="DT2" s="10">
        <f>'Raw Data'!HG103</f>
        <v>67</v>
      </c>
      <c r="DU2" s="10">
        <f>'Raw Data'!HH103</f>
        <v>93</v>
      </c>
      <c r="DV2" s="10">
        <f>'Raw Data'!HI103</f>
        <v>99</v>
      </c>
      <c r="DW2" s="10">
        <f>'Raw Data'!HJ103</f>
        <v>103</v>
      </c>
      <c r="DX2" s="10">
        <f>'Raw Data'!HK103</f>
        <v>97</v>
      </c>
      <c r="DY2" s="10">
        <f>'Raw Data'!HL103</f>
        <v>89</v>
      </c>
      <c r="DZ2" s="10">
        <f>'Raw Data'!HM103</f>
        <v>81</v>
      </c>
      <c r="EA2" s="10">
        <f>'Raw Data'!HN103</f>
        <v>75</v>
      </c>
      <c r="EB2" s="10">
        <f>'Raw Data'!HO103</f>
        <v>70</v>
      </c>
      <c r="EC2" s="10">
        <f>'Raw Data'!HP103</f>
        <v>76</v>
      </c>
      <c r="ED2" s="10">
        <f>'Raw Data'!HQ103</f>
        <v>56</v>
      </c>
      <c r="EE2" s="10">
        <f>'Raw Data'!HR103</f>
        <v>61</v>
      </c>
      <c r="EF2" s="10">
        <f>'Raw Data'!HS103</f>
        <v>80</v>
      </c>
      <c r="EG2" s="10">
        <f>'Raw Data'!HT103</f>
        <v>75</v>
      </c>
      <c r="EH2" s="10">
        <f>'Raw Data'!HU103</f>
        <v>81</v>
      </c>
      <c r="EI2" s="10">
        <f>'Raw Data'!HV103</f>
        <v>51</v>
      </c>
      <c r="EJ2" s="10">
        <f>'Raw Data'!HW103</f>
        <v>56</v>
      </c>
      <c r="EK2" s="10">
        <f>'Raw Data'!HX103</f>
        <v>62</v>
      </c>
      <c r="EL2" s="10">
        <f>'Raw Data'!HY103</f>
        <v>48</v>
      </c>
      <c r="EM2" s="10">
        <f>'Raw Data'!HZ103</f>
        <v>43</v>
      </c>
      <c r="EN2" s="10">
        <f>'Raw Data'!IA103</f>
        <v>31</v>
      </c>
      <c r="EO2" s="10">
        <f>'Raw Data'!IB103</f>
        <v>36</v>
      </c>
      <c r="EP2" s="10">
        <f>'Raw Data'!IC46</f>
        <v>38</v>
      </c>
      <c r="EQ2" s="10">
        <f>'Raw Data'!ID46</f>
        <v>36</v>
      </c>
      <c r="ER2" s="10">
        <f>'Raw Data'!IE46</f>
        <v>43</v>
      </c>
      <c r="ES2" s="10">
        <f>'Raw Data'!IF46</f>
        <v>48</v>
      </c>
      <c r="ET2" s="10">
        <f>'Raw Data'!IG46</f>
        <v>41</v>
      </c>
      <c r="EU2" s="10">
        <f>'Raw Data'!IH103</f>
        <v>55</v>
      </c>
      <c r="EV2" s="10">
        <f>'Raw Data'!II103</f>
        <v>43</v>
      </c>
      <c r="EW2" s="10">
        <f>'Raw Data'!IJ103</f>
        <v>45</v>
      </c>
      <c r="EX2" s="10">
        <f>'Raw Data'!IK103</f>
        <v>47</v>
      </c>
      <c r="EY2" s="10">
        <f>'Raw Data'!IL103</f>
        <v>46</v>
      </c>
      <c r="EZ2" s="10">
        <f>'Raw Data'!IM103</f>
        <v>42</v>
      </c>
      <c r="FA2" s="10">
        <f>'Raw Data'!IN103</f>
        <v>29</v>
      </c>
      <c r="FB2" s="10">
        <f>'Raw Data'!IO103</f>
        <v>39</v>
      </c>
      <c r="FC2" s="10">
        <f>'Raw Data'!IP103</f>
        <v>22</v>
      </c>
      <c r="FD2" s="10">
        <f>'Raw Data'!IQ103</f>
        <v>28</v>
      </c>
      <c r="FE2" s="10">
        <f>'Raw Data'!IR103</f>
        <v>38</v>
      </c>
      <c r="FF2" s="10">
        <f>'Raw Data'!IS103</f>
        <v>36</v>
      </c>
      <c r="FG2" s="10">
        <f>'Raw Data'!IT103</f>
        <v>40</v>
      </c>
      <c r="FH2" s="10">
        <f>'Raw Data'!IU103</f>
        <v>51</v>
      </c>
      <c r="FI2" s="10">
        <f>'Raw Data'!IV103</f>
        <v>37</v>
      </c>
      <c r="FJ2" s="10">
        <f>'Raw Data'!IW103</f>
        <v>32</v>
      </c>
      <c r="FK2" s="10">
        <f>'Raw Data'!IX103</f>
        <v>25</v>
      </c>
      <c r="FL2" s="10">
        <f>'Raw Data'!IY103</f>
        <v>26</v>
      </c>
      <c r="FM2" s="10">
        <f>'Raw Data'!IZ103</f>
        <v>31</v>
      </c>
      <c r="FN2" s="10">
        <f>'Raw Data'!JA103</f>
        <v>34</v>
      </c>
      <c r="FO2" s="10">
        <f>'Raw Data'!JB103</f>
        <v>23</v>
      </c>
      <c r="FP2" s="10">
        <f>'Raw Data'!JC103</f>
        <v>24</v>
      </c>
      <c r="FQ2" s="10">
        <f>'Raw Data'!JD103</f>
        <v>0</v>
      </c>
      <c r="FR2" s="10">
        <f>'Raw Data'!JE103</f>
        <v>0</v>
      </c>
      <c r="FS2" s="10">
        <f>'Raw Data'!JF103</f>
        <v>0</v>
      </c>
      <c r="FT2" s="10">
        <f>'Raw Data'!JG103</f>
        <v>0</v>
      </c>
      <c r="FU2" s="10">
        <f>'Raw Data'!JH103</f>
        <v>0</v>
      </c>
      <c r="FV2" s="10">
        <f>'Raw Data'!JI103</f>
        <v>0</v>
      </c>
      <c r="FW2" s="10">
        <f>'Raw Data'!JJ103</f>
        <v>0</v>
      </c>
      <c r="FX2" s="10">
        <f>'Raw Data'!JK103</f>
        <v>0</v>
      </c>
      <c r="FY2" s="10">
        <f>'Raw Data'!JL103</f>
        <v>0</v>
      </c>
    </row>
    <row r="3" spans="1:181" ht="14.25" customHeight="1" x14ac:dyDescent="0.35">
      <c r="A3" s="37" t="s">
        <v>91</v>
      </c>
      <c r="B3" s="31">
        <f>'Raw Data'!CO93</f>
        <v>155163</v>
      </c>
      <c r="C3" s="31">
        <f>'Raw Data'!CP93</f>
        <v>146894</v>
      </c>
      <c r="D3" s="31">
        <f>'Raw Data'!CQ93</f>
        <v>145281</v>
      </c>
      <c r="E3" s="31">
        <f>'Raw Data'!CR93</f>
        <v>140425</v>
      </c>
      <c r="F3" s="31">
        <f>'Raw Data'!CS93</f>
        <v>118989</v>
      </c>
      <c r="G3" s="31">
        <f>'Raw Data'!CT93</f>
        <v>111978</v>
      </c>
      <c r="H3" s="31">
        <f>'Raw Data'!CU93</f>
        <v>283737</v>
      </c>
      <c r="I3" s="31">
        <f>'Raw Data'!CV93</f>
        <v>101553</v>
      </c>
      <c r="J3" s="31">
        <f>'Raw Data'!CW93</f>
        <v>72103</v>
      </c>
      <c r="K3" s="31">
        <f>'Raw Data'!CX93</f>
        <v>125117</v>
      </c>
      <c r="L3" s="31">
        <f>'Raw Data'!CY93</f>
        <v>103268</v>
      </c>
      <c r="M3" s="31">
        <f>'Raw Data'!CZ93</f>
        <v>72371</v>
      </c>
      <c r="N3" s="31">
        <f>'Raw Data'!DA93</f>
        <v>93388</v>
      </c>
      <c r="O3" s="31">
        <f>'Raw Data'!DB93</f>
        <v>181117</v>
      </c>
      <c r="P3" s="31">
        <f>'Raw Data'!DC93</f>
        <v>71616</v>
      </c>
      <c r="Q3" s="31">
        <f>'Raw Data'!DD93</f>
        <v>98564</v>
      </c>
      <c r="R3" s="31">
        <f>'Raw Data'!DE93</f>
        <v>159695</v>
      </c>
      <c r="S3" s="31">
        <f>'Raw Data'!DF93</f>
        <v>183782</v>
      </c>
      <c r="T3" s="31">
        <f>'Raw Data'!DG93</f>
        <v>105136</v>
      </c>
      <c r="U3" s="31">
        <f>'Raw Data'!DH93</f>
        <v>118420</v>
      </c>
      <c r="V3" s="31">
        <f>'Raw Data'!DI93</f>
        <v>92017</v>
      </c>
      <c r="W3" s="31">
        <f>'Raw Data'!DJ93</f>
        <v>196584</v>
      </c>
      <c r="X3" s="31">
        <f>'Raw Data'!DK93</f>
        <v>84545</v>
      </c>
      <c r="Y3" s="31">
        <f>'Raw Data'!DL93</f>
        <v>130848</v>
      </c>
      <c r="Z3" s="31">
        <f>'Raw Data'!DM93</f>
        <v>88501</v>
      </c>
      <c r="AA3" s="31">
        <f>'Raw Data'!DN93</f>
        <v>77247</v>
      </c>
      <c r="AB3" s="31">
        <f>'Raw Data'!DO93</f>
        <v>105227</v>
      </c>
      <c r="AC3" s="31">
        <f>'Raw Data'!DP93</f>
        <v>82163</v>
      </c>
      <c r="AD3" s="31">
        <f>'Raw Data'!DQ93</f>
        <v>90498</v>
      </c>
      <c r="AE3" s="31">
        <f>'Raw Data'!DR93</f>
        <v>211961</v>
      </c>
      <c r="AF3" s="31">
        <f>'Raw Data'!DS93</f>
        <v>138629</v>
      </c>
      <c r="AG3" s="31">
        <f>'Raw Data'!DT93</f>
        <v>117793</v>
      </c>
      <c r="AH3" s="31">
        <f>'Raw Data'!DU93</f>
        <v>96721</v>
      </c>
      <c r="AI3" s="31">
        <f>'Raw Data'!DV93</f>
        <v>104522</v>
      </c>
      <c r="AJ3" s="31">
        <f>'Raw Data'!DW93</f>
        <v>90513</v>
      </c>
      <c r="AK3" s="31">
        <f>'Raw Data'!DX93</f>
        <v>52211</v>
      </c>
      <c r="AL3" s="31">
        <f>'Raw Data'!DY93</f>
        <v>136446</v>
      </c>
      <c r="AM3" s="31">
        <f>'Raw Data'!DZ93</f>
        <v>155116</v>
      </c>
      <c r="AN3" s="31">
        <f>'Raw Data'!EA93</f>
        <v>133855</v>
      </c>
      <c r="AO3" s="31">
        <f>'Raw Data'!EB93</f>
        <v>109600</v>
      </c>
      <c r="AP3" s="31">
        <f>'Raw Data'!EC93</f>
        <v>90929</v>
      </c>
      <c r="AQ3" s="31">
        <f>'Raw Data'!ED93</f>
        <v>129189</v>
      </c>
      <c r="AR3" s="31">
        <f>'Raw Data'!EE93</f>
        <v>72870</v>
      </c>
      <c r="AS3" s="31">
        <f>'Raw Data'!EF93</f>
        <v>133052</v>
      </c>
      <c r="AT3" s="31">
        <f>'Raw Data'!EG93</f>
        <v>151821</v>
      </c>
      <c r="AU3" s="31">
        <f>'Raw Data'!EH93</f>
        <v>167868</v>
      </c>
      <c r="AV3" s="31">
        <f>'Raw Data'!EI93</f>
        <v>94117</v>
      </c>
      <c r="AW3" s="31">
        <f>'Raw Data'!EJ93</f>
        <v>132045</v>
      </c>
      <c r="AX3" s="31">
        <f>'Raw Data'!EK93</f>
        <v>110204</v>
      </c>
      <c r="AY3" s="31">
        <f>'Raw Data'!EL93</f>
        <v>102623</v>
      </c>
      <c r="AZ3" s="31">
        <f>'Raw Data'!EM93</f>
        <v>87975</v>
      </c>
      <c r="BA3" s="31">
        <f>'Raw Data'!EN93</f>
        <v>101099</v>
      </c>
      <c r="BB3" s="31">
        <f>'Raw Data'!EO93</f>
        <v>216373</v>
      </c>
      <c r="BC3" s="31">
        <f>'Raw Data'!EP93</f>
        <v>111462</v>
      </c>
      <c r="BD3" s="31">
        <f>'Raw Data'!EQ93</f>
        <v>178079</v>
      </c>
      <c r="BE3" s="31">
        <f>'Raw Data'!ER93</f>
        <v>86702</v>
      </c>
      <c r="BF3" s="31">
        <f>'Raw Data'!ES93</f>
        <v>160944</v>
      </c>
      <c r="BG3" s="31">
        <f>'Raw Data'!ET93</f>
        <v>81685</v>
      </c>
      <c r="BH3" s="31">
        <f>'Raw Data'!EU93</f>
        <v>237153</v>
      </c>
      <c r="BI3" s="31">
        <f>'Raw Data'!EV93</f>
        <v>120910</v>
      </c>
      <c r="BJ3" s="31">
        <f>'Raw Data'!EW93</f>
        <v>76851</v>
      </c>
      <c r="BK3" s="31">
        <f>'Raw Data'!EX93</f>
        <v>90406</v>
      </c>
      <c r="BL3" s="31">
        <f>'Raw Data'!EY93</f>
        <v>190946</v>
      </c>
      <c r="BM3" s="31">
        <f>'Raw Data'!EZ93</f>
        <v>96831</v>
      </c>
      <c r="BN3" s="31">
        <f>'Raw Data'!FA93</f>
        <v>104817</v>
      </c>
      <c r="BO3" s="31">
        <f>'Raw Data'!FB93</f>
        <v>103856</v>
      </c>
      <c r="BP3" s="31">
        <f>'Raw Data'!FC93</f>
        <v>289971</v>
      </c>
      <c r="BQ3" s="31">
        <f>'Raw Data'!FD93</f>
        <v>106252</v>
      </c>
      <c r="BR3" s="31">
        <f>'Raw Data'!FE93</f>
        <v>138723</v>
      </c>
      <c r="BS3" s="31">
        <f>'Raw Data'!FF93</f>
        <v>92843</v>
      </c>
      <c r="BT3" s="31">
        <f>'Raw Data'!FG93</f>
        <v>163523</v>
      </c>
      <c r="BU3" s="31">
        <f>'Raw Data'!FH93</f>
        <v>144460</v>
      </c>
      <c r="BV3" s="31">
        <f>'Raw Data'!FI93</f>
        <v>100048</v>
      </c>
      <c r="BW3" s="31">
        <f>'Raw Data'!FJ93</f>
        <v>116157</v>
      </c>
      <c r="BX3" s="31">
        <f>'Raw Data'!FK93</f>
        <v>114108</v>
      </c>
      <c r="BY3" s="31">
        <f>'Raw Data'!FL93</f>
        <v>141193</v>
      </c>
      <c r="BZ3" s="31">
        <f>'Raw Data'!FM93</f>
        <v>103777</v>
      </c>
      <c r="CA3" s="31">
        <f>'Raw Data'!FN93</f>
        <v>93727</v>
      </c>
      <c r="CB3" s="31">
        <f>'Raw Data'!FO93</f>
        <v>93689</v>
      </c>
      <c r="CC3" s="31">
        <f>'Raw Data'!FP93</f>
        <v>101173</v>
      </c>
      <c r="CD3" s="31">
        <f>'Raw Data'!FQ93</f>
        <v>133354</v>
      </c>
      <c r="CE3" s="31">
        <f>'Raw Data'!FR93</f>
        <v>124331</v>
      </c>
      <c r="CF3" s="31">
        <f>'Raw Data'!FS93</f>
        <v>130892</v>
      </c>
      <c r="CG3" s="31">
        <f>'Raw Data'!FT93</f>
        <v>126380</v>
      </c>
      <c r="CH3" s="31">
        <f>'Raw Data'!FU93</f>
        <v>144135</v>
      </c>
      <c r="CI3" s="31">
        <f>'Raw Data'!FV93</f>
        <v>116451</v>
      </c>
      <c r="CJ3" s="31">
        <f>'Raw Data'!FW93</f>
        <v>153531</v>
      </c>
      <c r="CK3" s="31">
        <f>'Raw Data'!FX93</f>
        <v>108688</v>
      </c>
      <c r="CL3" s="31">
        <f>'Raw Data'!FY93</f>
        <v>118595</v>
      </c>
      <c r="CM3" s="31">
        <f>'Raw Data'!FZ93</f>
        <v>120586</v>
      </c>
      <c r="CN3" s="31">
        <f>'Raw Data'!GA93</f>
        <v>219840</v>
      </c>
      <c r="CO3" s="31">
        <f>'Raw Data'!GB93</f>
        <v>137428</v>
      </c>
      <c r="CP3" s="31">
        <f>'Raw Data'!GC93</f>
        <v>107766</v>
      </c>
      <c r="CQ3" s="31">
        <f>'Raw Data'!GD93</f>
        <v>119177</v>
      </c>
      <c r="CR3" s="31">
        <f>'Raw Data'!GE93</f>
        <v>133434</v>
      </c>
      <c r="CS3" s="31">
        <f>'Raw Data'!GF93</f>
        <v>123000</v>
      </c>
      <c r="CT3" s="31">
        <f>'Raw Data'!GG93</f>
        <v>145685</v>
      </c>
      <c r="CU3" s="31">
        <f>'Raw Data'!GH93</f>
        <v>111560</v>
      </c>
      <c r="CV3" s="31">
        <f>'Raw Data'!GI93</f>
        <v>117766</v>
      </c>
      <c r="CW3" s="31">
        <f>'Raw Data'!GJ93</f>
        <v>80586</v>
      </c>
      <c r="CX3" s="31">
        <f>'Raw Data'!GK93</f>
        <v>108102</v>
      </c>
      <c r="CY3" s="31">
        <f>'Raw Data'!GL93</f>
        <v>94658</v>
      </c>
      <c r="CZ3" s="31">
        <f>'Raw Data'!GM93</f>
        <v>95844</v>
      </c>
      <c r="DA3" s="31">
        <f>'Raw Data'!GN93</f>
        <v>170225</v>
      </c>
      <c r="DB3" s="31">
        <f>'Raw Data'!GO93</f>
        <v>165212</v>
      </c>
      <c r="DC3" s="31">
        <f>'Raw Data'!GP93</f>
        <v>130693</v>
      </c>
      <c r="DD3" s="31">
        <f>'Raw Data'!GQ93</f>
        <v>120530</v>
      </c>
      <c r="DE3" s="31">
        <f>'Raw Data'!GR93</f>
        <v>118280</v>
      </c>
      <c r="DF3" s="31">
        <f>'Raw Data'!GS93</f>
        <v>119750</v>
      </c>
      <c r="DG3" s="31">
        <f>'Raw Data'!GT93</f>
        <v>133486</v>
      </c>
      <c r="DH3" s="31">
        <f>'Raw Data'!GU93</f>
        <v>86317</v>
      </c>
      <c r="DI3" s="31">
        <f>'Raw Data'!GV93</f>
        <v>122183</v>
      </c>
      <c r="DJ3" s="31">
        <f>'Raw Data'!GW93</f>
        <v>140240</v>
      </c>
      <c r="DK3" s="31">
        <f>'Raw Data'!GX93</f>
        <v>111700</v>
      </c>
      <c r="DL3" s="31">
        <f>'Raw Data'!GY93</f>
        <v>112682</v>
      </c>
      <c r="DM3" s="31">
        <f>'Raw Data'!GZ93</f>
        <v>116675</v>
      </c>
      <c r="DN3" s="31">
        <f>'Raw Data'!HA93</f>
        <v>133471</v>
      </c>
      <c r="DO3" s="31">
        <f>'Raw Data'!HB93</f>
        <v>148784</v>
      </c>
      <c r="DP3" s="31">
        <f>'Raw Data'!HC93</f>
        <v>142764</v>
      </c>
      <c r="DQ3" s="31">
        <f>'Raw Data'!HD93</f>
        <v>148240</v>
      </c>
      <c r="DR3" s="31">
        <f>'Raw Data'!HE93</f>
        <v>145714</v>
      </c>
      <c r="DS3" s="31">
        <f>'Raw Data'!HF93</f>
        <v>159957</v>
      </c>
      <c r="DT3" s="31">
        <f>'Raw Data'!HG93</f>
        <v>161844</v>
      </c>
      <c r="DU3" s="31">
        <f>'Raw Data'!HH93</f>
        <v>151254</v>
      </c>
      <c r="DV3" s="31">
        <f>'Raw Data'!HI93</f>
        <v>110453</v>
      </c>
      <c r="DW3" s="31">
        <f>'Raw Data'!HJ93</f>
        <v>158496</v>
      </c>
      <c r="DX3" s="31">
        <f>'Raw Data'!HK93</f>
        <v>149607</v>
      </c>
      <c r="DY3" s="31">
        <f>'Raw Data'!HL93</f>
        <v>156534</v>
      </c>
      <c r="DZ3" s="31">
        <f>'Raw Data'!HM93</f>
        <v>157615</v>
      </c>
      <c r="EA3" s="31">
        <f>'Raw Data'!HN93</f>
        <v>188693</v>
      </c>
      <c r="EB3" s="31">
        <f>'Raw Data'!HO93</f>
        <v>179468</v>
      </c>
      <c r="EC3" s="31">
        <f>'Raw Data'!HP93</f>
        <v>195770</v>
      </c>
      <c r="ED3" s="31">
        <f>'Raw Data'!HQ93</f>
        <v>155367</v>
      </c>
      <c r="EE3" s="31">
        <f>'Raw Data'!HR93</f>
        <v>136429</v>
      </c>
      <c r="EF3" s="31">
        <f>'Raw Data'!HS93</f>
        <v>157210</v>
      </c>
      <c r="EG3" s="31">
        <f>'Raw Data'!HT93</f>
        <v>193148</v>
      </c>
      <c r="EH3" s="31">
        <f>'Raw Data'!HU93</f>
        <v>150081</v>
      </c>
      <c r="EI3" s="31">
        <f>'Raw Data'!HV93</f>
        <v>157656</v>
      </c>
      <c r="EJ3" s="31">
        <f>'Raw Data'!HW93</f>
        <v>166514</v>
      </c>
      <c r="EK3" s="31">
        <f>'Raw Data'!HX93</f>
        <v>160426</v>
      </c>
      <c r="EL3" s="31">
        <f>'Raw Data'!HY93</f>
        <v>177062</v>
      </c>
      <c r="EM3" s="31">
        <f>'Raw Data'!HZ93</f>
        <v>250600</v>
      </c>
      <c r="EN3" s="31">
        <f>'Raw Data'!IA93</f>
        <v>196932</v>
      </c>
      <c r="EO3" s="31">
        <f>'Raw Data'!IB93</f>
        <v>187848</v>
      </c>
      <c r="EP3" s="31">
        <f>'Raw Data'!IC93</f>
        <v>190311</v>
      </c>
      <c r="EQ3" s="31">
        <f>'Raw Data'!ID93</f>
        <v>175977</v>
      </c>
      <c r="ER3" s="31">
        <f>'Raw Data'!IE93</f>
        <v>145315</v>
      </c>
      <c r="ES3" s="31">
        <f>'Raw Data'!IF93</f>
        <v>182202</v>
      </c>
      <c r="ET3" s="31">
        <f>'Raw Data'!IG93</f>
        <v>189726</v>
      </c>
      <c r="EU3" s="31">
        <f>'Raw Data'!IH93</f>
        <v>156384</v>
      </c>
      <c r="EV3" s="31">
        <f>'Raw Data'!II93</f>
        <v>199692</v>
      </c>
      <c r="EW3" s="31">
        <f>'Raw Data'!IJ93</f>
        <v>180797</v>
      </c>
      <c r="EX3" s="31">
        <f>'Raw Data'!IK93</f>
        <v>232462</v>
      </c>
      <c r="EY3" s="31">
        <f>'Raw Data'!IL93</f>
        <v>213980</v>
      </c>
      <c r="EZ3" s="31">
        <f>'Raw Data'!IM93</f>
        <v>160949</v>
      </c>
      <c r="FA3" s="31">
        <f>'Raw Data'!IN93</f>
        <v>213948</v>
      </c>
      <c r="FB3" s="31">
        <f>'Raw Data'!IO93</f>
        <v>274074</v>
      </c>
      <c r="FC3" s="31">
        <f>'Raw Data'!IP93</f>
        <v>127504</v>
      </c>
      <c r="FD3" s="31">
        <f>'Raw Data'!IQ93</f>
        <v>172808</v>
      </c>
      <c r="FE3" s="31">
        <f>'Raw Data'!IR93</f>
        <v>149951</v>
      </c>
      <c r="FF3" s="31">
        <f>'Raw Data'!IS93</f>
        <v>175218</v>
      </c>
      <c r="FG3" s="31">
        <f>'Raw Data'!IT93</f>
        <v>86078</v>
      </c>
      <c r="FH3" s="31">
        <f>'Raw Data'!IU93</f>
        <v>155893</v>
      </c>
      <c r="FI3" s="31">
        <f>'Raw Data'!IV93</f>
        <v>171594</v>
      </c>
      <c r="FJ3" s="31">
        <f>'Raw Data'!IW93</f>
        <v>191087</v>
      </c>
      <c r="FK3" s="31">
        <f>'Raw Data'!IX93</f>
        <v>175729</v>
      </c>
      <c r="FL3" s="31">
        <f>'Raw Data'!IY93</f>
        <v>246976</v>
      </c>
      <c r="FM3" s="31">
        <f>'Raw Data'!IZ93</f>
        <v>291131</v>
      </c>
      <c r="FN3" s="31">
        <f>'Raw Data'!JA93</f>
        <v>221438</v>
      </c>
      <c r="FO3" s="31">
        <f>'Raw Data'!JB93</f>
        <v>178686</v>
      </c>
      <c r="FP3" s="31">
        <f>'Raw Data'!JC93</f>
        <v>133656</v>
      </c>
      <c r="FQ3" s="31">
        <f>'Raw Data'!JD93</f>
        <v>0</v>
      </c>
      <c r="FR3" s="31">
        <f>'Raw Data'!JE93</f>
        <v>0</v>
      </c>
      <c r="FS3" s="31">
        <f>'Raw Data'!JF93</f>
        <v>0</v>
      </c>
      <c r="FT3" s="31">
        <f>'Raw Data'!JG93</f>
        <v>0</v>
      </c>
      <c r="FU3" s="31">
        <f>'Raw Data'!JH93</f>
        <v>0</v>
      </c>
      <c r="FV3" s="31">
        <f>'Raw Data'!JI93</f>
        <v>0</v>
      </c>
      <c r="FW3" s="31">
        <f>'Raw Data'!JJ93</f>
        <v>0</v>
      </c>
      <c r="FX3" s="31">
        <f>'Raw Data'!JK93</f>
        <v>0</v>
      </c>
      <c r="FY3" s="31">
        <f>'Raw Data'!JL93</f>
        <v>0</v>
      </c>
    </row>
    <row r="4" spans="1:181" ht="14.25" customHeight="1" x14ac:dyDescent="0.35">
      <c r="A4" s="37" t="s">
        <v>87</v>
      </c>
      <c r="B4" s="31">
        <f>'Raw Data'!CO94</f>
        <v>105000</v>
      </c>
      <c r="C4" s="31">
        <f>'Raw Data'!CP94</f>
        <v>73800</v>
      </c>
      <c r="D4" s="31">
        <f>'Raw Data'!CQ94</f>
        <v>80000</v>
      </c>
      <c r="E4" s="31">
        <f>'Raw Data'!CR94</f>
        <v>90000</v>
      </c>
      <c r="F4" s="31">
        <f>'Raw Data'!CS94</f>
        <v>85000</v>
      </c>
      <c r="G4" s="31">
        <f>'Raw Data'!CT94</f>
        <v>98000</v>
      </c>
      <c r="H4" s="31">
        <f>'Raw Data'!CU94</f>
        <v>100437</v>
      </c>
      <c r="I4" s="31">
        <f>'Raw Data'!CV94</f>
        <v>104000</v>
      </c>
      <c r="J4" s="31">
        <f>'Raw Data'!CW94</f>
        <v>65000</v>
      </c>
      <c r="K4" s="31">
        <f>'Raw Data'!CX94</f>
        <v>95000</v>
      </c>
      <c r="L4" s="31">
        <f>'Raw Data'!CY94</f>
        <v>45125</v>
      </c>
      <c r="M4" s="31">
        <f>'Raw Data'!CZ94</f>
        <v>61250</v>
      </c>
      <c r="N4" s="31">
        <f>'Raw Data'!DA94</f>
        <v>67500</v>
      </c>
      <c r="O4" s="31">
        <f>'Raw Data'!DB94</f>
        <v>115000</v>
      </c>
      <c r="P4" s="31">
        <f>'Raw Data'!DC94</f>
        <v>55000</v>
      </c>
      <c r="Q4" s="31">
        <f>'Raw Data'!DD94</f>
        <v>54000</v>
      </c>
      <c r="R4" s="31">
        <f>'Raw Data'!DE94</f>
        <v>60000</v>
      </c>
      <c r="S4" s="31">
        <f>'Raw Data'!DF94</f>
        <v>63000</v>
      </c>
      <c r="T4" s="31">
        <f>'Raw Data'!DG94</f>
        <v>73500</v>
      </c>
      <c r="U4" s="31">
        <f>'Raw Data'!DH94</f>
        <v>72150</v>
      </c>
      <c r="V4" s="31">
        <f>'Raw Data'!DI94</f>
        <v>65000</v>
      </c>
      <c r="W4" s="31">
        <f>'Raw Data'!DJ94</f>
        <v>109000</v>
      </c>
      <c r="X4" s="31">
        <f>'Raw Data'!DK94</f>
        <v>63500</v>
      </c>
      <c r="Y4" s="31">
        <f>'Raw Data'!DL94</f>
        <v>92000</v>
      </c>
      <c r="Z4" s="31">
        <f>'Raw Data'!DM94</f>
        <v>61000</v>
      </c>
      <c r="AA4" s="31">
        <f>'Raw Data'!DN94</f>
        <v>50000</v>
      </c>
      <c r="AB4" s="31">
        <f>'Raw Data'!DO94</f>
        <v>57050</v>
      </c>
      <c r="AC4" s="31">
        <f>'Raw Data'!DP94</f>
        <v>65000</v>
      </c>
      <c r="AD4" s="31">
        <f>'Raw Data'!DQ94</f>
        <v>64100</v>
      </c>
      <c r="AE4" s="31">
        <f>'Raw Data'!DR94</f>
        <v>92500</v>
      </c>
      <c r="AF4" s="31">
        <f>'Raw Data'!DS94</f>
        <v>87500</v>
      </c>
      <c r="AG4" s="31">
        <f>'Raw Data'!DT94</f>
        <v>65000</v>
      </c>
      <c r="AH4" s="31">
        <f>'Raw Data'!DU94</f>
        <v>74000</v>
      </c>
      <c r="AI4" s="31">
        <f>'Raw Data'!DV94</f>
        <v>56000</v>
      </c>
      <c r="AJ4" s="31">
        <f>'Raw Data'!DW94</f>
        <v>73500</v>
      </c>
      <c r="AK4" s="31">
        <f>'Raw Data'!DX94</f>
        <v>26250</v>
      </c>
      <c r="AL4" s="31">
        <f>'Raw Data'!DY94</f>
        <v>89000</v>
      </c>
      <c r="AM4" s="31">
        <f>'Raw Data'!DZ94</f>
        <v>65000</v>
      </c>
      <c r="AN4" s="31">
        <f>'Raw Data'!EA94</f>
        <v>80000</v>
      </c>
      <c r="AO4" s="31">
        <f>'Raw Data'!EB94</f>
        <v>63500</v>
      </c>
      <c r="AP4" s="31">
        <f>'Raw Data'!EC94</f>
        <v>7200</v>
      </c>
      <c r="AQ4" s="31">
        <f>'Raw Data'!ED94</f>
        <v>78000</v>
      </c>
      <c r="AR4" s="31">
        <f>'Raw Data'!EE94</f>
        <v>38000</v>
      </c>
      <c r="AS4" s="31">
        <f>'Raw Data'!EF94</f>
        <v>71500</v>
      </c>
      <c r="AT4" s="31">
        <f>'Raw Data'!EG94</f>
        <v>65000</v>
      </c>
      <c r="AU4" s="31">
        <f>'Raw Data'!EH94</f>
        <v>91000</v>
      </c>
      <c r="AV4" s="31">
        <f>'Raw Data'!EI94</f>
        <v>62800</v>
      </c>
      <c r="AW4" s="31">
        <f>'Raw Data'!EJ94</f>
        <v>70700</v>
      </c>
      <c r="AX4" s="31">
        <f>'Raw Data'!EK94</f>
        <v>72000</v>
      </c>
      <c r="AY4" s="31">
        <f>'Raw Data'!EL94</f>
        <v>84000</v>
      </c>
      <c r="AZ4" s="31">
        <f>'Raw Data'!EM94</f>
        <v>70750</v>
      </c>
      <c r="BA4" s="31">
        <f>'Raw Data'!EN94</f>
        <v>70000</v>
      </c>
      <c r="BB4" s="31">
        <f>'Raw Data'!EO94</f>
        <v>87500</v>
      </c>
      <c r="BC4" s="31">
        <f>'Raw Data'!EP94</f>
        <v>79500</v>
      </c>
      <c r="BD4" s="31">
        <f>'Raw Data'!EQ94</f>
        <v>92000</v>
      </c>
      <c r="BE4" s="31">
        <f>'Raw Data'!ER94</f>
        <v>72000</v>
      </c>
      <c r="BF4" s="31">
        <f>'Raw Data'!ES94</f>
        <v>66720</v>
      </c>
      <c r="BG4" s="31">
        <f>'Raw Data'!ET94</f>
        <v>75000</v>
      </c>
      <c r="BH4" s="31">
        <f>'Raw Data'!EU94</f>
        <v>58450</v>
      </c>
      <c r="BI4" s="31">
        <f>'Raw Data'!EV94</f>
        <v>55000</v>
      </c>
      <c r="BJ4" s="31">
        <f>'Raw Data'!EW94</f>
        <v>76450</v>
      </c>
      <c r="BK4" s="31">
        <f>'Raw Data'!EX94</f>
        <v>70000</v>
      </c>
      <c r="BL4" s="31">
        <f>'Raw Data'!EY94</f>
        <v>64500</v>
      </c>
      <c r="BM4" s="31">
        <f>'Raw Data'!EZ94</f>
        <v>59000</v>
      </c>
      <c r="BN4" s="31">
        <f>'Raw Data'!FA94</f>
        <v>80000</v>
      </c>
      <c r="BO4" s="31">
        <f>'Raw Data'!FB94</f>
        <v>77750</v>
      </c>
      <c r="BP4" s="31">
        <f>'Raw Data'!FC94</f>
        <v>78950</v>
      </c>
      <c r="BQ4" s="31">
        <f>'Raw Data'!FD94</f>
        <v>75000</v>
      </c>
      <c r="BR4" s="31">
        <f>'Raw Data'!FE94</f>
        <v>70000</v>
      </c>
      <c r="BS4" s="31">
        <f>'Raw Data'!FF94</f>
        <v>64750</v>
      </c>
      <c r="BT4" s="31">
        <f>'Raw Data'!FG94</f>
        <v>98750</v>
      </c>
      <c r="BU4" s="31">
        <f>'Raw Data'!FH94</f>
        <v>55000</v>
      </c>
      <c r="BV4" s="31">
        <f>'Raw Data'!FI94</f>
        <v>83000</v>
      </c>
      <c r="BW4" s="31">
        <f>'Raw Data'!FJ94</f>
        <v>95000</v>
      </c>
      <c r="BX4" s="31">
        <f>'Raw Data'!FK94</f>
        <v>71250</v>
      </c>
      <c r="BY4" s="31">
        <f>'Raw Data'!FL94</f>
        <v>49000</v>
      </c>
      <c r="BZ4" s="31">
        <f>'Raw Data'!FM94</f>
        <v>95000</v>
      </c>
      <c r="CA4" s="31">
        <f>'Raw Data'!FN94</f>
        <v>75500</v>
      </c>
      <c r="CB4" s="31">
        <f>'Raw Data'!FO94</f>
        <v>75000</v>
      </c>
      <c r="CC4" s="31">
        <f>'Raw Data'!FP94</f>
        <v>82900</v>
      </c>
      <c r="CD4" s="31">
        <f>'Raw Data'!FQ94</f>
        <v>77500</v>
      </c>
      <c r="CE4" s="31">
        <f>'Raw Data'!FR94</f>
        <v>80250</v>
      </c>
      <c r="CF4" s="31">
        <f>'Raw Data'!FS94</f>
        <v>69250</v>
      </c>
      <c r="CG4" s="31">
        <f>'Raw Data'!FT94</f>
        <v>61900</v>
      </c>
      <c r="CH4" s="31">
        <f>'Raw Data'!FU94</f>
        <v>110000</v>
      </c>
      <c r="CI4" s="31">
        <f>'Raw Data'!FV94</f>
        <v>103500</v>
      </c>
      <c r="CJ4" s="31">
        <f>'Raw Data'!FW94</f>
        <v>100000</v>
      </c>
      <c r="CK4" s="31">
        <f>'Raw Data'!FX94</f>
        <v>79500</v>
      </c>
      <c r="CL4" s="31">
        <f>'Raw Data'!FY94</f>
        <v>69000</v>
      </c>
      <c r="CM4" s="31">
        <f>'Raw Data'!FZ94</f>
        <v>85000</v>
      </c>
      <c r="CN4" s="31">
        <f>'Raw Data'!GA94</f>
        <v>133000</v>
      </c>
      <c r="CO4" s="31">
        <f>'Raw Data'!GB94</f>
        <v>90000</v>
      </c>
      <c r="CP4" s="31">
        <f>'Raw Data'!GC94</f>
        <v>85000</v>
      </c>
      <c r="CQ4" s="31">
        <f>'Raw Data'!GD94</f>
        <v>92500</v>
      </c>
      <c r="CR4" s="31">
        <f>'Raw Data'!GE94</f>
        <v>102500</v>
      </c>
      <c r="CS4" s="31">
        <f>'Raw Data'!GF94</f>
        <v>72000</v>
      </c>
      <c r="CT4" s="31">
        <f>'Raw Data'!GG94</f>
        <v>115000</v>
      </c>
      <c r="CU4" s="31">
        <f>'Raw Data'!GH94</f>
        <v>95000</v>
      </c>
      <c r="CV4" s="31">
        <f>'Raw Data'!GI94</f>
        <v>50000</v>
      </c>
      <c r="CW4" s="31">
        <f>'Raw Data'!GJ94</f>
        <v>50000</v>
      </c>
      <c r="CX4" s="31">
        <f>'Raw Data'!GK94</f>
        <v>68750</v>
      </c>
      <c r="CY4" s="31">
        <f>'Raw Data'!GL94</f>
        <v>76000</v>
      </c>
      <c r="CZ4" s="31">
        <f>'Raw Data'!GM94</f>
        <v>70000</v>
      </c>
      <c r="DA4" s="31">
        <f>'Raw Data'!GN94</f>
        <v>95500</v>
      </c>
      <c r="DB4" s="31">
        <f>'Raw Data'!GO94</f>
        <v>90000</v>
      </c>
      <c r="DC4" s="31">
        <f>'Raw Data'!GP94</f>
        <v>87500</v>
      </c>
      <c r="DD4" s="31">
        <f>'Raw Data'!GQ94</f>
        <v>115000</v>
      </c>
      <c r="DE4" s="31">
        <f>'Raw Data'!GR94</f>
        <v>78000</v>
      </c>
      <c r="DF4" s="31">
        <f>'Raw Data'!GS94</f>
        <v>134791</v>
      </c>
      <c r="DG4" s="31">
        <f>'Raw Data'!GT94</f>
        <v>70000</v>
      </c>
      <c r="DH4" s="31">
        <f>'Raw Data'!GU94</f>
        <v>77000</v>
      </c>
      <c r="DI4" s="31">
        <f>'Raw Data'!GV94</f>
        <v>112500</v>
      </c>
      <c r="DJ4" s="31">
        <f>'Raw Data'!GW94</f>
        <v>95000</v>
      </c>
      <c r="DK4" s="31">
        <f>'Raw Data'!GX94</f>
        <v>95000</v>
      </c>
      <c r="DL4" s="31">
        <f>'Raw Data'!GY94</f>
        <v>76000</v>
      </c>
      <c r="DM4" s="31">
        <f>'Raw Data'!GZ94</f>
        <v>95000</v>
      </c>
      <c r="DN4" s="31">
        <f>'Raw Data'!HA94</f>
        <v>99900</v>
      </c>
      <c r="DO4" s="31">
        <f>'Raw Data'!HB94</f>
        <v>110000</v>
      </c>
      <c r="DP4" s="31">
        <f>'Raw Data'!HC94</f>
        <v>95000</v>
      </c>
      <c r="DQ4" s="31">
        <f>'Raw Data'!HD94</f>
        <v>89000</v>
      </c>
      <c r="DR4" s="31">
        <f>'Raw Data'!HE94</f>
        <v>119000</v>
      </c>
      <c r="DS4" s="31">
        <f>'Raw Data'!HF94</f>
        <v>100000</v>
      </c>
      <c r="DT4" s="31">
        <f>'Raw Data'!HG94</f>
        <v>107500</v>
      </c>
      <c r="DU4" s="31">
        <f>'Raw Data'!HH94</f>
        <v>114000</v>
      </c>
      <c r="DV4" s="31">
        <f>'Raw Data'!HI94</f>
        <v>80000</v>
      </c>
      <c r="DW4" s="31">
        <f>'Raw Data'!HJ94</f>
        <v>95000</v>
      </c>
      <c r="DX4" s="31">
        <f>'Raw Data'!HK94</f>
        <v>105000</v>
      </c>
      <c r="DY4" s="31">
        <f>'Raw Data'!HL94</f>
        <v>110000</v>
      </c>
      <c r="DZ4" s="31">
        <f>'Raw Data'!HM94</f>
        <v>115000</v>
      </c>
      <c r="EA4" s="31">
        <f>'Raw Data'!HN94</f>
        <v>125000</v>
      </c>
      <c r="EB4" s="31">
        <f>'Raw Data'!HO94</f>
        <v>137450</v>
      </c>
      <c r="EC4" s="31">
        <f>'Raw Data'!HP94</f>
        <v>114950</v>
      </c>
      <c r="ED4" s="31">
        <f>'Raw Data'!HQ94</f>
        <v>112250</v>
      </c>
      <c r="EE4" s="31">
        <f>'Raw Data'!HR94</f>
        <v>107000</v>
      </c>
      <c r="EF4" s="31">
        <f>'Raw Data'!HS94</f>
        <v>128050</v>
      </c>
      <c r="EG4" s="31">
        <f>'Raw Data'!HT94</f>
        <v>129900</v>
      </c>
      <c r="EH4" s="31">
        <f>'Raw Data'!HU94</f>
        <v>129750</v>
      </c>
      <c r="EI4" s="31">
        <f>'Raw Data'!HV94</f>
        <v>115750</v>
      </c>
      <c r="EJ4" s="31">
        <f>'Raw Data'!HW94</f>
        <v>147000</v>
      </c>
      <c r="EK4" s="31">
        <f>'Raw Data'!HX94</f>
        <v>115050</v>
      </c>
      <c r="EL4" s="31">
        <f>'Raw Data'!HY94</f>
        <v>110111</v>
      </c>
      <c r="EM4" s="31">
        <f>'Raw Data'!HZ94</f>
        <v>140000</v>
      </c>
      <c r="EN4" s="31">
        <f>'Raw Data'!IA94</f>
        <v>160000</v>
      </c>
      <c r="EO4" s="31">
        <f>'Raw Data'!IB94</f>
        <v>155000</v>
      </c>
      <c r="EP4" s="31">
        <f>'Raw Data'!IC94</f>
        <v>128750</v>
      </c>
      <c r="EQ4" s="31">
        <f>'Raw Data'!ID94</f>
        <v>126250</v>
      </c>
      <c r="ER4" s="31">
        <f>'Raw Data'!IE94</f>
        <v>99000</v>
      </c>
      <c r="ES4" s="31">
        <f>'Raw Data'!IF94</f>
        <v>130000</v>
      </c>
      <c r="ET4" s="31">
        <f>'Raw Data'!IG94</f>
        <v>110000</v>
      </c>
      <c r="EU4" s="31">
        <f>'Raw Data'!IH94</f>
        <v>133690</v>
      </c>
      <c r="EV4" s="31">
        <f>'Raw Data'!II94</f>
        <v>163000</v>
      </c>
      <c r="EW4" s="31">
        <f>'Raw Data'!IJ94</f>
        <v>150000</v>
      </c>
      <c r="EX4" s="31">
        <f>'Raw Data'!IK94</f>
        <v>210500</v>
      </c>
      <c r="EY4" s="31">
        <f>'Raw Data'!IL94</f>
        <v>117500</v>
      </c>
      <c r="EZ4" s="31">
        <f>'Raw Data'!IM94</f>
        <v>135000</v>
      </c>
      <c r="FA4" s="31">
        <f>'Raw Data'!IN94</f>
        <v>150000</v>
      </c>
      <c r="FB4" s="31">
        <f>'Raw Data'!IO94</f>
        <v>150000</v>
      </c>
      <c r="FC4" s="31">
        <f>'Raw Data'!IP94</f>
        <v>97448</v>
      </c>
      <c r="FD4" s="31">
        <f>'Raw Data'!IQ94</f>
        <v>142500</v>
      </c>
      <c r="FE4" s="31">
        <f>'Raw Data'!IR94</f>
        <v>125000</v>
      </c>
      <c r="FF4" s="31">
        <f>'Raw Data'!IS94</f>
        <v>152500</v>
      </c>
      <c r="FG4" s="31">
        <f>'Raw Data'!IT94</f>
        <v>138500</v>
      </c>
      <c r="FH4" s="31">
        <f>'Raw Data'!IU94</f>
        <v>135000</v>
      </c>
      <c r="FI4" s="31">
        <f>'Raw Data'!IV94</f>
        <v>135000</v>
      </c>
      <c r="FJ4" s="31">
        <f>'Raw Data'!IW94</f>
        <v>146000</v>
      </c>
      <c r="FK4" s="31">
        <f>'Raw Data'!IX94</f>
        <v>139000</v>
      </c>
      <c r="FL4" s="31">
        <f>'Raw Data'!IY94</f>
        <v>177500</v>
      </c>
      <c r="FM4" s="31">
        <f>'Raw Data'!IZ94</f>
        <v>145000</v>
      </c>
      <c r="FN4" s="31">
        <f>'Raw Data'!JA94</f>
        <v>142500</v>
      </c>
      <c r="FO4" s="31">
        <f>'Raw Data'!JB94</f>
        <v>120000</v>
      </c>
      <c r="FP4" s="31">
        <f>'Raw Data'!JC94</f>
        <v>98500</v>
      </c>
      <c r="FQ4" s="31">
        <f>'Raw Data'!JD94</f>
        <v>0</v>
      </c>
      <c r="FR4" s="31">
        <f>'Raw Data'!JE94</f>
        <v>0</v>
      </c>
      <c r="FS4" s="31">
        <f>'Raw Data'!JF94</f>
        <v>0</v>
      </c>
      <c r="FT4" s="31">
        <f>'Raw Data'!JG94</f>
        <v>0</v>
      </c>
      <c r="FU4" s="31">
        <f>'Raw Data'!JH94</f>
        <v>0</v>
      </c>
      <c r="FV4" s="31">
        <f>'Raw Data'!JI94</f>
        <v>0</v>
      </c>
      <c r="FW4" s="31">
        <f>'Raw Data'!JJ94</f>
        <v>0</v>
      </c>
      <c r="FX4" s="31">
        <f>'Raw Data'!JK94</f>
        <v>0</v>
      </c>
      <c r="FY4" s="31">
        <f>'Raw Data'!JL94</f>
        <v>0</v>
      </c>
    </row>
    <row r="5" spans="1:181" ht="14.25" customHeight="1" x14ac:dyDescent="0.35">
      <c r="A5" s="37" t="s">
        <v>99</v>
      </c>
      <c r="B5" s="31">
        <f>'Raw Data'!CO95</f>
        <v>2327450</v>
      </c>
      <c r="C5" s="31">
        <f>'Raw Data'!CP95</f>
        <v>2644100</v>
      </c>
      <c r="D5" s="31">
        <f>'Raw Data'!CQ95</f>
        <v>5375400</v>
      </c>
      <c r="E5" s="31">
        <f>'Raw Data'!CR95</f>
        <v>3791500</v>
      </c>
      <c r="F5" s="31">
        <f>'Raw Data'!CS95</f>
        <v>3807677</v>
      </c>
      <c r="G5" s="31">
        <f>'Raw Data'!CT95</f>
        <v>3695300</v>
      </c>
      <c r="H5" s="31">
        <f>'Raw Data'!CU95</f>
        <v>5107275</v>
      </c>
      <c r="I5" s="31">
        <f>'Raw Data'!CV95</f>
        <v>2741940</v>
      </c>
      <c r="J5" s="31">
        <f>'Raw Data'!CW95</f>
        <v>1658369</v>
      </c>
      <c r="K5" s="31">
        <f>'Raw Data'!CX95</f>
        <v>2127000</v>
      </c>
      <c r="L5" s="31">
        <f>'Raw Data'!CY95</f>
        <v>4543800</v>
      </c>
      <c r="M5" s="31">
        <f>'Raw Data'!CZ95</f>
        <v>2750113</v>
      </c>
      <c r="N5" s="31">
        <f>'Raw Data'!DA95</f>
        <v>1681000</v>
      </c>
      <c r="O5" s="31">
        <f>'Raw Data'!DB95</f>
        <v>5252400</v>
      </c>
      <c r="P5" s="31">
        <f>'Raw Data'!DC95</f>
        <v>3509200</v>
      </c>
      <c r="Q5" s="31">
        <f>'Raw Data'!DD95</f>
        <v>5026798</v>
      </c>
      <c r="R5" s="31">
        <f>'Raw Data'!DE95</f>
        <v>6387800</v>
      </c>
      <c r="S5" s="31">
        <f>'Raw Data'!DF95</f>
        <v>6432400</v>
      </c>
      <c r="T5" s="31">
        <f>'Raw Data'!DG95</f>
        <v>3154100</v>
      </c>
      <c r="U5" s="31">
        <f>'Raw Data'!DH95</f>
        <v>5447330</v>
      </c>
      <c r="V5" s="31">
        <f>'Raw Data'!DI95</f>
        <v>2668500</v>
      </c>
      <c r="W5" s="31">
        <f>'Raw Data'!DJ95</f>
        <v>7863364</v>
      </c>
      <c r="X5" s="31">
        <f>'Raw Data'!DK95</f>
        <v>2536350</v>
      </c>
      <c r="Y5" s="31">
        <f>'Raw Data'!DL95</f>
        <v>3532900</v>
      </c>
      <c r="Z5" s="31">
        <f>'Raw Data'!DM95</f>
        <v>2124035</v>
      </c>
      <c r="AA5" s="31">
        <f>'Raw Data'!DN95</f>
        <v>3939605</v>
      </c>
      <c r="AB5" s="31">
        <f>'Raw Data'!DO95</f>
        <v>4630005</v>
      </c>
      <c r="AC5" s="31">
        <f>'Raw Data'!DP95</f>
        <v>3368710</v>
      </c>
      <c r="AD5" s="31">
        <f>'Raw Data'!DQ95</f>
        <v>3257950</v>
      </c>
      <c r="AE5" s="31">
        <f>'Raw Data'!DR95</f>
        <v>7206700</v>
      </c>
      <c r="AF5" s="31">
        <f>'Raw Data'!DS95</f>
        <v>5406549</v>
      </c>
      <c r="AG5" s="31">
        <f>'Raw Data'!DT95</f>
        <v>5065139</v>
      </c>
      <c r="AH5" s="31">
        <f>'Raw Data'!DU95</f>
        <v>3675400</v>
      </c>
      <c r="AI5" s="31">
        <f>'Raw Data'!DV95</f>
        <v>7863364</v>
      </c>
      <c r="AJ5" s="31">
        <f>'Raw Data'!DW95</f>
        <v>2534380</v>
      </c>
      <c r="AK5" s="31">
        <f>'Raw Data'!DX95</f>
        <v>3080500</v>
      </c>
      <c r="AL5" s="31">
        <f>'Raw Data'!DY95</f>
        <v>2865375</v>
      </c>
      <c r="AM5" s="31">
        <f>'Raw Data'!DZ95</f>
        <v>3722800</v>
      </c>
      <c r="AN5" s="31">
        <f>'Raw Data'!EA95</f>
        <v>3881000</v>
      </c>
      <c r="AO5" s="31">
        <f>'Raw Data'!EB95</f>
        <v>3836000</v>
      </c>
      <c r="AP5" s="31">
        <f>'Raw Data'!EC95</f>
        <v>3000675</v>
      </c>
      <c r="AQ5" s="31">
        <f>'Raw Data'!ED95</f>
        <v>6588649</v>
      </c>
      <c r="AR5" s="31">
        <f>'Raw Data'!EE95</f>
        <v>5139575</v>
      </c>
      <c r="AS5" s="31">
        <f>'Raw Data'!EF95</f>
        <v>5854320</v>
      </c>
      <c r="AT5" s="31">
        <f>'Raw Data'!EG95</f>
        <v>7894700</v>
      </c>
      <c r="AU5" s="31">
        <f>'Raw Data'!EH95</f>
        <v>8057704</v>
      </c>
      <c r="AV5" s="31">
        <f>'Raw Data'!EI95</f>
        <v>3200000</v>
      </c>
      <c r="AW5" s="31">
        <f>'Raw Data'!EJ95</f>
        <v>4621575</v>
      </c>
      <c r="AX5" s="31">
        <f>'Raw Data'!EK95</f>
        <v>3271350</v>
      </c>
      <c r="AY5" s="31">
        <f>'Raw Data'!EL95</f>
        <v>3078700</v>
      </c>
      <c r="AZ5" s="31">
        <f>'Raw Data'!EM95</f>
        <v>3519025</v>
      </c>
      <c r="BA5" s="31">
        <f>'Raw Data'!EN95</f>
        <v>3740695</v>
      </c>
      <c r="BB5" s="31">
        <f>'Raw Data'!EO95</f>
        <v>7356695</v>
      </c>
      <c r="BC5" s="31">
        <f>'Raw Data'!EP95</f>
        <v>4458500</v>
      </c>
      <c r="BD5" s="31">
        <f>'Raw Data'!EQ95</f>
        <v>7657400</v>
      </c>
      <c r="BE5" s="31">
        <f>'Raw Data'!ER95</f>
        <v>3381378</v>
      </c>
      <c r="BF5" s="31">
        <f>'Raw Data'!ES95</f>
        <v>8208152</v>
      </c>
      <c r="BG5" s="31">
        <f>'Raw Data'!ET95</f>
        <v>3185718</v>
      </c>
      <c r="BH5" s="31">
        <f>'Raw Data'!EU95</f>
        <v>6640300</v>
      </c>
      <c r="BI5" s="31">
        <f>'Raw Data'!EV95</f>
        <v>5078250</v>
      </c>
      <c r="BJ5" s="31">
        <f>'Raw Data'!EW95</f>
        <v>2459250</v>
      </c>
      <c r="BK5" s="31">
        <f>'Raw Data'!EX95</f>
        <v>3345030</v>
      </c>
      <c r="BL5" s="31">
        <f>'Raw Data'!EY95</f>
        <v>8210679</v>
      </c>
      <c r="BM5" s="31">
        <f>'Raw Data'!EZ95</f>
        <v>3679600</v>
      </c>
      <c r="BN5" s="31">
        <f>'Raw Data'!FA95</f>
        <v>4087900</v>
      </c>
      <c r="BO5" s="31">
        <f>'Raw Data'!FB95</f>
        <v>4985100</v>
      </c>
      <c r="BP5" s="31">
        <f>'Raw Data'!FC95</f>
        <v>13338700</v>
      </c>
      <c r="BQ5" s="31">
        <f>'Raw Data'!FD95</f>
        <v>4675100</v>
      </c>
      <c r="BR5" s="31">
        <f>'Raw Data'!FE95</f>
        <v>7074900</v>
      </c>
      <c r="BS5" s="31">
        <f>'Raw Data'!FF95</f>
        <v>4085100</v>
      </c>
      <c r="BT5" s="31">
        <f>'Raw Data'!FG95</f>
        <v>4251600</v>
      </c>
      <c r="BU5" s="31">
        <f>'Raw Data'!FH95</f>
        <v>3322600</v>
      </c>
      <c r="BV5" s="31">
        <f>'Raw Data'!FI95</f>
        <v>2801350</v>
      </c>
      <c r="BW5" s="31">
        <f>'Raw Data'!FJ95</f>
        <v>2207000</v>
      </c>
      <c r="BX5" s="31">
        <f>'Raw Data'!FK95</f>
        <v>6161850</v>
      </c>
      <c r="BY5" s="31">
        <f>'Raw Data'!FL95</f>
        <v>4659400</v>
      </c>
      <c r="BZ5" s="31">
        <f>'Raw Data'!FM95</f>
        <v>4669996</v>
      </c>
      <c r="CA5" s="31">
        <f>'Raw Data'!FN95</f>
        <v>7029590</v>
      </c>
      <c r="CB5" s="31">
        <f>'Raw Data'!FO95</f>
        <v>4590800</v>
      </c>
      <c r="CC5" s="31">
        <f>'Raw Data'!FP95</f>
        <v>5261044</v>
      </c>
      <c r="CD5" s="31">
        <f>'Raw Data'!FQ95</f>
        <v>5867700</v>
      </c>
      <c r="CE5" s="31">
        <f>'Raw Data'!FR95</f>
        <v>8205875</v>
      </c>
      <c r="CF5" s="31">
        <f>'Raw Data'!FS95</f>
        <v>5235700</v>
      </c>
      <c r="CG5" s="31">
        <f>'Raw Data'!FT95</f>
        <v>4549700</v>
      </c>
      <c r="CH5" s="31">
        <f>'Raw Data'!FU95</f>
        <v>5044750</v>
      </c>
      <c r="CI5" s="31">
        <f>'Raw Data'!FV95</f>
        <v>2561935</v>
      </c>
      <c r="CJ5" s="31">
        <f>'Raw Data'!FW95</f>
        <v>6601850</v>
      </c>
      <c r="CK5" s="31">
        <f>'Raw Data'!FX95</f>
        <v>3912800</v>
      </c>
      <c r="CL5" s="31">
        <f>'Raw Data'!FY95</f>
        <v>4981000</v>
      </c>
      <c r="CM5" s="31">
        <f>'Raw Data'!FZ95</f>
        <v>6391080</v>
      </c>
      <c r="CN5" s="31">
        <f>'Raw Data'!GA95</f>
        <v>8134101</v>
      </c>
      <c r="CO5" s="31">
        <f>'Raw Data'!GB95</f>
        <v>5359701</v>
      </c>
      <c r="CP5" s="31">
        <f>'Raw Data'!GC95</f>
        <v>3771810</v>
      </c>
      <c r="CQ5" s="31">
        <f>'Raw Data'!GD95</f>
        <v>4290400</v>
      </c>
      <c r="CR5" s="31">
        <f>'Raw Data'!GE95</f>
        <v>3469300</v>
      </c>
      <c r="CS5" s="31">
        <f>'Raw Data'!GF95</f>
        <v>2829000</v>
      </c>
      <c r="CT5" s="31">
        <f>'Raw Data'!GG95</f>
        <v>3059400</v>
      </c>
      <c r="CU5" s="31">
        <f>'Raw Data'!GH95</f>
        <v>4127725</v>
      </c>
      <c r="CV5" s="31">
        <f>'Raw Data'!GI95</f>
        <v>3533000</v>
      </c>
      <c r="CW5" s="31">
        <f>'Raw Data'!GJ95</f>
        <v>2981700</v>
      </c>
      <c r="CX5" s="31">
        <f>'Raw Data'!GK95</f>
        <v>3675500</v>
      </c>
      <c r="CY5" s="31">
        <f>'Raw Data'!GL95</f>
        <v>3691690</v>
      </c>
      <c r="CZ5" s="31">
        <f>'Raw Data'!GM95</f>
        <v>4313000</v>
      </c>
      <c r="DA5" s="31">
        <f>'Raw Data'!GN95</f>
        <v>6638801</v>
      </c>
      <c r="DB5" s="31">
        <f>'Raw Data'!GO95</f>
        <v>5782430</v>
      </c>
      <c r="DC5" s="31">
        <f>'Raw Data'!GP95</f>
        <v>4182200</v>
      </c>
      <c r="DD5" s="31">
        <f>'Raw Data'!GQ95</f>
        <v>2182800</v>
      </c>
      <c r="DE5" s="31">
        <f>'Raw Data'!GR95</f>
        <v>4849500</v>
      </c>
      <c r="DF5" s="31">
        <f>'Raw Data'!GS95</f>
        <v>3774150</v>
      </c>
      <c r="DG5" s="31">
        <f>'Raw Data'!GT95</f>
        <v>4405050</v>
      </c>
      <c r="DH5" s="31">
        <f>'Raw Data'!GU95</f>
        <v>3280075</v>
      </c>
      <c r="DI5" s="31">
        <f>'Raw Data'!GV95</f>
        <v>2932399</v>
      </c>
      <c r="DJ5" s="31">
        <f>'Raw Data'!GW95</f>
        <v>3786500</v>
      </c>
      <c r="DK5" s="31">
        <f>'Raw Data'!GX95</f>
        <v>3015900</v>
      </c>
      <c r="DL5" s="31">
        <f>'Raw Data'!GY95</f>
        <v>5972150</v>
      </c>
      <c r="DM5" s="31">
        <f>'Raw Data'!GZ95</f>
        <v>8867351</v>
      </c>
      <c r="DN5" s="31">
        <f>'Raw Data'!HA95</f>
        <v>10544252</v>
      </c>
      <c r="DO5" s="31">
        <f>'Raw Data'!HB95</f>
        <v>12498900</v>
      </c>
      <c r="DP5" s="31">
        <f>'Raw Data'!HC95</f>
        <v>9993500</v>
      </c>
      <c r="DQ5" s="31">
        <f>'Raw Data'!HD95</f>
        <v>11859260</v>
      </c>
      <c r="DR5" s="31">
        <f>'Raw Data'!HE95</f>
        <v>9617130</v>
      </c>
      <c r="DS5" s="31">
        <f>'Raw Data'!HF95</f>
        <v>9117600</v>
      </c>
      <c r="DT5" s="31">
        <f>'Raw Data'!HG95</f>
        <v>10843551</v>
      </c>
      <c r="DU5" s="31">
        <f>'Raw Data'!HH95</f>
        <v>14066700</v>
      </c>
      <c r="DV5" s="31">
        <f>'Raw Data'!HI95</f>
        <v>10934900</v>
      </c>
      <c r="DW5" s="31">
        <f>'Raw Data'!HJ95</f>
        <v>15849600</v>
      </c>
      <c r="DX5" s="31">
        <f>'Raw Data'!HK95</f>
        <v>14511950</v>
      </c>
      <c r="DY5" s="31">
        <f>'Raw Data'!HL95</f>
        <v>13931527</v>
      </c>
      <c r="DZ5" s="31">
        <f>'Raw Data'!HM95</f>
        <v>12766850</v>
      </c>
      <c r="EA5" s="31">
        <f>'Raw Data'!HN95</f>
        <v>14152000</v>
      </c>
      <c r="EB5" s="31">
        <f>'Raw Data'!HO95</f>
        <v>12562820</v>
      </c>
      <c r="EC5" s="31">
        <f>'Raw Data'!HP95</f>
        <v>14878527</v>
      </c>
      <c r="ED5" s="31">
        <f>'Raw Data'!HQ95</f>
        <v>8700560</v>
      </c>
      <c r="EE5" s="31">
        <f>'Raw Data'!HR95</f>
        <v>8185782</v>
      </c>
      <c r="EF5" s="31">
        <f>'Raw Data'!HS95</f>
        <v>12576800</v>
      </c>
      <c r="EG5" s="31">
        <f>'Raw Data'!HT95</f>
        <v>14486150</v>
      </c>
      <c r="EH5" s="31">
        <f>'Raw Data'!HU95</f>
        <v>12006509</v>
      </c>
      <c r="EI5" s="31">
        <f>'Raw Data'!HV95</f>
        <v>7882800</v>
      </c>
      <c r="EJ5" s="31">
        <f>'Raw Data'!HW95</f>
        <v>9324800</v>
      </c>
      <c r="EK5" s="31">
        <f>'Raw Data'!HX95</f>
        <v>9946450</v>
      </c>
      <c r="EL5" s="31">
        <f>'Raw Data'!HY95</f>
        <v>8499003</v>
      </c>
      <c r="EM5" s="31">
        <f>'Raw Data'!HZ95</f>
        <v>10775800</v>
      </c>
      <c r="EN5" s="31">
        <f>'Raw Data'!IA95</f>
        <v>6104900</v>
      </c>
      <c r="EO5" s="31">
        <f>'Raw Data'!IB95</f>
        <v>6762550</v>
      </c>
      <c r="EP5" s="31">
        <f>'Raw Data'!IC95</f>
        <v>7231855</v>
      </c>
      <c r="EQ5" s="31">
        <f>'Raw Data'!ID95</f>
        <v>6335180</v>
      </c>
      <c r="ER5" s="31">
        <f>'Raw Data'!IE95</f>
        <v>6103250</v>
      </c>
      <c r="ES5" s="31">
        <f>'Raw Data'!IF95</f>
        <v>8563500</v>
      </c>
      <c r="ET5" s="31">
        <f>'Raw Data'!IG95</f>
        <v>7778800</v>
      </c>
      <c r="EU5" s="31">
        <f>'Raw Data'!IH95</f>
        <v>8599190</v>
      </c>
      <c r="EV5" s="31">
        <f>'Raw Data'!II95</f>
        <v>8586770</v>
      </c>
      <c r="EW5" s="31">
        <f>'Raw Data'!IJ95</f>
        <v>8135900</v>
      </c>
      <c r="EX5" s="31">
        <f>'Raw Data'!IK95</f>
        <v>10925750</v>
      </c>
      <c r="EY5" s="31">
        <f>'Raw Data'!IL95</f>
        <v>9843120</v>
      </c>
      <c r="EZ5" s="31">
        <f>'Raw Data'!IM95</f>
        <v>6759895</v>
      </c>
      <c r="FA5" s="31">
        <f>'Raw Data'!IN95</f>
        <v>6204500</v>
      </c>
      <c r="FB5" s="31">
        <f>'Raw Data'!IO95</f>
        <v>10688900</v>
      </c>
      <c r="FC5" s="31">
        <f>'Raw Data'!IP95</f>
        <v>2805197</v>
      </c>
      <c r="FD5" s="31">
        <f>'Raw Data'!IQ95</f>
        <v>4838630</v>
      </c>
      <c r="FE5" s="31">
        <f>'Raw Data'!IR95</f>
        <v>5698150</v>
      </c>
      <c r="FF5" s="31">
        <f>'Raw Data'!IS95</f>
        <v>6307850</v>
      </c>
      <c r="FG5" s="31">
        <f>'Raw Data'!IT95</f>
        <v>7443152</v>
      </c>
      <c r="FH5" s="31">
        <f>'Raw Data'!IU95</f>
        <v>7950560</v>
      </c>
      <c r="FI5" s="31">
        <f>'Raw Data'!IV95</f>
        <v>6348989</v>
      </c>
      <c r="FJ5" s="31">
        <f>'Raw Data'!IW95</f>
        <v>6114800</v>
      </c>
      <c r="FK5" s="31">
        <f>'Raw Data'!IX95</f>
        <v>4744700</v>
      </c>
      <c r="FL5" s="31">
        <f>'Raw Data'!IY95</f>
        <v>6421400</v>
      </c>
      <c r="FM5" s="31">
        <f>'Raw Data'!IZ95</f>
        <v>9025077</v>
      </c>
      <c r="FN5" s="31">
        <f>'Raw Data'!JA95</f>
        <v>7528900</v>
      </c>
      <c r="FO5" s="31">
        <f>'Raw Data'!JB95</f>
        <v>4109800</v>
      </c>
      <c r="FP5" s="31">
        <f>'Raw Data'!JC95</f>
        <v>3207750</v>
      </c>
      <c r="FQ5" s="31">
        <f>'Raw Data'!JD95</f>
        <v>0</v>
      </c>
      <c r="FR5" s="31">
        <f>'Raw Data'!JE95</f>
        <v>0</v>
      </c>
      <c r="FS5" s="31">
        <f>'Raw Data'!JF95</f>
        <v>0</v>
      </c>
      <c r="FT5" s="31">
        <f>'Raw Data'!JG95</f>
        <v>0</v>
      </c>
      <c r="FU5" s="31">
        <f>'Raw Data'!JH95</f>
        <v>0</v>
      </c>
      <c r="FV5" s="31">
        <f>'Raw Data'!JI95</f>
        <v>0</v>
      </c>
      <c r="FW5" s="31">
        <f>'Raw Data'!JJ95</f>
        <v>0</v>
      </c>
      <c r="FX5" s="31">
        <f>'Raw Data'!JK95</f>
        <v>0</v>
      </c>
      <c r="FY5" s="31">
        <f>'Raw Data'!JL95</f>
        <v>0</v>
      </c>
    </row>
    <row r="6" spans="1:181" ht="14.25" customHeight="1" x14ac:dyDescent="0.35">
      <c r="A6" s="33"/>
    </row>
    <row r="7" spans="1:181" ht="14.25" customHeight="1" x14ac:dyDescent="0.35">
      <c r="A7" s="38"/>
      <c r="B7" s="12">
        <f t="shared" ref="B7:DM7" si="0">B1</f>
        <v>40544</v>
      </c>
      <c r="C7" s="12">
        <f t="shared" si="0"/>
        <v>40575</v>
      </c>
      <c r="D7" s="12">
        <f t="shared" si="0"/>
        <v>40603</v>
      </c>
      <c r="E7" s="12">
        <f t="shared" si="0"/>
        <v>40634</v>
      </c>
      <c r="F7" s="12">
        <f t="shared" si="0"/>
        <v>40664</v>
      </c>
      <c r="G7" s="12">
        <f t="shared" si="0"/>
        <v>40695</v>
      </c>
      <c r="H7" s="12">
        <f t="shared" si="0"/>
        <v>40725</v>
      </c>
      <c r="I7" s="12">
        <f t="shared" si="0"/>
        <v>40756</v>
      </c>
      <c r="J7" s="12">
        <f t="shared" si="0"/>
        <v>40787</v>
      </c>
      <c r="K7" s="12">
        <f t="shared" si="0"/>
        <v>40817</v>
      </c>
      <c r="L7" s="12">
        <f t="shared" si="0"/>
        <v>40848</v>
      </c>
      <c r="M7" s="12">
        <f t="shared" si="0"/>
        <v>40878</v>
      </c>
      <c r="N7" s="12">
        <f t="shared" si="0"/>
        <v>40909</v>
      </c>
      <c r="O7" s="12">
        <f t="shared" si="0"/>
        <v>40940</v>
      </c>
      <c r="P7" s="12">
        <f t="shared" si="0"/>
        <v>40969</v>
      </c>
      <c r="Q7" s="12">
        <f t="shared" si="0"/>
        <v>41000</v>
      </c>
      <c r="R7" s="12">
        <f t="shared" si="0"/>
        <v>41030</v>
      </c>
      <c r="S7" s="12">
        <f t="shared" si="0"/>
        <v>41061</v>
      </c>
      <c r="T7" s="12">
        <f t="shared" si="0"/>
        <v>41091</v>
      </c>
      <c r="U7" s="12">
        <f t="shared" si="0"/>
        <v>41122</v>
      </c>
      <c r="V7" s="12">
        <f t="shared" si="0"/>
        <v>41153</v>
      </c>
      <c r="W7" s="12">
        <f t="shared" si="0"/>
        <v>41183</v>
      </c>
      <c r="X7" s="12">
        <f t="shared" si="0"/>
        <v>41214</v>
      </c>
      <c r="Y7" s="12">
        <f t="shared" si="0"/>
        <v>41244</v>
      </c>
      <c r="Z7" s="12">
        <f t="shared" si="0"/>
        <v>41275</v>
      </c>
      <c r="AA7" s="12">
        <f t="shared" si="0"/>
        <v>41306</v>
      </c>
      <c r="AB7" s="12">
        <f t="shared" si="0"/>
        <v>41334</v>
      </c>
      <c r="AC7" s="12">
        <f t="shared" si="0"/>
        <v>41365</v>
      </c>
      <c r="AD7" s="12">
        <f t="shared" si="0"/>
        <v>41395</v>
      </c>
      <c r="AE7" s="12">
        <f t="shared" si="0"/>
        <v>41426</v>
      </c>
      <c r="AF7" s="12">
        <f t="shared" si="0"/>
        <v>41456</v>
      </c>
      <c r="AG7" s="12">
        <f t="shared" si="0"/>
        <v>41487</v>
      </c>
      <c r="AH7" s="12">
        <f t="shared" si="0"/>
        <v>41518</v>
      </c>
      <c r="AI7" s="12">
        <f t="shared" si="0"/>
        <v>41548</v>
      </c>
      <c r="AJ7" s="12">
        <f t="shared" si="0"/>
        <v>41579</v>
      </c>
      <c r="AK7" s="12">
        <f t="shared" si="0"/>
        <v>41609</v>
      </c>
      <c r="AL7" s="12">
        <f t="shared" si="0"/>
        <v>41640</v>
      </c>
      <c r="AM7" s="12">
        <f t="shared" si="0"/>
        <v>41671</v>
      </c>
      <c r="AN7" s="12">
        <f t="shared" si="0"/>
        <v>41699</v>
      </c>
      <c r="AO7" s="12">
        <f t="shared" si="0"/>
        <v>41730</v>
      </c>
      <c r="AP7" s="12">
        <f t="shared" si="0"/>
        <v>41760</v>
      </c>
      <c r="AQ7" s="12">
        <f t="shared" si="0"/>
        <v>41791</v>
      </c>
      <c r="AR7" s="12">
        <f t="shared" si="0"/>
        <v>41821</v>
      </c>
      <c r="AS7" s="12">
        <f t="shared" si="0"/>
        <v>41852</v>
      </c>
      <c r="AT7" s="12">
        <f t="shared" si="0"/>
        <v>41883</v>
      </c>
      <c r="AU7" s="12">
        <f t="shared" si="0"/>
        <v>41913</v>
      </c>
      <c r="AV7" s="12">
        <f t="shared" si="0"/>
        <v>41944</v>
      </c>
      <c r="AW7" s="12">
        <f t="shared" si="0"/>
        <v>41974</v>
      </c>
      <c r="AX7" s="12">
        <f t="shared" si="0"/>
        <v>42005</v>
      </c>
      <c r="AY7" s="12">
        <f t="shared" si="0"/>
        <v>42036</v>
      </c>
      <c r="AZ7" s="12">
        <f t="shared" si="0"/>
        <v>42064</v>
      </c>
      <c r="BA7" s="12">
        <f t="shared" si="0"/>
        <v>42095</v>
      </c>
      <c r="BB7" s="12">
        <f t="shared" si="0"/>
        <v>42125</v>
      </c>
      <c r="BC7" s="12">
        <f t="shared" si="0"/>
        <v>42156</v>
      </c>
      <c r="BD7" s="12">
        <f t="shared" si="0"/>
        <v>42186</v>
      </c>
      <c r="BE7" s="12">
        <f t="shared" si="0"/>
        <v>42217</v>
      </c>
      <c r="BF7" s="12">
        <f t="shared" si="0"/>
        <v>42248</v>
      </c>
      <c r="BG7" s="12">
        <f t="shared" si="0"/>
        <v>42278</v>
      </c>
      <c r="BH7" s="12">
        <f t="shared" si="0"/>
        <v>42309</v>
      </c>
      <c r="BI7" s="12">
        <f t="shared" si="0"/>
        <v>42339</v>
      </c>
      <c r="BJ7" s="12">
        <f t="shared" si="0"/>
        <v>42370</v>
      </c>
      <c r="BK7" s="12">
        <f t="shared" si="0"/>
        <v>42401</v>
      </c>
      <c r="BL7" s="12">
        <f t="shared" si="0"/>
        <v>42430</v>
      </c>
      <c r="BM7" s="12">
        <f t="shared" si="0"/>
        <v>42461</v>
      </c>
      <c r="BN7" s="12">
        <f t="shared" si="0"/>
        <v>42491</v>
      </c>
      <c r="BO7" s="12">
        <f t="shared" si="0"/>
        <v>42522</v>
      </c>
      <c r="BP7" s="12">
        <f t="shared" si="0"/>
        <v>42552</v>
      </c>
      <c r="BQ7" s="12">
        <f t="shared" si="0"/>
        <v>42583</v>
      </c>
      <c r="BR7" s="12">
        <f t="shared" si="0"/>
        <v>42614</v>
      </c>
      <c r="BS7" s="12">
        <f t="shared" si="0"/>
        <v>42644</v>
      </c>
      <c r="BT7" s="12">
        <f t="shared" si="0"/>
        <v>42675</v>
      </c>
      <c r="BU7" s="12">
        <f t="shared" si="0"/>
        <v>42705</v>
      </c>
      <c r="BV7" s="12">
        <f t="shared" si="0"/>
        <v>42736</v>
      </c>
      <c r="BW7" s="12">
        <f t="shared" si="0"/>
        <v>42782</v>
      </c>
      <c r="BX7" s="12">
        <f t="shared" si="0"/>
        <v>42810</v>
      </c>
      <c r="BY7" s="12">
        <f t="shared" si="0"/>
        <v>42841</v>
      </c>
      <c r="BZ7" s="12">
        <f t="shared" si="0"/>
        <v>42871</v>
      </c>
      <c r="CA7" s="12">
        <f t="shared" si="0"/>
        <v>42902</v>
      </c>
      <c r="CB7" s="12">
        <f t="shared" si="0"/>
        <v>42932</v>
      </c>
      <c r="CC7" s="12">
        <f t="shared" si="0"/>
        <v>42963</v>
      </c>
      <c r="CD7" s="12">
        <f t="shared" si="0"/>
        <v>42994</v>
      </c>
      <c r="CE7" s="12">
        <f t="shared" si="0"/>
        <v>43024</v>
      </c>
      <c r="CF7" s="12">
        <f t="shared" si="0"/>
        <v>43055</v>
      </c>
      <c r="CG7" s="12">
        <f t="shared" si="0"/>
        <v>43085</v>
      </c>
      <c r="CH7" s="12">
        <f t="shared" si="0"/>
        <v>43116</v>
      </c>
      <c r="CI7" s="12">
        <f t="shared" si="0"/>
        <v>43147</v>
      </c>
      <c r="CJ7" s="12">
        <f t="shared" si="0"/>
        <v>43175</v>
      </c>
      <c r="CK7" s="12">
        <f t="shared" si="0"/>
        <v>43206</v>
      </c>
      <c r="CL7" s="12">
        <f t="shared" si="0"/>
        <v>43236</v>
      </c>
      <c r="CM7" s="12">
        <f t="shared" si="0"/>
        <v>43267</v>
      </c>
      <c r="CN7" s="12">
        <f t="shared" si="0"/>
        <v>43297</v>
      </c>
      <c r="CO7" s="12">
        <f t="shared" si="0"/>
        <v>43328</v>
      </c>
      <c r="CP7" s="12">
        <f t="shared" si="0"/>
        <v>43359</v>
      </c>
      <c r="CQ7" s="12">
        <f t="shared" si="0"/>
        <v>43389</v>
      </c>
      <c r="CR7" s="12">
        <f t="shared" si="0"/>
        <v>43420</v>
      </c>
      <c r="CS7" s="12">
        <f t="shared" si="0"/>
        <v>43450</v>
      </c>
      <c r="CT7" s="12">
        <f t="shared" si="0"/>
        <v>43481</v>
      </c>
      <c r="CU7" s="12">
        <f t="shared" si="0"/>
        <v>43512</v>
      </c>
      <c r="CV7" s="12">
        <f t="shared" si="0"/>
        <v>43540</v>
      </c>
      <c r="CW7" s="12">
        <f t="shared" si="0"/>
        <v>43571</v>
      </c>
      <c r="CX7" s="12">
        <f t="shared" si="0"/>
        <v>43601</v>
      </c>
      <c r="CY7" s="12">
        <f t="shared" si="0"/>
        <v>43632</v>
      </c>
      <c r="CZ7" s="12">
        <f t="shared" si="0"/>
        <v>43662</v>
      </c>
      <c r="DA7" s="12">
        <f t="shared" si="0"/>
        <v>43693</v>
      </c>
      <c r="DB7" s="12">
        <f t="shared" si="0"/>
        <v>43724</v>
      </c>
      <c r="DC7" s="12">
        <f t="shared" si="0"/>
        <v>43754</v>
      </c>
      <c r="DD7" s="12">
        <f t="shared" si="0"/>
        <v>43785</v>
      </c>
      <c r="DE7" s="12">
        <f t="shared" si="0"/>
        <v>43815</v>
      </c>
      <c r="DF7" s="12">
        <f t="shared" si="0"/>
        <v>43846</v>
      </c>
      <c r="DG7" s="12">
        <f t="shared" si="0"/>
        <v>43877</v>
      </c>
      <c r="DH7" s="12">
        <f t="shared" si="0"/>
        <v>43906</v>
      </c>
      <c r="DI7" s="12">
        <f t="shared" si="0"/>
        <v>43937</v>
      </c>
      <c r="DJ7" s="12">
        <f t="shared" si="0"/>
        <v>43967</v>
      </c>
      <c r="DK7" s="12">
        <f t="shared" si="0"/>
        <v>43998</v>
      </c>
      <c r="DL7" s="12">
        <f t="shared" si="0"/>
        <v>44028</v>
      </c>
      <c r="DM7" s="12">
        <f t="shared" si="0"/>
        <v>44059</v>
      </c>
      <c r="DN7" s="12">
        <v>44094</v>
      </c>
      <c r="DO7" s="12">
        <v>44124</v>
      </c>
      <c r="DP7" s="12">
        <v>44155</v>
      </c>
      <c r="DQ7" s="12">
        <v>44185</v>
      </c>
      <c r="DR7" s="12">
        <v>44217</v>
      </c>
      <c r="DS7" s="12">
        <v>44249</v>
      </c>
      <c r="DT7" s="12">
        <v>44281</v>
      </c>
      <c r="DU7" s="12">
        <v>44313</v>
      </c>
      <c r="DV7" s="12">
        <v>44345</v>
      </c>
      <c r="DW7" s="12">
        <v>44377</v>
      </c>
      <c r="DX7" s="12">
        <v>44378</v>
      </c>
      <c r="DY7" s="12">
        <v>44419</v>
      </c>
      <c r="DZ7" s="12">
        <v>44450</v>
      </c>
      <c r="EA7" s="12">
        <v>44480</v>
      </c>
      <c r="EB7" s="12">
        <v>44511</v>
      </c>
      <c r="EC7" s="12">
        <v>44541</v>
      </c>
      <c r="ED7" s="12">
        <v>44572</v>
      </c>
      <c r="EE7" s="12">
        <v>44603</v>
      </c>
      <c r="EF7" s="12">
        <v>44631</v>
      </c>
      <c r="EG7" s="12">
        <v>44662</v>
      </c>
      <c r="EH7" s="12">
        <v>44692</v>
      </c>
      <c r="EI7" s="12">
        <v>44723</v>
      </c>
      <c r="EJ7" s="12">
        <v>44753</v>
      </c>
      <c r="EK7" s="12">
        <v>44784</v>
      </c>
      <c r="EL7" s="12">
        <v>44815</v>
      </c>
      <c r="EM7" s="12">
        <v>44845</v>
      </c>
      <c r="EN7" s="12">
        <v>44876</v>
      </c>
      <c r="EO7" s="12">
        <v>44906</v>
      </c>
      <c r="EP7" s="12">
        <v>44937</v>
      </c>
      <c r="EQ7" s="12">
        <v>44968</v>
      </c>
      <c r="ER7" s="12">
        <v>44996</v>
      </c>
      <c r="ES7" s="12">
        <v>45027</v>
      </c>
      <c r="ET7" s="12">
        <v>45057</v>
      </c>
      <c r="EU7" s="12">
        <v>45088</v>
      </c>
      <c r="EV7" s="12">
        <v>45118</v>
      </c>
      <c r="EW7" s="12">
        <v>45149</v>
      </c>
      <c r="EX7" s="12">
        <v>45180</v>
      </c>
      <c r="EY7" s="12">
        <v>45210</v>
      </c>
      <c r="EZ7" s="12">
        <v>45241</v>
      </c>
      <c r="FA7" s="12">
        <v>45271</v>
      </c>
      <c r="FB7" s="12">
        <v>45302</v>
      </c>
      <c r="FC7" s="12">
        <v>45333</v>
      </c>
      <c r="FD7" s="12">
        <v>45362</v>
      </c>
      <c r="FE7" s="12">
        <v>45393</v>
      </c>
      <c r="FF7" s="12">
        <v>45423</v>
      </c>
      <c r="FG7" s="12">
        <v>45454</v>
      </c>
      <c r="FH7" s="12">
        <v>45484</v>
      </c>
      <c r="FI7" s="12">
        <v>45515</v>
      </c>
      <c r="FJ7" s="12">
        <v>45546</v>
      </c>
      <c r="FK7" s="12">
        <v>45576</v>
      </c>
      <c r="FL7" s="12">
        <v>45607</v>
      </c>
      <c r="FM7" s="12">
        <v>45637</v>
      </c>
      <c r="FN7" s="12">
        <v>45668</v>
      </c>
      <c r="FO7" s="12">
        <v>45699</v>
      </c>
      <c r="FP7" s="12">
        <v>45727</v>
      </c>
      <c r="FQ7" s="12">
        <v>45758</v>
      </c>
      <c r="FR7" s="12">
        <v>45788</v>
      </c>
      <c r="FS7" s="12">
        <v>45819</v>
      </c>
      <c r="FT7" s="12">
        <v>45849</v>
      </c>
      <c r="FU7" s="12">
        <v>45880</v>
      </c>
      <c r="FV7" s="12">
        <v>45911</v>
      </c>
      <c r="FW7" s="12">
        <v>45941</v>
      </c>
      <c r="FX7" s="12">
        <v>45972</v>
      </c>
      <c r="FY7" s="12">
        <v>46002</v>
      </c>
    </row>
    <row r="8" spans="1:181" ht="14.25" customHeight="1" x14ac:dyDescent="0.35">
      <c r="A8" s="37" t="s">
        <v>19</v>
      </c>
      <c r="B8" s="10">
        <f>'Raw Data'!CO98</f>
        <v>14</v>
      </c>
      <c r="C8" s="10">
        <f>'Raw Data'!CP98</f>
        <v>16</v>
      </c>
      <c r="D8" s="10">
        <f>'Raw Data'!CQ98</f>
        <v>36</v>
      </c>
      <c r="E8" s="10">
        <f>'Raw Data'!CR98</f>
        <v>24</v>
      </c>
      <c r="F8" s="10">
        <f>'Raw Data'!CS98</f>
        <v>30</v>
      </c>
      <c r="G8" s="10">
        <f>'Raw Data'!CT98</f>
        <v>32</v>
      </c>
      <c r="H8" s="10">
        <f>'Raw Data'!CU98</f>
        <v>16</v>
      </c>
      <c r="I8" s="10">
        <f>'Raw Data'!CV98</f>
        <v>25</v>
      </c>
      <c r="J8" s="10">
        <f>'Raw Data'!CW98</f>
        <v>21</v>
      </c>
      <c r="K8" s="10">
        <f>'Raw Data'!CX98</f>
        <v>18</v>
      </c>
      <c r="L8" s="10">
        <f>'Raw Data'!CY98</f>
        <v>30</v>
      </c>
      <c r="M8" s="10">
        <f>'Raw Data'!CZ98</f>
        <v>25</v>
      </c>
      <c r="N8" s="10">
        <f>'Raw Data'!DA98</f>
        <v>17</v>
      </c>
      <c r="O8" s="10">
        <f>'Raw Data'!DB98</f>
        <v>31</v>
      </c>
      <c r="P8" s="10">
        <f>'Raw Data'!DC98</f>
        <v>37</v>
      </c>
      <c r="Q8" s="10">
        <f>'Raw Data'!DD98</f>
        <v>48</v>
      </c>
      <c r="R8" s="10">
        <f>'Raw Data'!DE98</f>
        <v>33</v>
      </c>
      <c r="S8" s="10">
        <f>'Raw Data'!DF98</f>
        <v>33</v>
      </c>
      <c r="T8" s="10">
        <f>'Raw Data'!DG98</f>
        <v>30</v>
      </c>
      <c r="U8" s="10">
        <f>'Raw Data'!DH98</f>
        <v>43</v>
      </c>
      <c r="V8" s="10">
        <f>'Raw Data'!DI98</f>
        <v>26</v>
      </c>
      <c r="W8" s="10">
        <f>'Raw Data'!DJ98</f>
        <v>35</v>
      </c>
      <c r="X8" s="10">
        <f>'Raw Data'!DK98</f>
        <v>28</v>
      </c>
      <c r="Y8" s="10">
        <f>'Raw Data'!DL98</f>
        <v>23</v>
      </c>
      <c r="Z8" s="10">
        <f>'Raw Data'!DM98</f>
        <v>19</v>
      </c>
      <c r="AA8" s="10">
        <f>'Raw Data'!DN98</f>
        <v>32</v>
      </c>
      <c r="AB8" s="10">
        <f>'Raw Data'!DO98</f>
        <v>38</v>
      </c>
      <c r="AC8" s="10">
        <f>'Raw Data'!DP98</f>
        <v>36</v>
      </c>
      <c r="AD8" s="10">
        <f>'Raw Data'!DQ98</f>
        <v>35</v>
      </c>
      <c r="AE8" s="10">
        <f>'Raw Data'!DR98</f>
        <v>31</v>
      </c>
      <c r="AF8" s="10">
        <f>'Raw Data'!DS98</f>
        <v>38</v>
      </c>
      <c r="AG8" s="10">
        <f>'Raw Data'!DT98</f>
        <v>41</v>
      </c>
      <c r="AH8" s="10">
        <f>'Raw Data'!DU98</f>
        <v>35</v>
      </c>
      <c r="AI8" s="10">
        <f>'Raw Data'!DV98</f>
        <v>53</v>
      </c>
      <c r="AJ8" s="10">
        <f>'Raw Data'!DW98</f>
        <v>23</v>
      </c>
      <c r="AK8" s="10">
        <f>'Raw Data'!DX98</f>
        <v>55</v>
      </c>
      <c r="AL8" s="10">
        <f>'Raw Data'!DY98</f>
        <v>21</v>
      </c>
      <c r="AM8" s="10">
        <f>'Raw Data'!DZ98</f>
        <v>19</v>
      </c>
      <c r="AN8" s="10">
        <f>'Raw Data'!EA98</f>
        <v>28</v>
      </c>
      <c r="AO8" s="10">
        <f>'Raw Data'!EB98</f>
        <v>34</v>
      </c>
      <c r="AP8" s="10">
        <f>'Raw Data'!EC98</f>
        <v>31</v>
      </c>
      <c r="AQ8" s="10">
        <f>'Raw Data'!ED98</f>
        <v>46</v>
      </c>
      <c r="AR8" s="10">
        <f>'Raw Data'!EE98</f>
        <v>70</v>
      </c>
      <c r="AS8" s="10">
        <f>'Raw Data'!EF98</f>
        <v>39</v>
      </c>
      <c r="AT8" s="10">
        <f>'Raw Data'!EG98</f>
        <v>51</v>
      </c>
      <c r="AU8" s="10">
        <f>'Raw Data'!EH98</f>
        <v>41</v>
      </c>
      <c r="AV8" s="10">
        <f>'Raw Data'!EI98</f>
        <v>29</v>
      </c>
      <c r="AW8" s="10">
        <f>'Raw Data'!EJ98</f>
        <v>30</v>
      </c>
      <c r="AX8" s="10">
        <f>'Raw Data'!EK98</f>
        <v>27</v>
      </c>
      <c r="AY8" s="10">
        <f>'Raw Data'!EL98</f>
        <v>29</v>
      </c>
      <c r="AZ8" s="10">
        <f>'Raw Data'!EM98</f>
        <v>39</v>
      </c>
      <c r="BA8" s="10">
        <f>'Raw Data'!EN98</f>
        <v>37</v>
      </c>
      <c r="BB8" s="10">
        <f>'Raw Data'!EO98</f>
        <v>34</v>
      </c>
      <c r="BC8" s="10">
        <f>'Raw Data'!EP98</f>
        <v>35</v>
      </c>
      <c r="BD8" s="10">
        <f>'Raw Data'!EQ98</f>
        <v>36</v>
      </c>
      <c r="BE8" s="10">
        <f>'Raw Data'!ER98</f>
        <v>37</v>
      </c>
      <c r="BF8" s="10">
        <f>'Raw Data'!ES98</f>
        <v>47</v>
      </c>
      <c r="BG8" s="10">
        <f>'Raw Data'!ET98</f>
        <v>36</v>
      </c>
      <c r="BH8" s="10">
        <f>'Raw Data'!EU98</f>
        <v>26</v>
      </c>
      <c r="BI8" s="10">
        <f>'Raw Data'!EV98</f>
        <v>34</v>
      </c>
      <c r="BJ8" s="10">
        <f>'Raw Data'!EW98</f>
        <v>29</v>
      </c>
      <c r="BK8" s="10">
        <f>'Raw Data'!EX98</f>
        <v>33</v>
      </c>
      <c r="BL8" s="10">
        <f>'Raw Data'!EY98</f>
        <v>38</v>
      </c>
      <c r="BM8" s="10">
        <f>'Raw Data'!EZ98</f>
        <v>35</v>
      </c>
      <c r="BN8" s="10">
        <f>'Raw Data'!FA98</f>
        <v>33</v>
      </c>
      <c r="BO8" s="10">
        <f>'Raw Data'!FB98</f>
        <v>47</v>
      </c>
      <c r="BP8" s="10">
        <f>'Raw Data'!FC98</f>
        <v>40</v>
      </c>
      <c r="BQ8" s="10">
        <f>'Raw Data'!FD98</f>
        <v>42</v>
      </c>
      <c r="BR8" s="10">
        <f>'Raw Data'!FE98</f>
        <v>47</v>
      </c>
      <c r="BS8" s="10">
        <f>'Raw Data'!FF98</f>
        <v>40</v>
      </c>
      <c r="BT8" s="10">
        <f>'Raw Data'!FG98</f>
        <v>24</v>
      </c>
      <c r="BU8" s="10">
        <f>'Raw Data'!FH98</f>
        <v>20</v>
      </c>
      <c r="BV8" s="10">
        <f>'Raw Data'!FI98</f>
        <v>27</v>
      </c>
      <c r="BW8" s="10">
        <f>'Raw Data'!FJ98</f>
        <v>16</v>
      </c>
      <c r="BX8" s="10">
        <f>'Raw Data'!FK98</f>
        <v>47</v>
      </c>
      <c r="BY8" s="10">
        <f>'Raw Data'!FL98</f>
        <v>27</v>
      </c>
      <c r="BZ8" s="10">
        <f>'Raw Data'!FM98</f>
        <v>44</v>
      </c>
      <c r="CA8" s="10">
        <f>'Raw Data'!FN98</f>
        <v>61</v>
      </c>
      <c r="CB8" s="10">
        <f>'Raw Data'!FO98</f>
        <v>47</v>
      </c>
      <c r="CC8" s="10">
        <f>'Raw Data'!FP98</f>
        <v>45</v>
      </c>
      <c r="CD8" s="10">
        <f>'Raw Data'!FQ98</f>
        <v>40</v>
      </c>
      <c r="CE8" s="10">
        <f>'Raw Data'!FR98</f>
        <v>61</v>
      </c>
      <c r="CF8" s="10">
        <f>'Raw Data'!FS98</f>
        <v>38</v>
      </c>
      <c r="CG8" s="10">
        <f>'Raw Data'!FT98</f>
        <v>33</v>
      </c>
      <c r="CH8" s="10">
        <f>'Raw Data'!FU98</f>
        <v>30</v>
      </c>
      <c r="CI8" s="10">
        <f>'Raw Data'!FV98</f>
        <v>18</v>
      </c>
      <c r="CJ8" s="10">
        <f>'Raw Data'!FW98</f>
        <v>37</v>
      </c>
      <c r="CK8" s="10">
        <f>'Raw Data'!FX98</f>
        <v>35</v>
      </c>
      <c r="CL8" s="10">
        <f>'Raw Data'!FY98</f>
        <v>39</v>
      </c>
      <c r="CM8" s="10">
        <f>'Raw Data'!FZ98</f>
        <v>50</v>
      </c>
      <c r="CN8" s="10">
        <f>'Raw Data'!GA98</f>
        <v>34</v>
      </c>
      <c r="CO8" s="10">
        <f>'Raw Data'!GB98</f>
        <v>36</v>
      </c>
      <c r="CP8" s="10">
        <f>'Raw Data'!GC98</f>
        <v>34</v>
      </c>
      <c r="CQ8" s="10">
        <f>'Raw Data'!GD98</f>
        <v>34</v>
      </c>
      <c r="CR8" s="10">
        <f>'Raw Data'!GE98</f>
        <v>25</v>
      </c>
      <c r="CS8" s="10">
        <f>'Raw Data'!GF98</f>
        <v>22</v>
      </c>
      <c r="CT8" s="10">
        <f>'Raw Data'!GG98</f>
        <v>18</v>
      </c>
      <c r="CU8" s="10">
        <f>'Raw Data'!GH98</f>
        <v>33</v>
      </c>
      <c r="CV8" s="10">
        <f>'Raw Data'!GI98</f>
        <v>25</v>
      </c>
      <c r="CW8" s="10">
        <f>'Raw Data'!GJ98</f>
        <v>35</v>
      </c>
      <c r="CX8" s="10">
        <f>'Raw Data'!GK98</f>
        <v>34</v>
      </c>
      <c r="CY8" s="10">
        <f>'Raw Data'!GL98</f>
        <v>37</v>
      </c>
      <c r="CZ8" s="10">
        <f>'Raw Data'!GM98</f>
        <v>41</v>
      </c>
      <c r="DA8" s="10">
        <f>'Raw Data'!GN98</f>
        <v>35</v>
      </c>
      <c r="DB8" s="10">
        <f>'Raw Data'!GO98</f>
        <v>33</v>
      </c>
      <c r="DC8" s="10">
        <f>'Raw Data'!GP98</f>
        <v>29</v>
      </c>
      <c r="DD8" s="10">
        <f>'Raw Data'!GQ98</f>
        <v>37</v>
      </c>
      <c r="DE8" s="10">
        <f>'Raw Data'!GR98</f>
        <v>38</v>
      </c>
      <c r="DF8" s="10">
        <f>'Raw Data'!GS98</f>
        <v>22</v>
      </c>
      <c r="DG8" s="10">
        <f>'Raw Data'!GT98</f>
        <v>33</v>
      </c>
      <c r="DH8" s="10">
        <f>'Raw Data'!GU98</f>
        <v>30</v>
      </c>
      <c r="DI8" s="10">
        <f>'Raw Data'!GV98</f>
        <v>22</v>
      </c>
      <c r="DJ8" s="10">
        <f>'Raw Data'!GW98</f>
        <v>21</v>
      </c>
      <c r="DK8" s="10">
        <f>'Raw Data'!GX98</f>
        <v>24</v>
      </c>
      <c r="DL8" s="10">
        <f>'Raw Data'!GY98</f>
        <v>49</v>
      </c>
      <c r="DM8" s="10">
        <f>'Raw Data'!GZ98</f>
        <v>71</v>
      </c>
      <c r="DN8" s="10">
        <f>'Raw Data'!HA98</f>
        <v>73</v>
      </c>
      <c r="DO8" s="10">
        <f>'Raw Data'!HB98</f>
        <v>80</v>
      </c>
      <c r="DP8" s="10">
        <f>'Raw Data'!HC98</f>
        <v>65</v>
      </c>
      <c r="DQ8" s="10">
        <f>'Raw Data'!HD98</f>
        <v>79</v>
      </c>
      <c r="DR8" s="10">
        <f>'Raw Data'!HE98</f>
        <v>63</v>
      </c>
      <c r="DS8" s="10">
        <f>'Raw Data'!HF98</f>
        <v>53</v>
      </c>
      <c r="DT8" s="10">
        <f>'Raw Data'!HG98</f>
        <v>65</v>
      </c>
      <c r="DU8" s="10">
        <f>'Raw Data'!HH98</f>
        <v>86</v>
      </c>
      <c r="DV8" s="10">
        <f>'Raw Data'!HI98</f>
        <v>92</v>
      </c>
      <c r="DW8" s="10">
        <f>'Raw Data'!HJ98</f>
        <v>97</v>
      </c>
      <c r="DX8" s="10">
        <f>'Raw Data'!HK98</f>
        <v>84</v>
      </c>
      <c r="DY8" s="10">
        <f>'Raw Data'!HL98</f>
        <v>80</v>
      </c>
      <c r="DZ8" s="10">
        <f>'Raw Data'!HM98</f>
        <v>73</v>
      </c>
      <c r="EA8" s="10">
        <f>'Raw Data'!HN98</f>
        <v>68</v>
      </c>
      <c r="EB8" s="10">
        <f>'Raw Data'!HO98</f>
        <v>64</v>
      </c>
      <c r="EC8" s="10">
        <f>'Raw Data'!HP98</f>
        <v>68</v>
      </c>
      <c r="ED8" s="10">
        <f>'Raw Data'!HQ98</f>
        <v>50</v>
      </c>
      <c r="EE8" s="10">
        <f>'Raw Data'!HR98</f>
        <v>54</v>
      </c>
      <c r="EF8" s="10">
        <f>'Raw Data'!HS98</f>
        <v>66</v>
      </c>
      <c r="EG8" s="10">
        <f>'Raw Data'!HT98</f>
        <v>67</v>
      </c>
      <c r="EH8" s="10">
        <f>'Raw Data'!HU98</f>
        <v>75</v>
      </c>
      <c r="EI8" s="10">
        <f>'Raw Data'!HV98</f>
        <v>47</v>
      </c>
      <c r="EJ8" s="10">
        <f>'Raw Data'!HW98</f>
        <v>51</v>
      </c>
      <c r="EK8" s="10">
        <f>'Raw Data'!HX98</f>
        <v>54</v>
      </c>
      <c r="EL8" s="10">
        <f>'Raw Data'!HY98</f>
        <v>44</v>
      </c>
      <c r="EM8" s="10">
        <f>'Raw Data'!HZ98</f>
        <v>40</v>
      </c>
      <c r="EN8" s="10">
        <f>'Raw Data'!IA98</f>
        <v>29</v>
      </c>
      <c r="EO8" s="10">
        <f>'Raw Data'!IB98</f>
        <v>33</v>
      </c>
      <c r="EP8" s="10">
        <f>'Raw Data'!IC98</f>
        <v>33</v>
      </c>
      <c r="EQ8" s="10">
        <f>'Raw Data'!ID98</f>
        <v>27</v>
      </c>
      <c r="ER8" s="10">
        <f>'Raw Data'!IE98</f>
        <v>36</v>
      </c>
      <c r="ES8" s="10">
        <f>'Raw Data'!IF98</f>
        <v>39</v>
      </c>
      <c r="ET8" s="10">
        <f>'Raw Data'!IG98</f>
        <v>34</v>
      </c>
      <c r="EU8" s="10">
        <f>'Raw Data'!IH98</f>
        <v>47</v>
      </c>
      <c r="EV8" s="10">
        <f>'Raw Data'!II98</f>
        <v>39</v>
      </c>
      <c r="EW8" s="10">
        <f>'Raw Data'!IJ98</f>
        <v>42</v>
      </c>
      <c r="EX8" s="10">
        <f>'Raw Data'!IK98</f>
        <v>43</v>
      </c>
      <c r="EY8" s="10">
        <f>'Raw Data'!IL98</f>
        <v>40</v>
      </c>
      <c r="EZ8" s="10">
        <f>'Raw Data'!IM98</f>
        <v>37</v>
      </c>
      <c r="FA8" s="10">
        <f>'Raw Data'!IN98</f>
        <v>26</v>
      </c>
      <c r="FB8" s="10">
        <f>'Raw Data'!IO98</f>
        <v>29</v>
      </c>
      <c r="FC8" s="10">
        <f>'Raw Data'!IP98</f>
        <v>21</v>
      </c>
      <c r="FD8" s="10">
        <f>'Raw Data'!IQ98</f>
        <v>23</v>
      </c>
      <c r="FE8" s="10">
        <f>'Raw Data'!IR98</f>
        <v>37</v>
      </c>
      <c r="FF8" s="10">
        <f>'Raw Data'!IS98</f>
        <v>33</v>
      </c>
      <c r="FG8" s="10">
        <f>'Raw Data'!IT98</f>
        <v>38</v>
      </c>
      <c r="FH8" s="10">
        <f>'Raw Data'!IU98</f>
        <v>48</v>
      </c>
      <c r="FI8" s="10">
        <f>'Raw Data'!IV98</f>
        <v>33</v>
      </c>
      <c r="FJ8" s="10">
        <f>'Raw Data'!IW98</f>
        <v>30</v>
      </c>
      <c r="FK8" s="10">
        <f>'Raw Data'!IX98</f>
        <v>18</v>
      </c>
      <c r="FL8" s="10">
        <f>'Raw Data'!IY98</f>
        <v>22</v>
      </c>
      <c r="FM8" s="10">
        <f>'Raw Data'!IZ98</f>
        <v>26</v>
      </c>
      <c r="FN8" s="10">
        <f>'Raw Data'!JA98</f>
        <v>30</v>
      </c>
      <c r="FO8" s="10">
        <f>'Raw Data'!JB98</f>
        <v>20</v>
      </c>
      <c r="FP8" s="10">
        <f>'Raw Data'!JC98</f>
        <v>23</v>
      </c>
      <c r="FQ8" s="10">
        <f>'Raw Data'!JD98</f>
        <v>0</v>
      </c>
      <c r="FR8" s="10">
        <f>'Raw Data'!JE98</f>
        <v>0</v>
      </c>
      <c r="FS8" s="10">
        <f>'Raw Data'!JF98</f>
        <v>0</v>
      </c>
      <c r="FT8" s="10">
        <f>'Raw Data'!JG98</f>
        <v>0</v>
      </c>
      <c r="FU8" s="10">
        <f>'Raw Data'!JH98</f>
        <v>0</v>
      </c>
      <c r="FV8" s="10">
        <f>'Raw Data'!JI98</f>
        <v>0</v>
      </c>
      <c r="FW8" s="10">
        <f>'Raw Data'!JJ98</f>
        <v>0</v>
      </c>
      <c r="FX8" s="10">
        <f>'Raw Data'!JK98</f>
        <v>0</v>
      </c>
      <c r="FY8" s="10">
        <f>'Raw Data'!JL98</f>
        <v>0</v>
      </c>
    </row>
    <row r="9" spans="1:181" ht="14.25" customHeight="1" x14ac:dyDescent="0.35">
      <c r="A9" s="37" t="s">
        <v>100</v>
      </c>
      <c r="B9" s="10">
        <f>'Raw Data'!CO99</f>
        <v>1</v>
      </c>
      <c r="C9" s="10">
        <f>'Raw Data'!CP99</f>
        <v>0</v>
      </c>
      <c r="D9" s="10">
        <f>'Raw Data'!CQ99</f>
        <v>1</v>
      </c>
      <c r="E9" s="10">
        <f>'Raw Data'!CR99</f>
        <v>1</v>
      </c>
      <c r="F9" s="10">
        <f>'Raw Data'!CS99</f>
        <v>0</v>
      </c>
      <c r="G9" s="10">
        <f>'Raw Data'!CT99</f>
        <v>0</v>
      </c>
      <c r="H9" s="10">
        <f>'Raw Data'!CU99</f>
        <v>0</v>
      </c>
      <c r="I9" s="10">
        <f>'Raw Data'!CV99</f>
        <v>0</v>
      </c>
      <c r="J9" s="10">
        <f>'Raw Data'!CW99</f>
        <v>0</v>
      </c>
      <c r="K9" s="10">
        <f>'Raw Data'!CX99</f>
        <v>0</v>
      </c>
      <c r="L9" s="10">
        <f>'Raw Data'!CY99</f>
        <v>2</v>
      </c>
      <c r="M9" s="10">
        <f>'Raw Data'!CZ99</f>
        <v>1</v>
      </c>
      <c r="N9" s="10">
        <f>'Raw Data'!DA99</f>
        <v>0</v>
      </c>
      <c r="O9" s="10">
        <f>'Raw Data'!DB99</f>
        <v>0</v>
      </c>
      <c r="P9" s="10">
        <f>'Raw Data'!DC99</f>
        <v>2</v>
      </c>
      <c r="Q9" s="10">
        <f>'Raw Data'!DD99</f>
        <v>2</v>
      </c>
      <c r="R9" s="10">
        <f>'Raw Data'!DE99</f>
        <v>1</v>
      </c>
      <c r="S9" s="10">
        <f>'Raw Data'!DF99</f>
        <v>0</v>
      </c>
      <c r="T9" s="10">
        <f>'Raw Data'!DG99</f>
        <v>0</v>
      </c>
      <c r="U9" s="10">
        <f>'Raw Data'!DH99</f>
        <v>1</v>
      </c>
      <c r="V9" s="10">
        <f>'Raw Data'!DI99</f>
        <v>0</v>
      </c>
      <c r="W9" s="10">
        <f>'Raw Data'!DJ99</f>
        <v>5</v>
      </c>
      <c r="X9" s="10">
        <f>'Raw Data'!DK99</f>
        <v>2</v>
      </c>
      <c r="Y9" s="10">
        <f>'Raw Data'!DL99</f>
        <v>3</v>
      </c>
      <c r="Z9" s="10">
        <f>'Raw Data'!DM99</f>
        <v>5</v>
      </c>
      <c r="AA9" s="10">
        <f>'Raw Data'!DN99</f>
        <v>16</v>
      </c>
      <c r="AB9" s="10">
        <f>'Raw Data'!DO99</f>
        <v>4</v>
      </c>
      <c r="AC9" s="10">
        <f>'Raw Data'!DP99</f>
        <v>4</v>
      </c>
      <c r="AD9" s="10">
        <f>'Raw Data'!DQ99</f>
        <v>0</v>
      </c>
      <c r="AE9" s="10">
        <f>'Raw Data'!DR99</f>
        <v>2</v>
      </c>
      <c r="AF9" s="10">
        <f>'Raw Data'!DS99</f>
        <v>0</v>
      </c>
      <c r="AG9" s="10">
        <f>'Raw Data'!DT99</f>
        <v>0</v>
      </c>
      <c r="AH9" s="10">
        <f>'Raw Data'!DU99</f>
        <v>1</v>
      </c>
      <c r="AI9" s="10">
        <f>'Raw Data'!DV99</f>
        <v>1</v>
      </c>
      <c r="AJ9" s="10">
        <f>'Raw Data'!DW99</f>
        <v>0</v>
      </c>
      <c r="AK9" s="10">
        <f>'Raw Data'!DX99</f>
        <v>3</v>
      </c>
      <c r="AL9" s="10">
        <f>'Raw Data'!DY99</f>
        <v>0</v>
      </c>
      <c r="AM9" s="10">
        <f>'Raw Data'!DZ99</f>
        <v>0</v>
      </c>
      <c r="AN9" s="10">
        <f>'Raw Data'!EA99</f>
        <v>1</v>
      </c>
      <c r="AO9" s="10">
        <f>'Raw Data'!EB99</f>
        <v>0</v>
      </c>
      <c r="AP9" s="10">
        <f>'Raw Data'!EC99</f>
        <v>1</v>
      </c>
      <c r="AQ9" s="10">
        <f>'Raw Data'!ED99</f>
        <v>3</v>
      </c>
      <c r="AR9" s="10">
        <f>'Raw Data'!EE99</f>
        <v>0</v>
      </c>
      <c r="AS9" s="10">
        <f>'Raw Data'!EF99</f>
        <v>2</v>
      </c>
      <c r="AT9" s="10">
        <f>'Raw Data'!EG99</f>
        <v>0</v>
      </c>
      <c r="AU9" s="10">
        <f>'Raw Data'!EH99</f>
        <v>1</v>
      </c>
      <c r="AV9" s="10">
        <f>'Raw Data'!EI99</f>
        <v>1</v>
      </c>
      <c r="AW9" s="10">
        <f>'Raw Data'!EJ99</f>
        <v>2</v>
      </c>
      <c r="AX9" s="10">
        <f>'Raw Data'!EK99</f>
        <v>3</v>
      </c>
      <c r="AY9" s="10">
        <f>'Raw Data'!EL99</f>
        <v>0</v>
      </c>
      <c r="AZ9" s="10">
        <f>'Raw Data'!EM99</f>
        <v>0</v>
      </c>
      <c r="BA9" s="10">
        <f>'Raw Data'!EN99</f>
        <v>0</v>
      </c>
      <c r="BB9" s="10">
        <f>'Raw Data'!EO99</f>
        <v>1</v>
      </c>
      <c r="BC9" s="10">
        <f>'Raw Data'!EP99</f>
        <v>1</v>
      </c>
      <c r="BD9" s="10">
        <f>'Raw Data'!EQ99</f>
        <v>1</v>
      </c>
      <c r="BE9" s="10">
        <f>'Raw Data'!ER99</f>
        <v>0</v>
      </c>
      <c r="BF9" s="10">
        <f>'Raw Data'!ES99</f>
        <v>1</v>
      </c>
      <c r="BG9" s="10">
        <f>'Raw Data'!ET99</f>
        <v>1</v>
      </c>
      <c r="BH9" s="10">
        <f>'Raw Data'!EU99</f>
        <v>0</v>
      </c>
      <c r="BI9" s="10">
        <f>'Raw Data'!EV99</f>
        <v>4</v>
      </c>
      <c r="BJ9" s="10">
        <f>'Raw Data'!EW99</f>
        <v>0</v>
      </c>
      <c r="BK9" s="10">
        <f>'Raw Data'!EX99</f>
        <v>1</v>
      </c>
      <c r="BL9" s="10">
        <f>'Raw Data'!EY99</f>
        <v>1</v>
      </c>
      <c r="BM9" s="10">
        <f>'Raw Data'!EZ99</f>
        <v>1</v>
      </c>
      <c r="BN9" s="10">
        <f>'Raw Data'!FA99</f>
        <v>3</v>
      </c>
      <c r="BO9" s="10">
        <f>'Raw Data'!FB99</f>
        <v>0</v>
      </c>
      <c r="BP9" s="10">
        <f>'Raw Data'!FC99</f>
        <v>1</v>
      </c>
      <c r="BQ9" s="10">
        <f>'Raw Data'!FD99</f>
        <v>0</v>
      </c>
      <c r="BR9" s="10">
        <f>'Raw Data'!FE99</f>
        <v>0</v>
      </c>
      <c r="BS9" s="10">
        <f>'Raw Data'!FF99</f>
        <v>1</v>
      </c>
      <c r="BT9" s="10">
        <f>'Raw Data'!FG99</f>
        <v>0</v>
      </c>
      <c r="BU9" s="10">
        <f>'Raw Data'!FH99</f>
        <v>1</v>
      </c>
      <c r="BV9" s="10">
        <f>'Raw Data'!FI99</f>
        <v>0</v>
      </c>
      <c r="BW9" s="10">
        <f>'Raw Data'!FJ99</f>
        <v>2</v>
      </c>
      <c r="BX9" s="10">
        <f>'Raw Data'!FK99</f>
        <v>2</v>
      </c>
      <c r="BY9" s="10">
        <f>'Raw Data'!FL99</f>
        <v>0</v>
      </c>
      <c r="BZ9" s="10">
        <f>'Raw Data'!FM99</f>
        <v>0</v>
      </c>
      <c r="CA9" s="10">
        <f>'Raw Data'!FN99</f>
        <v>10</v>
      </c>
      <c r="CB9" s="10">
        <f>'Raw Data'!FO99</f>
        <v>1</v>
      </c>
      <c r="CC9" s="10">
        <f>'Raw Data'!FP99</f>
        <v>2</v>
      </c>
      <c r="CD9" s="10">
        <f>'Raw Data'!FQ99</f>
        <v>1</v>
      </c>
      <c r="CE9" s="10">
        <f>'Raw Data'!FR99</f>
        <v>0</v>
      </c>
      <c r="CF9" s="10">
        <f>'Raw Data'!FS99</f>
        <v>0</v>
      </c>
      <c r="CG9" s="10">
        <f>'Raw Data'!FT99</f>
        <v>0</v>
      </c>
      <c r="CH9" s="10">
        <f>'Raw Data'!FU99</f>
        <v>0</v>
      </c>
      <c r="CI9" s="10">
        <f>'Raw Data'!FV99</f>
        <v>0</v>
      </c>
      <c r="CJ9" s="10">
        <f>'Raw Data'!FW99</f>
        <v>4</v>
      </c>
      <c r="CK9" s="10">
        <f>'Raw Data'!FX99</f>
        <v>0</v>
      </c>
      <c r="CL9" s="10">
        <f>'Raw Data'!FY99</f>
        <v>2</v>
      </c>
      <c r="CM9" s="10">
        <f>'Raw Data'!FZ99</f>
        <v>0</v>
      </c>
      <c r="CN9" s="10">
        <f>'Raw Data'!GA99</f>
        <v>2</v>
      </c>
      <c r="CO9" s="10">
        <f>'Raw Data'!GB99</f>
        <v>0</v>
      </c>
      <c r="CP9" s="10">
        <f>'Raw Data'!GC99</f>
        <v>1</v>
      </c>
      <c r="CQ9" s="10">
        <f>'Raw Data'!GD99</f>
        <v>1</v>
      </c>
      <c r="CR9" s="10">
        <f>'Raw Data'!GE99</f>
        <v>1</v>
      </c>
      <c r="CS9" s="10">
        <f>'Raw Data'!GF99</f>
        <v>0</v>
      </c>
      <c r="CT9" s="10">
        <f>'Raw Data'!GG99</f>
        <v>0</v>
      </c>
      <c r="CU9" s="10">
        <f>'Raw Data'!GH99</f>
        <v>0</v>
      </c>
      <c r="CV9" s="10">
        <f>'Raw Data'!GI99</f>
        <v>3</v>
      </c>
      <c r="CW9" s="10">
        <f>'Raw Data'!GJ99</f>
        <v>0</v>
      </c>
      <c r="CX9" s="10">
        <f>'Raw Data'!GK99</f>
        <v>0</v>
      </c>
      <c r="CY9" s="10">
        <f>'Raw Data'!GL99</f>
        <v>0</v>
      </c>
      <c r="CZ9" s="10">
        <f>'Raw Data'!GM99</f>
        <v>1</v>
      </c>
      <c r="DA9" s="10">
        <f>'Raw Data'!GN99</f>
        <v>2</v>
      </c>
      <c r="DB9" s="10">
        <f>'Raw Data'!GO99</f>
        <v>0</v>
      </c>
      <c r="DC9" s="10">
        <f>'Raw Data'!GP99</f>
        <v>0</v>
      </c>
      <c r="DD9" s="10">
        <f>'Raw Data'!GQ99</f>
        <v>0</v>
      </c>
      <c r="DE9" s="10">
        <f>'Raw Data'!GR99</f>
        <v>2</v>
      </c>
      <c r="DF9" s="10">
        <f>'Raw Data'!GS99</f>
        <v>0</v>
      </c>
      <c r="DG9" s="10">
        <f>'Raw Data'!GT99</f>
        <v>0</v>
      </c>
      <c r="DH9" s="10">
        <f>'Raw Data'!GU99</f>
        <v>1</v>
      </c>
      <c r="DI9" s="10">
        <f>'Raw Data'!GV99</f>
        <v>1</v>
      </c>
      <c r="DJ9" s="10">
        <f>'Raw Data'!GW99</f>
        <v>0</v>
      </c>
      <c r="DK9" s="10">
        <f>'Raw Data'!GX99</f>
        <v>0</v>
      </c>
      <c r="DL9" s="10">
        <f>'Raw Data'!GY99</f>
        <v>0</v>
      </c>
      <c r="DM9" s="10">
        <f>'Raw Data'!GZ99</f>
        <v>0</v>
      </c>
      <c r="DN9" s="10">
        <f>'Raw Data'!HA99</f>
        <v>1</v>
      </c>
      <c r="DO9" s="10">
        <f>'Raw Data'!HB99</f>
        <v>1</v>
      </c>
      <c r="DP9" s="10">
        <f>'Raw Data'!HC99</f>
        <v>1</v>
      </c>
      <c r="DQ9" s="10">
        <f>'Raw Data'!HD99</f>
        <v>0</v>
      </c>
      <c r="DR9" s="10">
        <f>'Raw Data'!HE99</f>
        <v>1</v>
      </c>
      <c r="DS9" s="10">
        <f>'Raw Data'!HF99</f>
        <v>0</v>
      </c>
      <c r="DT9" s="10">
        <f>'Raw Data'!HG99</f>
        <v>1</v>
      </c>
      <c r="DU9" s="10">
        <f>'Raw Data'!HH99</f>
        <v>2</v>
      </c>
      <c r="DV9" s="10">
        <f>'Raw Data'!HI99</f>
        <v>1</v>
      </c>
      <c r="DW9" s="10">
        <f>'Raw Data'!HJ99</f>
        <v>3</v>
      </c>
      <c r="DX9" s="10">
        <f>'Raw Data'!HK99</f>
        <v>3</v>
      </c>
      <c r="DY9" s="10">
        <f>'Raw Data'!HL99</f>
        <v>2</v>
      </c>
      <c r="DZ9" s="10">
        <f>'Raw Data'!HM99</f>
        <v>2</v>
      </c>
      <c r="EA9" s="10">
        <f>'Raw Data'!HN99</f>
        <v>1</v>
      </c>
      <c r="EB9" s="10">
        <f>'Raw Data'!HO99</f>
        <v>1</v>
      </c>
      <c r="EC9" s="10">
        <f>'Raw Data'!HP99</f>
        <v>3</v>
      </c>
      <c r="ED9" s="10">
        <f>'Raw Data'!HQ99</f>
        <v>2</v>
      </c>
      <c r="EE9" s="10">
        <f>'Raw Data'!HR99</f>
        <v>1</v>
      </c>
      <c r="EF9" s="10">
        <f>'Raw Data'!HS99</f>
        <v>4</v>
      </c>
      <c r="EG9" s="10">
        <f>'Raw Data'!HT99</f>
        <v>2</v>
      </c>
      <c r="EH9" s="10">
        <f>'Raw Data'!HU99</f>
        <v>1</v>
      </c>
      <c r="EI9" s="10">
        <f>'Raw Data'!HV99</f>
        <v>1</v>
      </c>
      <c r="EJ9" s="10">
        <f>'Raw Data'!HW99</f>
        <v>3</v>
      </c>
      <c r="EK9" s="10">
        <f>'Raw Data'!HX99</f>
        <v>1</v>
      </c>
      <c r="EL9" s="10">
        <f>'Raw Data'!HY99</f>
        <v>2</v>
      </c>
      <c r="EM9" s="10">
        <f>'Raw Data'!HZ99</f>
        <v>2</v>
      </c>
      <c r="EN9" s="10">
        <f>'Raw Data'!IA99</f>
        <v>0</v>
      </c>
      <c r="EO9" s="10">
        <f>'Raw Data'!IB99</f>
        <v>2</v>
      </c>
      <c r="EP9" s="10">
        <f>'Raw Data'!IC99</f>
        <v>3</v>
      </c>
      <c r="EQ9" s="10">
        <f>'Raw Data'!ID99</f>
        <v>4</v>
      </c>
      <c r="ER9" s="10">
        <f>'Raw Data'!IE99</f>
        <v>1</v>
      </c>
      <c r="ES9" s="10">
        <f>'Raw Data'!IF99</f>
        <v>0</v>
      </c>
      <c r="ET9" s="10">
        <f>'Raw Data'!IG99</f>
        <v>2</v>
      </c>
      <c r="EU9" s="10">
        <f>'Raw Data'!IH99</f>
        <v>2</v>
      </c>
      <c r="EV9" s="10">
        <f>'Raw Data'!II99</f>
        <v>1</v>
      </c>
      <c r="EW9" s="10">
        <f>'Raw Data'!IJ99</f>
        <v>1</v>
      </c>
      <c r="EX9" s="10">
        <f>'Raw Data'!IK99</f>
        <v>2</v>
      </c>
      <c r="EY9" s="10">
        <f>'Raw Data'!IL99</f>
        <v>1</v>
      </c>
      <c r="EZ9" s="10">
        <f>'Raw Data'!IM99</f>
        <v>0</v>
      </c>
      <c r="FA9" s="10">
        <f>'Raw Data'!IN99</f>
        <v>0</v>
      </c>
      <c r="FB9" s="10">
        <f>'Raw Data'!IO99</f>
        <v>5</v>
      </c>
      <c r="FC9" s="10">
        <f>'Raw Data'!IP99</f>
        <v>0</v>
      </c>
      <c r="FD9" s="10">
        <f>'Raw Data'!IQ99</f>
        <v>1</v>
      </c>
      <c r="FE9" s="10">
        <f>'Raw Data'!IR99</f>
        <v>0</v>
      </c>
      <c r="FF9" s="10">
        <f>'Raw Data'!IS99</f>
        <v>0</v>
      </c>
      <c r="FG9" s="10">
        <f>'Raw Data'!IT99</f>
        <v>1</v>
      </c>
      <c r="FH9" s="10">
        <f>'Raw Data'!IU99</f>
        <v>0</v>
      </c>
      <c r="FI9" s="10">
        <f>'Raw Data'!IV99</f>
        <v>1</v>
      </c>
      <c r="FJ9" s="10">
        <f>'Raw Data'!IW99</f>
        <v>0</v>
      </c>
      <c r="FK9" s="10">
        <f>'Raw Data'!IX99</f>
        <v>2</v>
      </c>
      <c r="FL9" s="10">
        <f>'Raw Data'!IY99</f>
        <v>1</v>
      </c>
      <c r="FM9" s="10">
        <f>'Raw Data'!IZ99</f>
        <v>3</v>
      </c>
      <c r="FN9" s="10">
        <f>'Raw Data'!JA99</f>
        <v>1</v>
      </c>
      <c r="FO9" s="10">
        <f>'Raw Data'!JB99</f>
        <v>0</v>
      </c>
      <c r="FP9" s="10">
        <f>'Raw Data'!JC99</f>
        <v>0</v>
      </c>
      <c r="FQ9" s="10">
        <f>'Raw Data'!JD99</f>
        <v>0</v>
      </c>
      <c r="FR9" s="10">
        <f>'Raw Data'!JE99</f>
        <v>0</v>
      </c>
      <c r="FS9" s="10">
        <f>'Raw Data'!JF99</f>
        <v>0</v>
      </c>
      <c r="FT9" s="10">
        <f>'Raw Data'!JG99</f>
        <v>0</v>
      </c>
      <c r="FU9" s="10">
        <f>'Raw Data'!JH99</f>
        <v>0</v>
      </c>
      <c r="FV9" s="10">
        <f>'Raw Data'!JI99</f>
        <v>0</v>
      </c>
      <c r="FW9" s="10">
        <f>'Raw Data'!JJ99</f>
        <v>0</v>
      </c>
      <c r="FX9" s="10">
        <f>'Raw Data'!JK99</f>
        <v>0</v>
      </c>
      <c r="FY9" s="10">
        <f>'Raw Data'!JL99</f>
        <v>0</v>
      </c>
    </row>
    <row r="10" spans="1:181" ht="14.25" customHeight="1" x14ac:dyDescent="0.35">
      <c r="A10" s="37" t="s">
        <v>101</v>
      </c>
      <c r="B10" s="10">
        <f>'Raw Data'!CO100</f>
        <v>0</v>
      </c>
      <c r="C10" s="10">
        <f>'Raw Data'!CP100</f>
        <v>2</v>
      </c>
      <c r="D10" s="10">
        <f>'Raw Data'!CQ100</f>
        <v>0</v>
      </c>
      <c r="E10" s="10">
        <f>'Raw Data'!CR100</f>
        <v>1</v>
      </c>
      <c r="F10" s="10">
        <f>'Raw Data'!CS100</f>
        <v>2</v>
      </c>
      <c r="G10" s="10">
        <f>'Raw Data'!CT100</f>
        <v>0</v>
      </c>
      <c r="H10" s="10">
        <f>'Raw Data'!CU100</f>
        <v>0</v>
      </c>
      <c r="I10" s="10">
        <f>'Raw Data'!CV100</f>
        <v>1</v>
      </c>
      <c r="J10" s="10">
        <f>'Raw Data'!CW100</f>
        <v>0</v>
      </c>
      <c r="K10" s="10">
        <f>'Raw Data'!CX100</f>
        <v>0</v>
      </c>
      <c r="L10" s="10">
        <f>'Raw Data'!CY100</f>
        <v>13</v>
      </c>
      <c r="M10" s="10">
        <f>'Raw Data'!CZ100</f>
        <v>8</v>
      </c>
      <c r="N10" s="10">
        <f>'Raw Data'!DA100</f>
        <v>1</v>
      </c>
      <c r="O10" s="10">
        <f>'Raw Data'!DB100</f>
        <v>0</v>
      </c>
      <c r="P10" s="10">
        <f>'Raw Data'!DC100</f>
        <v>10</v>
      </c>
      <c r="Q10" s="10">
        <f>'Raw Data'!DD100</f>
        <v>0</v>
      </c>
      <c r="R10" s="10">
        <f>'Raw Data'!DE100</f>
        <v>5</v>
      </c>
      <c r="S10" s="10">
        <f>'Raw Data'!DF100</f>
        <v>1</v>
      </c>
      <c r="T10" s="10">
        <f>'Raw Data'!DG100</f>
        <v>0</v>
      </c>
      <c r="U10" s="10">
        <f>'Raw Data'!DH100</f>
        <v>0</v>
      </c>
      <c r="V10" s="10">
        <f>'Raw Data'!DI100</f>
        <v>1</v>
      </c>
      <c r="W10" s="10">
        <f>'Raw Data'!DJ100</f>
        <v>0</v>
      </c>
      <c r="X10" s="10">
        <f>'Raw Data'!DK100</f>
        <v>0</v>
      </c>
      <c r="Y10" s="10">
        <f>'Raw Data'!DL100</f>
        <v>0</v>
      </c>
      <c r="Z10" s="10">
        <f>'Raw Data'!DM100</f>
        <v>0</v>
      </c>
      <c r="AA10" s="10">
        <f>'Raw Data'!DN100</f>
        <v>1</v>
      </c>
      <c r="AB10" s="10">
        <f>'Raw Data'!DO100</f>
        <v>0</v>
      </c>
      <c r="AC10" s="10">
        <f>'Raw Data'!DP100</f>
        <v>1</v>
      </c>
      <c r="AD10" s="10">
        <f>'Raw Data'!DQ100</f>
        <v>1</v>
      </c>
      <c r="AE10" s="10">
        <f>'Raw Data'!DR100</f>
        <v>0</v>
      </c>
      <c r="AF10" s="10">
        <f>'Raw Data'!DS100</f>
        <v>1</v>
      </c>
      <c r="AG10" s="10">
        <f>'Raw Data'!DT100</f>
        <v>2</v>
      </c>
      <c r="AH10" s="10">
        <f>'Raw Data'!DU100</f>
        <v>2</v>
      </c>
      <c r="AI10" s="10">
        <f>'Raw Data'!DV100</f>
        <v>1</v>
      </c>
      <c r="AJ10" s="10">
        <f>'Raw Data'!DW100</f>
        <v>0</v>
      </c>
      <c r="AK10" s="10">
        <f>'Raw Data'!DX100</f>
        <v>1</v>
      </c>
      <c r="AL10" s="10">
        <f>'Raw Data'!DY100</f>
        <v>0</v>
      </c>
      <c r="AM10" s="10">
        <f>'Raw Data'!DZ100</f>
        <v>2</v>
      </c>
      <c r="AN10" s="10">
        <f>'Raw Data'!EA100</f>
        <v>0</v>
      </c>
      <c r="AO10" s="10">
        <f>'Raw Data'!EB100</f>
        <v>1</v>
      </c>
      <c r="AP10" s="10">
        <f>'Raw Data'!EC100</f>
        <v>0</v>
      </c>
      <c r="AQ10" s="10">
        <f>'Raw Data'!ED100</f>
        <v>2</v>
      </c>
      <c r="AR10" s="10">
        <f>'Raw Data'!EE100</f>
        <v>2</v>
      </c>
      <c r="AS10" s="10">
        <f>'Raw Data'!EF100</f>
        <v>2</v>
      </c>
      <c r="AT10" s="10">
        <f>'Raw Data'!EG100</f>
        <v>0</v>
      </c>
      <c r="AU10" s="10">
        <f>'Raw Data'!EH100</f>
        <v>4</v>
      </c>
      <c r="AV10" s="10">
        <f>'Raw Data'!EI100</f>
        <v>2</v>
      </c>
      <c r="AW10" s="10">
        <f>'Raw Data'!EJ100</f>
        <v>1</v>
      </c>
      <c r="AX10" s="10">
        <f>'Raw Data'!EK100</f>
        <v>0</v>
      </c>
      <c r="AY10" s="10">
        <f>'Raw Data'!EL100</f>
        <v>0</v>
      </c>
      <c r="AZ10" s="10">
        <f>'Raw Data'!EM100</f>
        <v>1</v>
      </c>
      <c r="BA10" s="10">
        <f>'Raw Data'!EN100</f>
        <v>0</v>
      </c>
      <c r="BB10" s="10">
        <f>'Raw Data'!EO100</f>
        <v>0</v>
      </c>
      <c r="BC10" s="10">
        <f>'Raw Data'!EP100</f>
        <v>0</v>
      </c>
      <c r="BD10" s="10">
        <f>'Raw Data'!EQ100</f>
        <v>3</v>
      </c>
      <c r="BE10" s="10">
        <f>'Raw Data'!ER100</f>
        <v>1</v>
      </c>
      <c r="BF10" s="10">
        <f>'Raw Data'!ES100</f>
        <v>2</v>
      </c>
      <c r="BG10" s="10">
        <f>'Raw Data'!ET100</f>
        <v>0</v>
      </c>
      <c r="BH10" s="10">
        <f>'Raw Data'!EU100</f>
        <v>0</v>
      </c>
      <c r="BI10" s="10">
        <f>'Raw Data'!EV100</f>
        <v>1</v>
      </c>
      <c r="BJ10" s="10">
        <f>'Raw Data'!EW100</f>
        <v>2</v>
      </c>
      <c r="BK10" s="10">
        <f>'Raw Data'!EX100</f>
        <v>1</v>
      </c>
      <c r="BL10" s="10">
        <f>'Raw Data'!EY100</f>
        <v>0</v>
      </c>
      <c r="BM10" s="10">
        <f>'Raw Data'!EZ100</f>
        <v>0</v>
      </c>
      <c r="BN10" s="10">
        <f>'Raw Data'!FA100</f>
        <v>1</v>
      </c>
      <c r="BO10" s="10">
        <f>'Raw Data'!FB100</f>
        <v>1</v>
      </c>
      <c r="BP10" s="10">
        <f>'Raw Data'!FC100</f>
        <v>3</v>
      </c>
      <c r="BQ10" s="10">
        <f>'Raw Data'!FD100</f>
        <v>1</v>
      </c>
      <c r="BR10" s="10">
        <f>'Raw Data'!FE100</f>
        <v>3</v>
      </c>
      <c r="BS10" s="10">
        <f>'Raw Data'!FF100</f>
        <v>1</v>
      </c>
      <c r="BT10" s="10">
        <f>'Raw Data'!FG100</f>
        <v>0</v>
      </c>
      <c r="BU10" s="10">
        <f>'Raw Data'!FH100</f>
        <v>1</v>
      </c>
      <c r="BV10" s="10">
        <f>'Raw Data'!FI100</f>
        <v>0</v>
      </c>
      <c r="BW10" s="10">
        <f>'Raw Data'!FJ100</f>
        <v>1</v>
      </c>
      <c r="BX10" s="10">
        <f>'Raw Data'!FK100</f>
        <v>3</v>
      </c>
      <c r="BY10" s="10">
        <f>'Raw Data'!FL100</f>
        <v>2</v>
      </c>
      <c r="BZ10" s="10">
        <f>'Raw Data'!FM100</f>
        <v>1</v>
      </c>
      <c r="CA10" s="10">
        <f>'Raw Data'!FN100</f>
        <v>0</v>
      </c>
      <c r="CB10" s="10">
        <f>'Raw Data'!FO100</f>
        <v>0</v>
      </c>
      <c r="CC10" s="10">
        <f>'Raw Data'!FP100</f>
        <v>2</v>
      </c>
      <c r="CD10" s="10">
        <f>'Raw Data'!FQ100</f>
        <v>0</v>
      </c>
      <c r="CE10" s="10">
        <f>'Raw Data'!FR100</f>
        <v>3</v>
      </c>
      <c r="CF10" s="10">
        <f>'Raw Data'!FS100</f>
        <v>1</v>
      </c>
      <c r="CG10" s="10">
        <f>'Raw Data'!FT100</f>
        <v>1</v>
      </c>
      <c r="CH10" s="10">
        <f>'Raw Data'!FU100</f>
        <v>1</v>
      </c>
      <c r="CI10" s="10">
        <f>'Raw Data'!FV100</f>
        <v>3</v>
      </c>
      <c r="CJ10" s="10">
        <f>'Raw Data'!FW100</f>
        <v>1</v>
      </c>
      <c r="CK10" s="10">
        <f>'Raw Data'!FX100</f>
        <v>0</v>
      </c>
      <c r="CL10" s="10">
        <f>'Raw Data'!FY100</f>
        <v>0</v>
      </c>
      <c r="CM10" s="10">
        <f>'Raw Data'!FZ100</f>
        <v>1</v>
      </c>
      <c r="CN10" s="10">
        <f>'Raw Data'!GA100</f>
        <v>0</v>
      </c>
      <c r="CO10" s="10">
        <f>'Raw Data'!GB100</f>
        <v>1</v>
      </c>
      <c r="CP10" s="10">
        <f>'Raw Data'!GC100</f>
        <v>0</v>
      </c>
      <c r="CQ10" s="10">
        <f>'Raw Data'!GD100</f>
        <v>1</v>
      </c>
      <c r="CR10" s="10">
        <f>'Raw Data'!GE100</f>
        <v>0</v>
      </c>
      <c r="CS10" s="10">
        <f>'Raw Data'!GF100</f>
        <v>0</v>
      </c>
      <c r="CT10" s="10">
        <f>'Raw Data'!GG100</f>
        <v>1</v>
      </c>
      <c r="CU10" s="10">
        <f>'Raw Data'!GH100</f>
        <v>1</v>
      </c>
      <c r="CV10" s="10">
        <f>'Raw Data'!GI100</f>
        <v>1</v>
      </c>
      <c r="CW10" s="10">
        <f>'Raw Data'!GJ100</f>
        <v>1</v>
      </c>
      <c r="CX10" s="10">
        <f>'Raw Data'!GK100</f>
        <v>0</v>
      </c>
      <c r="CY10" s="10">
        <f>'Raw Data'!GL100</f>
        <v>0</v>
      </c>
      <c r="CZ10" s="10">
        <f>'Raw Data'!GM100</f>
        <v>1</v>
      </c>
      <c r="DA10" s="10">
        <f>'Raw Data'!GN100</f>
        <v>0</v>
      </c>
      <c r="DB10" s="10">
        <f>'Raw Data'!GO100</f>
        <v>0</v>
      </c>
      <c r="DC10" s="10">
        <f>'Raw Data'!GP100</f>
        <v>3</v>
      </c>
      <c r="DD10" s="10">
        <f>'Raw Data'!GQ100</f>
        <v>2</v>
      </c>
      <c r="DE10" s="10">
        <f>'Raw Data'!GR100</f>
        <v>0</v>
      </c>
      <c r="DF10" s="10">
        <f>'Raw Data'!GS100</f>
        <v>0</v>
      </c>
      <c r="DG10" s="10">
        <f>'Raw Data'!GT100</f>
        <v>0</v>
      </c>
      <c r="DH10" s="10">
        <f>'Raw Data'!GU100</f>
        <v>4</v>
      </c>
      <c r="DI10" s="10">
        <f>'Raw Data'!GV100</f>
        <v>1</v>
      </c>
      <c r="DJ10" s="10">
        <f>'Raw Data'!GW100</f>
        <v>4</v>
      </c>
      <c r="DK10" s="10">
        <f>'Raw Data'!GX100</f>
        <v>0</v>
      </c>
      <c r="DL10" s="10">
        <f>'Raw Data'!GY100</f>
        <v>1</v>
      </c>
      <c r="DM10" s="10">
        <f>'Raw Data'!GZ100</f>
        <v>2</v>
      </c>
      <c r="DN10" s="10">
        <f>'Raw Data'!HA100</f>
        <v>2</v>
      </c>
      <c r="DO10" s="10">
        <f>'Raw Data'!HB100</f>
        <v>2</v>
      </c>
      <c r="DP10" s="10">
        <f>'Raw Data'!HC100</f>
        <v>1</v>
      </c>
      <c r="DQ10" s="10">
        <f>'Raw Data'!HD100</f>
        <v>0</v>
      </c>
      <c r="DR10" s="10">
        <f>'Raw Data'!HE100</f>
        <v>1</v>
      </c>
      <c r="DS10" s="10">
        <f>'Raw Data'!HF100</f>
        <v>2</v>
      </c>
      <c r="DT10" s="10">
        <f>'Raw Data'!HG100</f>
        <v>1</v>
      </c>
      <c r="DU10" s="10">
        <f>'Raw Data'!HH100</f>
        <v>2</v>
      </c>
      <c r="DV10" s="10">
        <f>'Raw Data'!HI100</f>
        <v>2</v>
      </c>
      <c r="DW10" s="10">
        <f>'Raw Data'!HJ100</f>
        <v>1</v>
      </c>
      <c r="DX10" s="10">
        <f>'Raw Data'!HK100</f>
        <v>4</v>
      </c>
      <c r="DY10" s="10">
        <f>'Raw Data'!HL100</f>
        <v>2</v>
      </c>
      <c r="DZ10" s="10">
        <f>'Raw Data'!HM100</f>
        <v>1</v>
      </c>
      <c r="EA10" s="10">
        <f>'Raw Data'!HN100</f>
        <v>2</v>
      </c>
      <c r="EB10" s="10">
        <f>'Raw Data'!HO100</f>
        <v>0</v>
      </c>
      <c r="EC10" s="10">
        <f>'Raw Data'!HP100</f>
        <v>1</v>
      </c>
      <c r="ED10" s="10">
        <f>'Raw Data'!HQ100</f>
        <v>1</v>
      </c>
      <c r="EE10" s="10">
        <f>'Raw Data'!HR100</f>
        <v>3</v>
      </c>
      <c r="EF10" s="10">
        <f>'Raw Data'!HS100</f>
        <v>1</v>
      </c>
      <c r="EG10" s="10">
        <f>'Raw Data'!HT100</f>
        <v>1</v>
      </c>
      <c r="EH10" s="10">
        <f>'Raw Data'!HU100</f>
        <v>2</v>
      </c>
      <c r="EI10" s="10">
        <f>'Raw Data'!HV100</f>
        <v>1</v>
      </c>
      <c r="EJ10" s="10">
        <f>'Raw Data'!HW100</f>
        <v>0</v>
      </c>
      <c r="EK10" s="10">
        <f>'Raw Data'!HX100</f>
        <v>1</v>
      </c>
      <c r="EL10" s="10">
        <f>'Raw Data'!HY100</f>
        <v>1</v>
      </c>
      <c r="EM10" s="10">
        <f>'Raw Data'!HZ100</f>
        <v>0</v>
      </c>
      <c r="EN10" s="10">
        <f>'Raw Data'!IA100</f>
        <v>1</v>
      </c>
      <c r="EO10" s="10">
        <f>'Raw Data'!IB100</f>
        <v>0</v>
      </c>
      <c r="EP10" s="10">
        <f>'Raw Data'!IC100</f>
        <v>0</v>
      </c>
      <c r="EQ10" s="10">
        <f>'Raw Data'!ID100</f>
        <v>1</v>
      </c>
      <c r="ER10" s="10">
        <f>'Raw Data'!IE100</f>
        <v>1</v>
      </c>
      <c r="ES10" s="10">
        <f>'Raw Data'!IF100</f>
        <v>0</v>
      </c>
      <c r="ET10" s="10">
        <f>'Raw Data'!IG100</f>
        <v>3</v>
      </c>
      <c r="EU10" s="10">
        <f>'Raw Data'!IH100</f>
        <v>1</v>
      </c>
      <c r="EV10" s="10">
        <f>'Raw Data'!II100</f>
        <v>2</v>
      </c>
      <c r="EW10" s="10">
        <f>'Raw Data'!IJ100</f>
        <v>2</v>
      </c>
      <c r="EX10" s="10">
        <f>'Raw Data'!IK100</f>
        <v>1</v>
      </c>
      <c r="EY10" s="10">
        <f>'Raw Data'!IL100</f>
        <v>2</v>
      </c>
      <c r="EZ10" s="10">
        <f>'Raw Data'!IM100</f>
        <v>0</v>
      </c>
      <c r="FA10" s="10">
        <f>'Raw Data'!IN100</f>
        <v>0</v>
      </c>
      <c r="FB10" s="10">
        <f>'Raw Data'!IO100</f>
        <v>1</v>
      </c>
      <c r="FC10" s="10">
        <f>'Raw Data'!IP100</f>
        <v>0</v>
      </c>
      <c r="FD10" s="10">
        <f>'Raw Data'!IQ100</f>
        <v>0</v>
      </c>
      <c r="FE10" s="10">
        <f>'Raw Data'!IR100</f>
        <v>0</v>
      </c>
      <c r="FF10" s="10">
        <f>'Raw Data'!IS100</f>
        <v>1</v>
      </c>
      <c r="FG10" s="10">
        <f>'Raw Data'!IT100</f>
        <v>0</v>
      </c>
      <c r="FH10" s="10">
        <f>'Raw Data'!IU100</f>
        <v>0</v>
      </c>
      <c r="FI10" s="10">
        <f>'Raw Data'!IV100</f>
        <v>2</v>
      </c>
      <c r="FJ10" s="10">
        <f>'Raw Data'!IW100</f>
        <v>0</v>
      </c>
      <c r="FK10" s="10">
        <f>'Raw Data'!IX100</f>
        <v>1</v>
      </c>
      <c r="FL10" s="10">
        <f>'Raw Data'!IY100</f>
        <v>1</v>
      </c>
      <c r="FM10" s="10">
        <f>'Raw Data'!IZ100</f>
        <v>1</v>
      </c>
      <c r="FN10" s="10">
        <f>'Raw Data'!JA100</f>
        <v>1</v>
      </c>
      <c r="FO10" s="10">
        <f>'Raw Data'!JB100</f>
        <v>2</v>
      </c>
      <c r="FP10" s="10">
        <f>'Raw Data'!JC100</f>
        <v>1</v>
      </c>
      <c r="FQ10" s="10">
        <f>'Raw Data'!JD100</f>
        <v>0</v>
      </c>
      <c r="FR10" s="10">
        <f>'Raw Data'!JE100</f>
        <v>0</v>
      </c>
      <c r="FS10" s="10">
        <f>'Raw Data'!JF100</f>
        <v>0</v>
      </c>
      <c r="FT10" s="10">
        <f>'Raw Data'!JG100</f>
        <v>0</v>
      </c>
      <c r="FU10" s="10">
        <f>'Raw Data'!JH100</f>
        <v>0</v>
      </c>
      <c r="FV10" s="10">
        <f>'Raw Data'!JI100</f>
        <v>0</v>
      </c>
      <c r="FW10" s="10">
        <f>'Raw Data'!JJ100</f>
        <v>0</v>
      </c>
      <c r="FX10" s="10">
        <f>'Raw Data'!JK100</f>
        <v>0</v>
      </c>
      <c r="FY10" s="10">
        <f>'Raw Data'!JL100</f>
        <v>0</v>
      </c>
    </row>
    <row r="11" spans="1:181" ht="14.25" customHeight="1" x14ac:dyDescent="0.35">
      <c r="A11" s="37" t="s">
        <v>102</v>
      </c>
      <c r="B11" s="10">
        <f>'Raw Data'!CO101</f>
        <v>0</v>
      </c>
      <c r="C11" s="10">
        <f>'Raw Data'!CP101</f>
        <v>0</v>
      </c>
      <c r="D11" s="10">
        <f>'Raw Data'!CQ101</f>
        <v>0</v>
      </c>
      <c r="E11" s="10">
        <f>'Raw Data'!CR101</f>
        <v>1</v>
      </c>
      <c r="F11" s="10">
        <f>'Raw Data'!CS101</f>
        <v>0</v>
      </c>
      <c r="G11" s="10">
        <f>'Raw Data'!CT101</f>
        <v>1</v>
      </c>
      <c r="H11" s="10">
        <f>'Raw Data'!CU101</f>
        <v>2</v>
      </c>
      <c r="I11" s="10">
        <f>'Raw Data'!CV101</f>
        <v>1</v>
      </c>
      <c r="J11" s="10">
        <f>'Raw Data'!CW101</f>
        <v>2</v>
      </c>
      <c r="K11" s="10">
        <f>'Raw Data'!CX101</f>
        <v>0</v>
      </c>
      <c r="L11" s="10">
        <f>'Raw Data'!CY101</f>
        <v>0</v>
      </c>
      <c r="M11" s="10">
        <f>'Raw Data'!CZ101</f>
        <v>4</v>
      </c>
      <c r="N11" s="10">
        <f>'Raw Data'!DA101</f>
        <v>0</v>
      </c>
      <c r="O11" s="10">
        <f>'Raw Data'!DB101</f>
        <v>0</v>
      </c>
      <c r="P11" s="10">
        <f>'Raw Data'!DC101</f>
        <v>1</v>
      </c>
      <c r="Q11" s="10">
        <f>'Raw Data'!DD101</f>
        <v>1</v>
      </c>
      <c r="R11" s="10">
        <f>'Raw Data'!DE101</f>
        <v>1</v>
      </c>
      <c r="S11" s="10">
        <f>'Raw Data'!DF101</f>
        <v>1</v>
      </c>
      <c r="T11" s="10">
        <f>'Raw Data'!DG101</f>
        <v>0</v>
      </c>
      <c r="U11" s="10">
        <f>'Raw Data'!DH101</f>
        <v>1</v>
      </c>
      <c r="V11" s="10">
        <f>'Raw Data'!DI101</f>
        <v>1</v>
      </c>
      <c r="W11" s="10">
        <f>'Raw Data'!DJ101</f>
        <v>0</v>
      </c>
      <c r="X11" s="10">
        <f>'Raw Data'!DK101</f>
        <v>0</v>
      </c>
      <c r="Y11" s="10">
        <f>'Raw Data'!DL101</f>
        <v>1</v>
      </c>
      <c r="Z11" s="10">
        <f>'Raw Data'!DM101</f>
        <v>0</v>
      </c>
      <c r="AA11" s="10">
        <f>'Raw Data'!DN101</f>
        <v>2</v>
      </c>
      <c r="AB11" s="10">
        <f>'Raw Data'!DO101</f>
        <v>2</v>
      </c>
      <c r="AC11" s="10">
        <f>'Raw Data'!DP101</f>
        <v>0</v>
      </c>
      <c r="AD11" s="10">
        <f>'Raw Data'!DQ101</f>
        <v>0</v>
      </c>
      <c r="AE11" s="10">
        <f>'Raw Data'!DR101</f>
        <v>1</v>
      </c>
      <c r="AF11" s="10">
        <f>'Raw Data'!DS101</f>
        <v>0</v>
      </c>
      <c r="AG11" s="10">
        <f>'Raw Data'!DT101</f>
        <v>0</v>
      </c>
      <c r="AH11" s="10">
        <f>'Raw Data'!DU101</f>
        <v>0</v>
      </c>
      <c r="AI11" s="10">
        <f>'Raw Data'!DV101</f>
        <v>1</v>
      </c>
      <c r="AJ11" s="10">
        <f>'Raw Data'!DW101</f>
        <v>4</v>
      </c>
      <c r="AK11" s="10">
        <f>'Raw Data'!DX101</f>
        <v>0</v>
      </c>
      <c r="AL11" s="10">
        <f>'Raw Data'!DY101</f>
        <v>0</v>
      </c>
      <c r="AM11" s="10">
        <f>'Raw Data'!DZ101</f>
        <v>3</v>
      </c>
      <c r="AN11" s="10">
        <f>'Raw Data'!EA101</f>
        <v>0</v>
      </c>
      <c r="AO11" s="10">
        <f>'Raw Data'!EB101</f>
        <v>0</v>
      </c>
      <c r="AP11" s="10">
        <f>'Raw Data'!EC101</f>
        <v>1</v>
      </c>
      <c r="AQ11" s="10">
        <f>'Raw Data'!ED101</f>
        <v>0</v>
      </c>
      <c r="AR11" s="10">
        <f>'Raw Data'!EE101</f>
        <v>1</v>
      </c>
      <c r="AS11" s="10">
        <f>'Raw Data'!EF101</f>
        <v>1</v>
      </c>
      <c r="AT11" s="10">
        <f>'Raw Data'!EG101</f>
        <v>1</v>
      </c>
      <c r="AU11" s="10">
        <f>'Raw Data'!EH101</f>
        <v>2</v>
      </c>
      <c r="AV11" s="10">
        <f>'Raw Data'!EI101</f>
        <v>2</v>
      </c>
      <c r="AW11" s="10">
        <f>'Raw Data'!EJ101</f>
        <v>2</v>
      </c>
      <c r="AX11" s="10">
        <f>'Raw Data'!EK101</f>
        <v>1</v>
      </c>
      <c r="AY11" s="10">
        <f>'Raw Data'!EL101</f>
        <v>1</v>
      </c>
      <c r="AZ11" s="10">
        <f>'Raw Data'!EM101</f>
        <v>0</v>
      </c>
      <c r="BA11" s="10">
        <f>'Raw Data'!EN101</f>
        <v>0</v>
      </c>
      <c r="BB11" s="10">
        <f>'Raw Data'!EO101</f>
        <v>1</v>
      </c>
      <c r="BC11" s="10">
        <f>'Raw Data'!EP101</f>
        <v>4</v>
      </c>
      <c r="BD11" s="10">
        <f>'Raw Data'!EQ101</f>
        <v>3</v>
      </c>
      <c r="BE11" s="10">
        <f>'Raw Data'!ER101</f>
        <v>1</v>
      </c>
      <c r="BF11" s="10">
        <f>'Raw Data'!ES101</f>
        <v>0</v>
      </c>
      <c r="BG11" s="10">
        <f>'Raw Data'!ET101</f>
        <v>2</v>
      </c>
      <c r="BH11" s="10">
        <f>'Raw Data'!EU101</f>
        <v>2</v>
      </c>
      <c r="BI11" s="10">
        <f>'Raw Data'!EV101</f>
        <v>3</v>
      </c>
      <c r="BJ11" s="10">
        <f>'Raw Data'!EW101</f>
        <v>1</v>
      </c>
      <c r="BK11" s="10">
        <f>'Raw Data'!EX101</f>
        <v>2</v>
      </c>
      <c r="BL11" s="10">
        <f>'Raw Data'!EY101</f>
        <v>4</v>
      </c>
      <c r="BM11" s="10">
        <f>'Raw Data'!EZ101</f>
        <v>2</v>
      </c>
      <c r="BN11" s="10">
        <f>'Raw Data'!FA101</f>
        <v>2</v>
      </c>
      <c r="BO11" s="10">
        <f>'Raw Data'!FB101</f>
        <v>0</v>
      </c>
      <c r="BP11" s="10">
        <f>'Raw Data'!FC101</f>
        <v>2</v>
      </c>
      <c r="BQ11" s="10">
        <f>'Raw Data'!FD101</f>
        <v>1</v>
      </c>
      <c r="BR11" s="10">
        <f>'Raw Data'!FE101</f>
        <v>1</v>
      </c>
      <c r="BS11" s="10">
        <f>'Raw Data'!FF101</f>
        <v>2</v>
      </c>
      <c r="BT11" s="10">
        <f>'Raw Data'!FG101</f>
        <v>2</v>
      </c>
      <c r="BU11" s="10">
        <f>'Raw Data'!FH101</f>
        <v>1</v>
      </c>
      <c r="BV11" s="10">
        <f>'Raw Data'!FI101</f>
        <v>2</v>
      </c>
      <c r="BW11" s="10">
        <f>'Raw Data'!FJ101</f>
        <v>0</v>
      </c>
      <c r="BX11" s="10">
        <f>'Raw Data'!FK101</f>
        <v>2</v>
      </c>
      <c r="BY11" s="10">
        <f>'Raw Data'!FL101</f>
        <v>4</v>
      </c>
      <c r="BZ11" s="10">
        <f>'Raw Data'!FM101</f>
        <v>1</v>
      </c>
      <c r="CA11" s="10">
        <f>'Raw Data'!FN101</f>
        <v>4</v>
      </c>
      <c r="CB11" s="10">
        <f>'Raw Data'!FO101</f>
        <v>1</v>
      </c>
      <c r="CC11" s="10">
        <f>'Raw Data'!FP101</f>
        <v>3</v>
      </c>
      <c r="CD11" s="10">
        <f>'Raw Data'!FQ101</f>
        <v>3</v>
      </c>
      <c r="CE11" s="10">
        <f>'Raw Data'!FR101</f>
        <v>2</v>
      </c>
      <c r="CF11" s="10">
        <f>'Raw Data'!FS101</f>
        <v>1</v>
      </c>
      <c r="CG11" s="10">
        <f>'Raw Data'!FT101</f>
        <v>2</v>
      </c>
      <c r="CH11" s="10">
        <f>'Raw Data'!FU101</f>
        <v>4</v>
      </c>
      <c r="CI11" s="10">
        <f>'Raw Data'!FV101</f>
        <v>1</v>
      </c>
      <c r="CJ11" s="10">
        <f>'Raw Data'!FW101</f>
        <v>1</v>
      </c>
      <c r="CK11" s="10">
        <f>'Raw Data'!FX101</f>
        <v>0</v>
      </c>
      <c r="CL11" s="10">
        <f>'Raw Data'!FY101</f>
        <v>1</v>
      </c>
      <c r="CM11" s="10">
        <f>'Raw Data'!FZ101</f>
        <v>2</v>
      </c>
      <c r="CN11" s="10">
        <f>'Raw Data'!GA101</f>
        <v>1</v>
      </c>
      <c r="CO11" s="10">
        <f>'Raw Data'!GB101</f>
        <v>0</v>
      </c>
      <c r="CP11" s="10">
        <f>'Raw Data'!GC101</f>
        <v>0</v>
      </c>
      <c r="CQ11" s="10">
        <f>'Raw Data'!GD101</f>
        <v>0</v>
      </c>
      <c r="CR11" s="10">
        <f>'Raw Data'!GE101</f>
        <v>0</v>
      </c>
      <c r="CS11" s="10">
        <f>'Raw Data'!GF101</f>
        <v>1</v>
      </c>
      <c r="CT11" s="10">
        <f>'Raw Data'!GG101</f>
        <v>2</v>
      </c>
      <c r="CU11" s="10">
        <f>'Raw Data'!GH101</f>
        <v>3</v>
      </c>
      <c r="CV11" s="10">
        <f>'Raw Data'!GI101</f>
        <v>1</v>
      </c>
      <c r="CW11" s="10">
        <f>'Raw Data'!GJ101</f>
        <v>1</v>
      </c>
      <c r="CX11" s="10">
        <f>'Raw Data'!GK101</f>
        <v>0</v>
      </c>
      <c r="CY11" s="10">
        <f>'Raw Data'!GL101</f>
        <v>2</v>
      </c>
      <c r="CZ11" s="10">
        <f>'Raw Data'!GM101</f>
        <v>2</v>
      </c>
      <c r="DA11" s="10">
        <f>'Raw Data'!GN101</f>
        <v>2</v>
      </c>
      <c r="DB11" s="10">
        <f>'Raw Data'!GO101</f>
        <v>2</v>
      </c>
      <c r="DC11" s="10">
        <f>'Raw Data'!GP101</f>
        <v>0</v>
      </c>
      <c r="DD11" s="10">
        <f>'Raw Data'!GQ101</f>
        <v>4</v>
      </c>
      <c r="DE11" s="10">
        <f>'Raw Data'!GR101</f>
        <v>1</v>
      </c>
      <c r="DF11" s="10">
        <f>'Raw Data'!GS101</f>
        <v>1</v>
      </c>
      <c r="DG11" s="10">
        <f>'Raw Data'!GT101</f>
        <v>0</v>
      </c>
      <c r="DH11" s="10">
        <f>'Raw Data'!GU101</f>
        <v>3</v>
      </c>
      <c r="DI11" s="10">
        <f>'Raw Data'!GV101</f>
        <v>1</v>
      </c>
      <c r="DJ11" s="10">
        <f>'Raw Data'!GW101</f>
        <v>2</v>
      </c>
      <c r="DK11" s="10">
        <f>'Raw Data'!GX101</f>
        <v>3</v>
      </c>
      <c r="DL11" s="10">
        <f>'Raw Data'!GY101</f>
        <v>3</v>
      </c>
      <c r="DM11" s="10">
        <f>'Raw Data'!GZ101</f>
        <v>3</v>
      </c>
      <c r="DN11" s="10">
        <f>'Raw Data'!HA101</f>
        <v>3</v>
      </c>
      <c r="DO11" s="10">
        <f>'Raw Data'!HB101</f>
        <v>1</v>
      </c>
      <c r="DP11" s="10">
        <f>'Raw Data'!HC101</f>
        <v>4</v>
      </c>
      <c r="DQ11" s="10">
        <f>'Raw Data'!HD101</f>
        <v>1</v>
      </c>
      <c r="DR11" s="10">
        <f>'Raw Data'!HE101</f>
        <v>3</v>
      </c>
      <c r="DS11" s="10">
        <f>'Raw Data'!HF101</f>
        <v>2</v>
      </c>
      <c r="DT11" s="10">
        <f>'Raw Data'!HG101</f>
        <v>0</v>
      </c>
      <c r="DU11" s="10">
        <f>'Raw Data'!HH101</f>
        <v>3</v>
      </c>
      <c r="DV11" s="10">
        <f>'Raw Data'!HI101</f>
        <v>4</v>
      </c>
      <c r="DW11" s="10">
        <f>'Raw Data'!HJ101</f>
        <v>2</v>
      </c>
      <c r="DX11" s="10">
        <f>'Raw Data'!HK101</f>
        <v>6</v>
      </c>
      <c r="DY11" s="10">
        <f>'Raw Data'!HL101</f>
        <v>5</v>
      </c>
      <c r="DZ11" s="10">
        <f>'Raw Data'!HM101</f>
        <v>5</v>
      </c>
      <c r="EA11" s="10">
        <f>'Raw Data'!HN101</f>
        <v>4</v>
      </c>
      <c r="EB11" s="10">
        <f>'Raw Data'!HO101</f>
        <v>5</v>
      </c>
      <c r="EC11" s="10">
        <f>'Raw Data'!HP101</f>
        <v>4</v>
      </c>
      <c r="ED11" s="10">
        <f>'Raw Data'!HQ101</f>
        <v>3</v>
      </c>
      <c r="EE11" s="10">
        <f>'Raw Data'!HR101</f>
        <v>3</v>
      </c>
      <c r="EF11" s="10">
        <f>'Raw Data'!HS101</f>
        <v>9</v>
      </c>
      <c r="EG11" s="10">
        <f>'Raw Data'!HT101</f>
        <v>5</v>
      </c>
      <c r="EH11" s="10">
        <f>'Raw Data'!HU101</f>
        <v>3</v>
      </c>
      <c r="EI11" s="10">
        <f>'Raw Data'!HV101</f>
        <v>2</v>
      </c>
      <c r="EJ11" s="10">
        <f>'Raw Data'!HW101</f>
        <v>2</v>
      </c>
      <c r="EK11" s="10">
        <f>'Raw Data'!HX101</f>
        <v>6</v>
      </c>
      <c r="EL11" s="10">
        <f>'Raw Data'!HY101</f>
        <v>1</v>
      </c>
      <c r="EM11" s="10">
        <f>'Raw Data'!HZ101</f>
        <v>1</v>
      </c>
      <c r="EN11" s="10">
        <f>'Raw Data'!IA101</f>
        <v>1</v>
      </c>
      <c r="EO11" s="10">
        <f>'Raw Data'!IB101</f>
        <v>1</v>
      </c>
      <c r="EP11" s="10">
        <f>'Raw Data'!IC101</f>
        <v>2</v>
      </c>
      <c r="EQ11" s="10">
        <f>'Raw Data'!ID101</f>
        <v>4</v>
      </c>
      <c r="ER11" s="10">
        <f>'Raw Data'!IE101</f>
        <v>4</v>
      </c>
      <c r="ES11" s="10">
        <f>'Raw Data'!IF101</f>
        <v>8</v>
      </c>
      <c r="ET11" s="10">
        <f>'Raw Data'!IG101</f>
        <v>2</v>
      </c>
      <c r="EU11" s="10">
        <f>'Raw Data'!IH101</f>
        <v>5</v>
      </c>
      <c r="EV11" s="10">
        <f>'Raw Data'!II101</f>
        <v>1</v>
      </c>
      <c r="EW11" s="10">
        <f>'Raw Data'!IJ101</f>
        <v>0</v>
      </c>
      <c r="EX11" s="10">
        <f>'Raw Data'!IK101</f>
        <v>1</v>
      </c>
      <c r="EY11" s="10">
        <f>'Raw Data'!IL101</f>
        <v>3</v>
      </c>
      <c r="EZ11" s="10">
        <f>'Raw Data'!IM101</f>
        <v>5</v>
      </c>
      <c r="FA11" s="10">
        <f>'Raw Data'!IN101</f>
        <v>3</v>
      </c>
      <c r="FB11" s="10">
        <f>'Raw Data'!IO101</f>
        <v>4</v>
      </c>
      <c r="FC11" s="10">
        <f>'Raw Data'!IP101</f>
        <v>1</v>
      </c>
      <c r="FD11" s="10">
        <f>'Raw Data'!IQ101</f>
        <v>4</v>
      </c>
      <c r="FE11" s="10">
        <f>'Raw Data'!IR101</f>
        <v>1</v>
      </c>
      <c r="FF11" s="10">
        <f>'Raw Data'!IS101</f>
        <v>2</v>
      </c>
      <c r="FG11" s="10">
        <f>'Raw Data'!IT101</f>
        <v>1</v>
      </c>
      <c r="FH11" s="10">
        <f>'Raw Data'!IU101</f>
        <v>3</v>
      </c>
      <c r="FI11" s="10">
        <f>'Raw Data'!IV101</f>
        <v>1</v>
      </c>
      <c r="FJ11" s="10">
        <f>'Raw Data'!IW101</f>
        <v>2</v>
      </c>
      <c r="FK11" s="10">
        <f>'Raw Data'!IX101</f>
        <v>4</v>
      </c>
      <c r="FL11" s="10">
        <f>'Raw Data'!IY101</f>
        <v>2</v>
      </c>
      <c r="FM11" s="10">
        <f>'Raw Data'!IZ101</f>
        <v>1</v>
      </c>
      <c r="FN11" s="10">
        <f>'Raw Data'!JA101</f>
        <v>2</v>
      </c>
      <c r="FO11" s="10">
        <f>'Raw Data'!JB101</f>
        <v>1</v>
      </c>
      <c r="FP11" s="10">
        <f>'Raw Data'!JC101</f>
        <v>0</v>
      </c>
      <c r="FQ11" s="10">
        <f>'Raw Data'!JD101</f>
        <v>0</v>
      </c>
      <c r="FR11" s="10">
        <f>'Raw Data'!JE101</f>
        <v>0</v>
      </c>
      <c r="FS11" s="10">
        <f>'Raw Data'!JF101</f>
        <v>0</v>
      </c>
      <c r="FT11" s="10">
        <f>'Raw Data'!JG101</f>
        <v>0</v>
      </c>
      <c r="FU11" s="10">
        <f>'Raw Data'!JH101</f>
        <v>0</v>
      </c>
      <c r="FV11" s="10">
        <f>'Raw Data'!JI101</f>
        <v>0</v>
      </c>
      <c r="FW11" s="10">
        <f>'Raw Data'!JJ101</f>
        <v>0</v>
      </c>
      <c r="FX11" s="10">
        <f>'Raw Data'!JK101</f>
        <v>0</v>
      </c>
      <c r="FY11" s="10">
        <f>'Raw Data'!JL101</f>
        <v>0</v>
      </c>
    </row>
    <row r="12" spans="1:181" ht="14.25" customHeight="1" x14ac:dyDescent="0.35">
      <c r="A12" s="37" t="s">
        <v>22</v>
      </c>
      <c r="B12" s="10">
        <f>'Raw Data'!CO103</f>
        <v>15</v>
      </c>
      <c r="C12" s="10">
        <f>'Raw Data'!CP103</f>
        <v>18</v>
      </c>
      <c r="D12" s="10">
        <f>'Raw Data'!CQ103</f>
        <v>37</v>
      </c>
      <c r="E12" s="10">
        <f>'Raw Data'!CR103</f>
        <v>27</v>
      </c>
      <c r="F12" s="10">
        <f>'Raw Data'!CS103</f>
        <v>32</v>
      </c>
      <c r="G12" s="10">
        <f>'Raw Data'!CT103</f>
        <v>33</v>
      </c>
      <c r="H12" s="10">
        <f>'Raw Data'!CU103</f>
        <v>18</v>
      </c>
      <c r="I12" s="10">
        <f>'Raw Data'!CV103</f>
        <v>27</v>
      </c>
      <c r="J12" s="10">
        <f>'Raw Data'!CW103</f>
        <v>23</v>
      </c>
      <c r="K12" s="10">
        <f>'Raw Data'!CX103</f>
        <v>18</v>
      </c>
      <c r="L12" s="10">
        <f>'Raw Data'!CY103</f>
        <v>45</v>
      </c>
      <c r="M12" s="10">
        <f>'Raw Data'!CZ103</f>
        <v>38</v>
      </c>
      <c r="N12" s="10">
        <f>'Raw Data'!DA103</f>
        <v>18</v>
      </c>
      <c r="O12" s="10">
        <f>'Raw Data'!DB103</f>
        <v>31</v>
      </c>
      <c r="P12" s="10">
        <f>'Raw Data'!DC103</f>
        <v>50</v>
      </c>
      <c r="Q12" s="10">
        <f>'Raw Data'!DD103</f>
        <v>51</v>
      </c>
      <c r="R12" s="10">
        <f>'Raw Data'!DE103</f>
        <v>40</v>
      </c>
      <c r="S12" s="10">
        <f>'Raw Data'!DF103</f>
        <v>35</v>
      </c>
      <c r="T12" s="10">
        <f>'Raw Data'!DG103</f>
        <v>30</v>
      </c>
      <c r="U12" s="10">
        <f>'Raw Data'!DH103</f>
        <v>45</v>
      </c>
      <c r="V12" s="10">
        <f>'Raw Data'!DI103</f>
        <v>28</v>
      </c>
      <c r="W12" s="10">
        <f>'Raw Data'!DJ103</f>
        <v>40</v>
      </c>
      <c r="X12" s="10">
        <f>'Raw Data'!DK103</f>
        <v>30</v>
      </c>
      <c r="Y12" s="10">
        <f>'Raw Data'!DL103</f>
        <v>27</v>
      </c>
      <c r="Z12" s="10">
        <f>'Raw Data'!DM103</f>
        <v>24</v>
      </c>
      <c r="AA12" s="10">
        <f>'Raw Data'!DN103</f>
        <v>51</v>
      </c>
      <c r="AB12" s="10">
        <f>'Raw Data'!DO103</f>
        <v>44</v>
      </c>
      <c r="AC12" s="10">
        <f>'Raw Data'!DP103</f>
        <v>41</v>
      </c>
      <c r="AD12" s="10">
        <f>'Raw Data'!DQ103</f>
        <v>36</v>
      </c>
      <c r="AE12" s="10">
        <f>'Raw Data'!DR103</f>
        <v>34</v>
      </c>
      <c r="AF12" s="10">
        <f>'Raw Data'!DS103</f>
        <v>39</v>
      </c>
      <c r="AG12" s="10">
        <f>'Raw Data'!DT103</f>
        <v>43</v>
      </c>
      <c r="AH12" s="10">
        <f>'Raw Data'!DU103</f>
        <v>38</v>
      </c>
      <c r="AI12" s="10">
        <f>'Raw Data'!DV103</f>
        <v>56</v>
      </c>
      <c r="AJ12" s="10">
        <f>'Raw Data'!DW103</f>
        <v>27</v>
      </c>
      <c r="AK12" s="10">
        <f>'Raw Data'!DX103</f>
        <v>59</v>
      </c>
      <c r="AL12" s="10">
        <f>'Raw Data'!DY103</f>
        <v>21</v>
      </c>
      <c r="AM12" s="10">
        <f>'Raw Data'!DZ103</f>
        <v>24</v>
      </c>
      <c r="AN12" s="10">
        <f>'Raw Data'!EA103</f>
        <v>29</v>
      </c>
      <c r="AO12" s="10">
        <f>'Raw Data'!EB103</f>
        <v>35</v>
      </c>
      <c r="AP12" s="10">
        <f>'Raw Data'!EC103</f>
        <v>33</v>
      </c>
      <c r="AQ12" s="10">
        <f>'Raw Data'!ED103</f>
        <v>51</v>
      </c>
      <c r="AR12" s="10">
        <f>'Raw Data'!EE103</f>
        <v>73</v>
      </c>
      <c r="AS12" s="10">
        <f>'Raw Data'!EF103</f>
        <v>44</v>
      </c>
      <c r="AT12" s="10">
        <f>'Raw Data'!EG103</f>
        <v>52</v>
      </c>
      <c r="AU12" s="10">
        <f>'Raw Data'!EH103</f>
        <v>48</v>
      </c>
      <c r="AV12" s="10">
        <f>'Raw Data'!EI103</f>
        <v>34</v>
      </c>
      <c r="AW12" s="10">
        <f>'Raw Data'!EJ103</f>
        <v>35</v>
      </c>
      <c r="AX12" s="10">
        <f>'Raw Data'!EK103</f>
        <v>31</v>
      </c>
      <c r="AY12" s="10">
        <f>'Raw Data'!EL103</f>
        <v>30</v>
      </c>
      <c r="AZ12" s="10">
        <f>'Raw Data'!EM103</f>
        <v>40</v>
      </c>
      <c r="BA12" s="10">
        <f>'Raw Data'!EN103</f>
        <v>37</v>
      </c>
      <c r="BB12" s="10">
        <f>'Raw Data'!EO103</f>
        <v>36</v>
      </c>
      <c r="BC12" s="10">
        <f>'Raw Data'!EP103</f>
        <v>40</v>
      </c>
      <c r="BD12" s="10">
        <f>'Raw Data'!EQ103</f>
        <v>43</v>
      </c>
      <c r="BE12" s="10">
        <f>'Raw Data'!ER103</f>
        <v>39</v>
      </c>
      <c r="BF12" s="10">
        <f>'Raw Data'!ES103</f>
        <v>50</v>
      </c>
      <c r="BG12" s="10">
        <f>'Raw Data'!ET103</f>
        <v>39</v>
      </c>
      <c r="BH12" s="10">
        <f>'Raw Data'!EU103</f>
        <v>28</v>
      </c>
      <c r="BI12" s="10">
        <f>'Raw Data'!EV103</f>
        <v>42</v>
      </c>
      <c r="BJ12" s="10">
        <f>'Raw Data'!EW103</f>
        <v>32</v>
      </c>
      <c r="BK12" s="10">
        <f>'Raw Data'!EX103</f>
        <v>37</v>
      </c>
      <c r="BL12" s="10">
        <f>'Raw Data'!EY103</f>
        <v>43</v>
      </c>
      <c r="BM12" s="10">
        <f>'Raw Data'!EZ103</f>
        <v>38</v>
      </c>
      <c r="BN12" s="10">
        <f>'Raw Data'!FA103</f>
        <v>39</v>
      </c>
      <c r="BO12" s="10">
        <f>'Raw Data'!FB103</f>
        <v>48</v>
      </c>
      <c r="BP12" s="10">
        <f>'Raw Data'!FC103</f>
        <v>46</v>
      </c>
      <c r="BQ12" s="10">
        <f>'Raw Data'!FD103</f>
        <v>44</v>
      </c>
      <c r="BR12" s="10">
        <f>'Raw Data'!FE103</f>
        <v>51</v>
      </c>
      <c r="BS12" s="10">
        <f>'Raw Data'!FF103</f>
        <v>44</v>
      </c>
      <c r="BT12" s="10">
        <f>'Raw Data'!FG103</f>
        <v>26</v>
      </c>
      <c r="BU12" s="10">
        <f>'Raw Data'!FH103</f>
        <v>23</v>
      </c>
      <c r="BV12" s="10">
        <f>'Raw Data'!FI103</f>
        <v>29</v>
      </c>
      <c r="BW12" s="10">
        <f>'Raw Data'!FJ103</f>
        <v>19</v>
      </c>
      <c r="BX12" s="10">
        <f>'Raw Data'!FK103</f>
        <v>54</v>
      </c>
      <c r="BY12" s="10">
        <f>'Raw Data'!FL103</f>
        <v>33</v>
      </c>
      <c r="BZ12" s="10">
        <f>'Raw Data'!FM103</f>
        <v>46</v>
      </c>
      <c r="CA12" s="10">
        <f>'Raw Data'!FN103</f>
        <v>75</v>
      </c>
      <c r="CB12" s="10">
        <f>'Raw Data'!FO103</f>
        <v>49</v>
      </c>
      <c r="CC12" s="10">
        <f>'Raw Data'!FP103</f>
        <v>52</v>
      </c>
      <c r="CD12" s="10">
        <f>'Raw Data'!FQ103</f>
        <v>44</v>
      </c>
      <c r="CE12" s="10">
        <f>'Raw Data'!FR103</f>
        <v>66</v>
      </c>
      <c r="CF12" s="10">
        <f>'Raw Data'!FS103</f>
        <v>40</v>
      </c>
      <c r="CG12" s="10">
        <f>'Raw Data'!FT103</f>
        <v>36</v>
      </c>
      <c r="CH12" s="10">
        <f>'Raw Data'!FU103</f>
        <v>35</v>
      </c>
      <c r="CI12" s="10">
        <f>'Raw Data'!FV103</f>
        <v>22</v>
      </c>
      <c r="CJ12" s="10">
        <f>'Raw Data'!FW103</f>
        <v>43</v>
      </c>
      <c r="CK12" s="10">
        <f>'Raw Data'!FX103</f>
        <v>35</v>
      </c>
      <c r="CL12" s="10">
        <f>'Raw Data'!FY103</f>
        <v>42</v>
      </c>
      <c r="CM12" s="10">
        <f>'Raw Data'!FZ103</f>
        <v>53</v>
      </c>
      <c r="CN12" s="10">
        <f>'Raw Data'!GA103</f>
        <v>37</v>
      </c>
      <c r="CO12" s="10">
        <f>'Raw Data'!GB103</f>
        <v>37</v>
      </c>
      <c r="CP12" s="10">
        <f>'Raw Data'!GC103</f>
        <v>35</v>
      </c>
      <c r="CQ12" s="10">
        <f>'Raw Data'!GD103</f>
        <v>36</v>
      </c>
      <c r="CR12" s="10">
        <f>'Raw Data'!GE103</f>
        <v>26</v>
      </c>
      <c r="CS12" s="10">
        <f>'Raw Data'!GF103</f>
        <v>23</v>
      </c>
      <c r="CT12" s="10">
        <f>'Raw Data'!GG103</f>
        <v>21</v>
      </c>
      <c r="CU12" s="10">
        <f>'Raw Data'!GH103</f>
        <v>37</v>
      </c>
      <c r="CV12" s="10">
        <f>'Raw Data'!GI103</f>
        <v>30</v>
      </c>
      <c r="CW12" s="10">
        <f>'Raw Data'!GJ103</f>
        <v>37</v>
      </c>
      <c r="CX12" s="10">
        <f>'Raw Data'!GK103</f>
        <v>34</v>
      </c>
      <c r="CY12" s="10">
        <f>'Raw Data'!GL103</f>
        <v>39</v>
      </c>
      <c r="CZ12" s="10">
        <f>'Raw Data'!GM103</f>
        <v>45</v>
      </c>
      <c r="DA12" s="10">
        <f>'Raw Data'!GN103</f>
        <v>39</v>
      </c>
      <c r="DB12" s="10">
        <f>'Raw Data'!GO103</f>
        <v>35</v>
      </c>
      <c r="DC12" s="10">
        <f>'Raw Data'!GP103</f>
        <v>32</v>
      </c>
      <c r="DD12" s="10">
        <f>'Raw Data'!GQ103</f>
        <v>43</v>
      </c>
      <c r="DE12" s="10">
        <f>'Raw Data'!GR103</f>
        <v>41</v>
      </c>
      <c r="DF12" s="10">
        <f>'Raw Data'!GS103</f>
        <v>23</v>
      </c>
      <c r="DG12" s="10">
        <f>'Raw Data'!GT103</f>
        <v>33</v>
      </c>
      <c r="DH12" s="10">
        <f>'Raw Data'!GU103</f>
        <v>38</v>
      </c>
      <c r="DI12" s="10">
        <f>'Raw Data'!GV103</f>
        <v>25</v>
      </c>
      <c r="DJ12" s="10">
        <f>'Raw Data'!GW103</f>
        <v>27</v>
      </c>
      <c r="DK12" s="10">
        <f>'Raw Data'!GX103</f>
        <v>27</v>
      </c>
      <c r="DL12" s="10">
        <f>'Raw Data'!GY103</f>
        <v>55</v>
      </c>
      <c r="DM12" s="10">
        <f>'Raw Data'!GZ103</f>
        <v>78</v>
      </c>
      <c r="DN12" s="10">
        <f>'Raw Data'!HA103</f>
        <v>80</v>
      </c>
      <c r="DO12" s="10">
        <f>'Raw Data'!HB103</f>
        <v>86</v>
      </c>
      <c r="DP12" s="10">
        <f>'Raw Data'!HC103</f>
        <v>71</v>
      </c>
      <c r="DQ12" s="10">
        <f>'Raw Data'!HD103</f>
        <v>80</v>
      </c>
      <c r="DR12" s="10">
        <f>'Raw Data'!HE103</f>
        <v>68</v>
      </c>
      <c r="DS12" s="10">
        <f>'Raw Data'!HF103</f>
        <v>57</v>
      </c>
      <c r="DT12" s="10">
        <f>'Raw Data'!HG103</f>
        <v>67</v>
      </c>
      <c r="DU12" s="10">
        <f>'Raw Data'!HH103</f>
        <v>93</v>
      </c>
      <c r="DV12" s="10">
        <f>'Raw Data'!HI103</f>
        <v>99</v>
      </c>
      <c r="DW12" s="10">
        <f>'Raw Data'!HJ103</f>
        <v>103</v>
      </c>
      <c r="DX12" s="10">
        <f>'Raw Data'!HK103</f>
        <v>97</v>
      </c>
      <c r="DY12" s="10">
        <f>'Raw Data'!HL103</f>
        <v>89</v>
      </c>
      <c r="DZ12" s="10">
        <f>'Raw Data'!HM103</f>
        <v>81</v>
      </c>
      <c r="EA12" s="10">
        <f>'Raw Data'!HN103</f>
        <v>75</v>
      </c>
      <c r="EB12" s="10">
        <f>'Raw Data'!HO103</f>
        <v>70</v>
      </c>
      <c r="EC12" s="10">
        <f>'Raw Data'!HP103</f>
        <v>76</v>
      </c>
      <c r="ED12" s="10">
        <f>'Raw Data'!HQ103</f>
        <v>56</v>
      </c>
      <c r="EE12" s="10">
        <f>'Raw Data'!HR103</f>
        <v>61</v>
      </c>
      <c r="EF12" s="10">
        <f>'Raw Data'!HS103</f>
        <v>80</v>
      </c>
      <c r="EG12" s="10">
        <f>'Raw Data'!HT103</f>
        <v>75</v>
      </c>
      <c r="EH12" s="10">
        <f>'Raw Data'!HU103</f>
        <v>81</v>
      </c>
      <c r="EI12" s="10">
        <f>'Raw Data'!HV103</f>
        <v>51</v>
      </c>
      <c r="EJ12" s="10">
        <f>'Raw Data'!HW103</f>
        <v>56</v>
      </c>
      <c r="EK12" s="10">
        <f>'Raw Data'!HX103</f>
        <v>62</v>
      </c>
      <c r="EL12" s="10">
        <f>'Raw Data'!HY103</f>
        <v>48</v>
      </c>
      <c r="EM12" s="10">
        <f>'Raw Data'!HZ103</f>
        <v>43</v>
      </c>
      <c r="EN12" s="10">
        <f>'Raw Data'!IA103</f>
        <v>31</v>
      </c>
      <c r="EO12" s="10">
        <f>'Raw Data'!IB103</f>
        <v>36</v>
      </c>
      <c r="EP12" s="10">
        <f>'Raw Data'!IC103</f>
        <v>38</v>
      </c>
      <c r="EQ12" s="10">
        <f>'Raw Data'!ID103</f>
        <v>36</v>
      </c>
      <c r="ER12" s="10">
        <f>'Raw Data'!IE103</f>
        <v>42</v>
      </c>
      <c r="ES12" s="10">
        <f>'Raw Data'!IF103</f>
        <v>47</v>
      </c>
      <c r="ET12" s="10">
        <f>'Raw Data'!IG103</f>
        <v>41</v>
      </c>
      <c r="EU12" s="10">
        <f>'Raw Data'!IH103</f>
        <v>55</v>
      </c>
      <c r="EV12" s="10">
        <f>'Raw Data'!II103</f>
        <v>43</v>
      </c>
      <c r="EW12" s="10">
        <f>'Raw Data'!IJ103</f>
        <v>45</v>
      </c>
      <c r="EX12" s="10">
        <f>'Raw Data'!IK103</f>
        <v>47</v>
      </c>
      <c r="EY12" s="10">
        <f>'Raw Data'!IL103</f>
        <v>46</v>
      </c>
      <c r="EZ12" s="10">
        <f>'Raw Data'!IM103</f>
        <v>42</v>
      </c>
      <c r="FA12" s="10">
        <f>'Raw Data'!IN103</f>
        <v>29</v>
      </c>
      <c r="FB12" s="10">
        <f>'Raw Data'!IO103</f>
        <v>39</v>
      </c>
      <c r="FC12" s="10">
        <f>'Raw Data'!IP103</f>
        <v>22</v>
      </c>
      <c r="FD12" s="10">
        <f>'Raw Data'!IQ103</f>
        <v>28</v>
      </c>
      <c r="FE12" s="10">
        <f>'Raw Data'!IR103</f>
        <v>38</v>
      </c>
      <c r="FF12" s="10">
        <f>'Raw Data'!IS103</f>
        <v>36</v>
      </c>
      <c r="FG12" s="10">
        <f>'Raw Data'!IT103</f>
        <v>40</v>
      </c>
      <c r="FH12" s="10">
        <f>'Raw Data'!IU103</f>
        <v>51</v>
      </c>
      <c r="FI12" s="10">
        <f>'Raw Data'!IV103</f>
        <v>37</v>
      </c>
      <c r="FJ12" s="10">
        <f>'Raw Data'!IW103</f>
        <v>32</v>
      </c>
      <c r="FK12" s="10">
        <f>'Raw Data'!IX103</f>
        <v>25</v>
      </c>
      <c r="FL12" s="10">
        <f>'Raw Data'!IY103</f>
        <v>26</v>
      </c>
      <c r="FM12" s="10">
        <f>'Raw Data'!IZ103</f>
        <v>31</v>
      </c>
      <c r="FN12" s="10">
        <f>'Raw Data'!JA103</f>
        <v>34</v>
      </c>
      <c r="FO12" s="10">
        <f>'Raw Data'!JB103</f>
        <v>23</v>
      </c>
      <c r="FP12" s="10">
        <f>'Raw Data'!JC103</f>
        <v>24</v>
      </c>
      <c r="FQ12" s="10">
        <f>'Raw Data'!JD103</f>
        <v>0</v>
      </c>
      <c r="FR12" s="10">
        <f>'Raw Data'!JE103</f>
        <v>0</v>
      </c>
      <c r="FS12" s="10">
        <f>'Raw Data'!JF103</f>
        <v>0</v>
      </c>
      <c r="FT12" s="10">
        <f>'Raw Data'!JG103</f>
        <v>0</v>
      </c>
      <c r="FU12" s="10">
        <f>'Raw Data'!JH103</f>
        <v>0</v>
      </c>
      <c r="FV12" s="10">
        <f>'Raw Data'!JI103</f>
        <v>0</v>
      </c>
      <c r="FW12" s="10">
        <f>'Raw Data'!JJ103</f>
        <v>0</v>
      </c>
      <c r="FX12" s="10">
        <f>'Raw Data'!JK103</f>
        <v>0</v>
      </c>
      <c r="FY12" s="10">
        <f>'Raw Data'!JL103</f>
        <v>0</v>
      </c>
    </row>
    <row r="13" spans="1:181" ht="14.25" customHeight="1" x14ac:dyDescent="0.3"/>
    <row r="14" spans="1:181" ht="14.25" customHeight="1" x14ac:dyDescent="0.35">
      <c r="A14" s="12"/>
      <c r="B14" s="12"/>
      <c r="C14" s="12"/>
      <c r="D14" s="12"/>
      <c r="E14" s="12"/>
      <c r="F14" s="12"/>
      <c r="G14" s="12"/>
      <c r="H14" s="12">
        <v>40735</v>
      </c>
      <c r="I14" s="12">
        <v>40766</v>
      </c>
      <c r="J14" s="12">
        <v>40797</v>
      </c>
      <c r="K14" s="12">
        <v>40827</v>
      </c>
      <c r="L14" s="12">
        <v>40858</v>
      </c>
      <c r="M14" s="12">
        <v>40888</v>
      </c>
      <c r="N14" s="12">
        <v>40919</v>
      </c>
      <c r="O14" s="12">
        <v>40950</v>
      </c>
      <c r="P14" s="12">
        <v>40979</v>
      </c>
      <c r="Q14" s="12">
        <v>41010</v>
      </c>
      <c r="R14" s="12">
        <v>41040</v>
      </c>
      <c r="S14" s="12">
        <v>41071</v>
      </c>
      <c r="T14" s="12">
        <v>41101</v>
      </c>
      <c r="U14" s="12">
        <v>41132</v>
      </c>
      <c r="V14" s="12">
        <v>41163</v>
      </c>
      <c r="W14" s="12">
        <v>41193</v>
      </c>
      <c r="X14" s="12">
        <v>41224</v>
      </c>
      <c r="Y14" s="12">
        <v>41254</v>
      </c>
      <c r="Z14" s="12">
        <v>41285</v>
      </c>
      <c r="AA14" s="12">
        <v>41316</v>
      </c>
      <c r="AB14" s="12">
        <v>41344</v>
      </c>
      <c r="AC14" s="12">
        <v>41375</v>
      </c>
      <c r="AD14" s="12">
        <v>41405</v>
      </c>
      <c r="AE14" s="12">
        <v>41436</v>
      </c>
      <c r="AF14" s="12">
        <v>41466</v>
      </c>
      <c r="AG14" s="12">
        <v>41497</v>
      </c>
      <c r="AH14" s="12">
        <v>41528</v>
      </c>
      <c r="AI14" s="12">
        <v>41558</v>
      </c>
      <c r="AJ14" s="12">
        <v>41589</v>
      </c>
      <c r="AK14" s="12">
        <v>41619</v>
      </c>
      <c r="AL14" s="12">
        <v>41650</v>
      </c>
      <c r="AM14" s="12">
        <v>41681</v>
      </c>
      <c r="AN14" s="12">
        <v>41709</v>
      </c>
      <c r="AO14" s="12">
        <v>41740</v>
      </c>
      <c r="AP14" s="12">
        <v>41770</v>
      </c>
      <c r="AQ14" s="12">
        <v>41801</v>
      </c>
      <c r="AR14" s="12">
        <v>41831</v>
      </c>
      <c r="AS14" s="12">
        <v>41862</v>
      </c>
      <c r="AT14" s="12">
        <v>41893</v>
      </c>
      <c r="AU14" s="12">
        <v>41923</v>
      </c>
      <c r="AV14" s="12">
        <v>41954</v>
      </c>
      <c r="AW14" s="12">
        <v>41984</v>
      </c>
      <c r="AX14" s="12">
        <v>42015</v>
      </c>
      <c r="AY14" s="12">
        <v>42046</v>
      </c>
      <c r="AZ14" s="12">
        <v>42074</v>
      </c>
      <c r="BA14" s="12">
        <v>42105</v>
      </c>
      <c r="BB14" s="12">
        <v>42135</v>
      </c>
      <c r="BC14" s="12">
        <v>42166</v>
      </c>
      <c r="BD14" s="12">
        <v>42196</v>
      </c>
      <c r="BE14" s="12">
        <v>42227</v>
      </c>
      <c r="BF14" s="12">
        <v>42258</v>
      </c>
      <c r="BG14" s="12">
        <v>42288</v>
      </c>
      <c r="BH14" s="12">
        <v>42319</v>
      </c>
      <c r="BI14" s="12">
        <v>42349</v>
      </c>
      <c r="BJ14" s="12">
        <v>42380</v>
      </c>
      <c r="BK14" s="12">
        <v>42411</v>
      </c>
      <c r="BL14" s="12">
        <v>42440</v>
      </c>
      <c r="BM14" s="12">
        <v>42471</v>
      </c>
      <c r="BN14" s="12">
        <v>42501</v>
      </c>
      <c r="BO14" s="12">
        <v>42532</v>
      </c>
      <c r="BP14" s="12">
        <v>42562</v>
      </c>
      <c r="BQ14" s="12">
        <v>42593</v>
      </c>
      <c r="BR14" s="12">
        <v>42624</v>
      </c>
      <c r="BS14" s="12">
        <v>42654</v>
      </c>
      <c r="BT14" s="12">
        <v>42685</v>
      </c>
      <c r="BU14" s="12">
        <v>42715</v>
      </c>
      <c r="BV14" s="12">
        <v>42746</v>
      </c>
      <c r="BW14" s="12">
        <v>42777</v>
      </c>
      <c r="BX14" s="12">
        <v>42805</v>
      </c>
      <c r="BY14" s="12">
        <v>42836</v>
      </c>
      <c r="BZ14" s="12">
        <v>42866</v>
      </c>
      <c r="CA14" s="12">
        <v>42897</v>
      </c>
      <c r="CB14" s="12">
        <v>42927</v>
      </c>
      <c r="CC14" s="12">
        <v>42958</v>
      </c>
      <c r="CD14" s="12">
        <v>42989</v>
      </c>
      <c r="CE14" s="12">
        <v>43019</v>
      </c>
      <c r="CF14" s="12">
        <v>43050</v>
      </c>
      <c r="CG14" s="12">
        <v>43080</v>
      </c>
      <c r="CH14" s="12">
        <v>43111</v>
      </c>
      <c r="CI14" s="12">
        <v>43142</v>
      </c>
      <c r="CJ14" s="12">
        <v>43170</v>
      </c>
      <c r="CK14" s="12">
        <v>43201</v>
      </c>
      <c r="CL14" s="12">
        <v>43231</v>
      </c>
      <c r="CM14" s="12">
        <v>43262</v>
      </c>
      <c r="CN14" s="12">
        <v>43292</v>
      </c>
      <c r="CO14" s="12">
        <v>43323</v>
      </c>
      <c r="CP14" s="12">
        <v>43354</v>
      </c>
      <c r="CQ14" s="12">
        <v>43384</v>
      </c>
      <c r="CR14" s="12">
        <v>43415</v>
      </c>
      <c r="CS14" s="12">
        <v>43445</v>
      </c>
      <c r="CT14" s="12">
        <v>43476</v>
      </c>
      <c r="CU14" s="12">
        <v>43507</v>
      </c>
      <c r="CV14" s="12">
        <v>43535</v>
      </c>
      <c r="CW14" s="12">
        <v>43566</v>
      </c>
      <c r="CX14" s="12">
        <v>43596</v>
      </c>
      <c r="CY14" s="12">
        <v>43627</v>
      </c>
      <c r="CZ14" s="12">
        <v>43657</v>
      </c>
      <c r="DA14" s="12">
        <v>43688</v>
      </c>
      <c r="DB14" s="12">
        <v>43719</v>
      </c>
      <c r="DC14" s="12">
        <v>43749</v>
      </c>
      <c r="DD14" s="12">
        <v>43780</v>
      </c>
      <c r="DE14" s="12">
        <v>43810</v>
      </c>
      <c r="DF14" s="12">
        <v>43841</v>
      </c>
      <c r="DG14" s="12">
        <v>43872</v>
      </c>
      <c r="DH14" s="12">
        <v>43901</v>
      </c>
      <c r="DI14" s="12">
        <v>43932</v>
      </c>
      <c r="DJ14" s="12">
        <v>43962</v>
      </c>
      <c r="DK14" s="12">
        <v>43993</v>
      </c>
      <c r="DL14" s="12">
        <v>44023</v>
      </c>
      <c r="DM14" s="12">
        <v>44054</v>
      </c>
      <c r="DN14" s="12">
        <v>44085</v>
      </c>
      <c r="DO14" s="12">
        <v>44115</v>
      </c>
      <c r="DP14" s="12">
        <v>44146</v>
      </c>
      <c r="DQ14" s="12">
        <v>44176</v>
      </c>
      <c r="DR14" s="12">
        <v>44207</v>
      </c>
      <c r="DS14" s="12">
        <v>44238</v>
      </c>
      <c r="DT14" s="12">
        <v>44266</v>
      </c>
      <c r="DU14" s="12">
        <v>44297</v>
      </c>
      <c r="DV14" s="12">
        <v>44327</v>
      </c>
      <c r="DW14" s="12">
        <v>44358</v>
      </c>
      <c r="DX14" s="12">
        <v>44388</v>
      </c>
      <c r="DY14" s="12">
        <v>44419</v>
      </c>
      <c r="DZ14" s="12">
        <v>44450</v>
      </c>
      <c r="EA14" s="12">
        <v>44480</v>
      </c>
      <c r="EB14" s="12">
        <v>44511</v>
      </c>
      <c r="EC14" s="12">
        <v>44541</v>
      </c>
      <c r="ED14" s="12">
        <v>44572</v>
      </c>
      <c r="EE14" s="12">
        <v>44603</v>
      </c>
      <c r="EF14" s="12">
        <v>44631</v>
      </c>
      <c r="EG14" s="12">
        <v>44662</v>
      </c>
      <c r="EH14" s="12">
        <v>44692</v>
      </c>
      <c r="EI14" s="12">
        <v>44723</v>
      </c>
      <c r="EJ14" s="12">
        <v>44753</v>
      </c>
      <c r="EK14" s="12">
        <v>44784</v>
      </c>
      <c r="EL14" s="12">
        <v>44815</v>
      </c>
      <c r="EM14" s="12">
        <v>44845</v>
      </c>
      <c r="EN14" s="12">
        <v>44876</v>
      </c>
      <c r="EO14" s="12">
        <v>44906</v>
      </c>
      <c r="EP14" s="12">
        <v>44937</v>
      </c>
      <c r="EQ14" s="12">
        <v>44968</v>
      </c>
      <c r="ER14" s="12">
        <v>44996</v>
      </c>
      <c r="ES14" s="12">
        <v>45027</v>
      </c>
      <c r="ET14" s="12">
        <v>45057</v>
      </c>
      <c r="EU14" s="12">
        <v>45088</v>
      </c>
      <c r="EV14" s="12">
        <v>45118</v>
      </c>
      <c r="EW14" s="12">
        <v>45149</v>
      </c>
      <c r="EX14" s="12">
        <v>45180</v>
      </c>
      <c r="EY14" s="12">
        <v>45210</v>
      </c>
      <c r="EZ14" s="12">
        <v>45241</v>
      </c>
      <c r="FA14" s="12">
        <v>45271</v>
      </c>
      <c r="FB14" s="12">
        <v>45302</v>
      </c>
      <c r="FC14" s="12">
        <v>45333</v>
      </c>
      <c r="FD14" s="12">
        <v>45362</v>
      </c>
      <c r="FE14" s="12">
        <v>45393</v>
      </c>
      <c r="FF14" s="12">
        <v>45423</v>
      </c>
      <c r="FG14" s="12">
        <v>45454</v>
      </c>
      <c r="FH14" s="12">
        <v>45484</v>
      </c>
      <c r="FI14" s="12">
        <v>45515</v>
      </c>
      <c r="FJ14" s="12">
        <v>45546</v>
      </c>
      <c r="FK14" s="12">
        <v>45576</v>
      </c>
      <c r="FL14" s="12">
        <v>45607</v>
      </c>
      <c r="FM14" s="12">
        <v>45637</v>
      </c>
      <c r="FN14" s="12">
        <v>45668</v>
      </c>
      <c r="FO14" s="12">
        <v>45699</v>
      </c>
      <c r="FP14" s="12">
        <v>45727</v>
      </c>
      <c r="FQ14" s="12">
        <v>45758</v>
      </c>
      <c r="FR14" s="12">
        <v>45788</v>
      </c>
      <c r="FS14" s="12">
        <v>45819</v>
      </c>
      <c r="FT14" s="12">
        <v>45849</v>
      </c>
      <c r="FU14" s="12">
        <v>45880</v>
      </c>
      <c r="FV14" s="12">
        <v>45911</v>
      </c>
      <c r="FW14" s="12">
        <v>45941</v>
      </c>
      <c r="FX14" s="12">
        <v>45972</v>
      </c>
      <c r="FY14" s="12">
        <v>46002</v>
      </c>
    </row>
    <row r="15" spans="1:181" ht="14.25" customHeight="1" x14ac:dyDescent="0.35">
      <c r="A15" s="37" t="s">
        <v>103</v>
      </c>
      <c r="H15" s="10">
        <f t="shared" ref="H15:DY15" si="1">H12</f>
        <v>18</v>
      </c>
      <c r="I15" s="10">
        <f t="shared" si="1"/>
        <v>27</v>
      </c>
      <c r="J15" s="10">
        <f t="shared" si="1"/>
        <v>23</v>
      </c>
      <c r="K15" s="10">
        <f t="shared" si="1"/>
        <v>18</v>
      </c>
      <c r="L15" s="10">
        <f t="shared" si="1"/>
        <v>45</v>
      </c>
      <c r="M15" s="10">
        <f t="shared" si="1"/>
        <v>38</v>
      </c>
      <c r="N15" s="10">
        <f t="shared" si="1"/>
        <v>18</v>
      </c>
      <c r="O15" s="10">
        <f t="shared" si="1"/>
        <v>31</v>
      </c>
      <c r="P15" s="10">
        <f t="shared" si="1"/>
        <v>50</v>
      </c>
      <c r="Q15" s="10">
        <f t="shared" si="1"/>
        <v>51</v>
      </c>
      <c r="R15" s="10">
        <f t="shared" si="1"/>
        <v>40</v>
      </c>
      <c r="S15" s="10">
        <f t="shared" si="1"/>
        <v>35</v>
      </c>
      <c r="T15" s="10">
        <f t="shared" si="1"/>
        <v>30</v>
      </c>
      <c r="U15" s="10">
        <f t="shared" si="1"/>
        <v>45</v>
      </c>
      <c r="V15" s="10">
        <f t="shared" si="1"/>
        <v>28</v>
      </c>
      <c r="W15" s="10">
        <f t="shared" si="1"/>
        <v>40</v>
      </c>
      <c r="X15" s="10">
        <f t="shared" si="1"/>
        <v>30</v>
      </c>
      <c r="Y15" s="10">
        <f t="shared" si="1"/>
        <v>27</v>
      </c>
      <c r="Z15" s="10">
        <f t="shared" si="1"/>
        <v>24</v>
      </c>
      <c r="AA15" s="10">
        <f t="shared" si="1"/>
        <v>51</v>
      </c>
      <c r="AB15" s="10">
        <f t="shared" si="1"/>
        <v>44</v>
      </c>
      <c r="AC15" s="10">
        <f t="shared" si="1"/>
        <v>41</v>
      </c>
      <c r="AD15" s="10">
        <f t="shared" si="1"/>
        <v>36</v>
      </c>
      <c r="AE15" s="10">
        <f t="shared" si="1"/>
        <v>34</v>
      </c>
      <c r="AF15" s="10">
        <f t="shared" si="1"/>
        <v>39</v>
      </c>
      <c r="AG15" s="10">
        <f t="shared" si="1"/>
        <v>43</v>
      </c>
      <c r="AH15" s="10">
        <f t="shared" si="1"/>
        <v>38</v>
      </c>
      <c r="AI15" s="10">
        <f t="shared" si="1"/>
        <v>56</v>
      </c>
      <c r="AJ15" s="10">
        <f t="shared" si="1"/>
        <v>27</v>
      </c>
      <c r="AK15" s="10">
        <f t="shared" si="1"/>
        <v>59</v>
      </c>
      <c r="AL15" s="10">
        <f t="shared" si="1"/>
        <v>21</v>
      </c>
      <c r="AM15" s="10">
        <f t="shared" si="1"/>
        <v>24</v>
      </c>
      <c r="AN15" s="10">
        <f t="shared" si="1"/>
        <v>29</v>
      </c>
      <c r="AO15" s="10">
        <f t="shared" si="1"/>
        <v>35</v>
      </c>
      <c r="AP15" s="10">
        <f t="shared" si="1"/>
        <v>33</v>
      </c>
      <c r="AQ15" s="10">
        <f t="shared" si="1"/>
        <v>51</v>
      </c>
      <c r="AR15" s="10">
        <f t="shared" si="1"/>
        <v>73</v>
      </c>
      <c r="AS15" s="10">
        <f t="shared" si="1"/>
        <v>44</v>
      </c>
      <c r="AT15" s="10">
        <f t="shared" si="1"/>
        <v>52</v>
      </c>
      <c r="AU15" s="10">
        <f t="shared" si="1"/>
        <v>48</v>
      </c>
      <c r="AV15" s="10">
        <f t="shared" si="1"/>
        <v>34</v>
      </c>
      <c r="AW15" s="10">
        <f t="shared" si="1"/>
        <v>35</v>
      </c>
      <c r="AX15" s="10">
        <f t="shared" si="1"/>
        <v>31</v>
      </c>
      <c r="AY15" s="10">
        <f t="shared" si="1"/>
        <v>30</v>
      </c>
      <c r="AZ15" s="10">
        <f t="shared" si="1"/>
        <v>40</v>
      </c>
      <c r="BA15" s="10">
        <f t="shared" si="1"/>
        <v>37</v>
      </c>
      <c r="BB15" s="10">
        <f t="shared" si="1"/>
        <v>36</v>
      </c>
      <c r="BC15" s="10">
        <f t="shared" si="1"/>
        <v>40</v>
      </c>
      <c r="BD15" s="10">
        <f t="shared" si="1"/>
        <v>43</v>
      </c>
      <c r="BE15" s="10">
        <f t="shared" si="1"/>
        <v>39</v>
      </c>
      <c r="BF15" s="10">
        <f t="shared" si="1"/>
        <v>50</v>
      </c>
      <c r="BG15" s="10">
        <f t="shared" si="1"/>
        <v>39</v>
      </c>
      <c r="BH15" s="10">
        <f t="shared" si="1"/>
        <v>28</v>
      </c>
      <c r="BI15" s="10">
        <f t="shared" si="1"/>
        <v>42</v>
      </c>
      <c r="BJ15" s="10">
        <f t="shared" si="1"/>
        <v>32</v>
      </c>
      <c r="BK15" s="10">
        <f t="shared" si="1"/>
        <v>37</v>
      </c>
      <c r="BL15" s="10">
        <f t="shared" si="1"/>
        <v>43</v>
      </c>
      <c r="BM15" s="10">
        <f t="shared" si="1"/>
        <v>38</v>
      </c>
      <c r="BN15" s="10">
        <f t="shared" si="1"/>
        <v>39</v>
      </c>
      <c r="BO15" s="10">
        <f t="shared" si="1"/>
        <v>48</v>
      </c>
      <c r="BP15" s="10">
        <f t="shared" si="1"/>
        <v>46</v>
      </c>
      <c r="BQ15" s="10">
        <f t="shared" si="1"/>
        <v>44</v>
      </c>
      <c r="BR15" s="10">
        <f t="shared" si="1"/>
        <v>51</v>
      </c>
      <c r="BS15" s="10">
        <f t="shared" si="1"/>
        <v>44</v>
      </c>
      <c r="BT15" s="10">
        <f t="shared" si="1"/>
        <v>26</v>
      </c>
      <c r="BU15" s="10">
        <f t="shared" si="1"/>
        <v>23</v>
      </c>
      <c r="BV15" s="10">
        <f t="shared" si="1"/>
        <v>29</v>
      </c>
      <c r="BW15" s="10">
        <f t="shared" si="1"/>
        <v>19</v>
      </c>
      <c r="BX15" s="10">
        <f t="shared" si="1"/>
        <v>54</v>
      </c>
      <c r="BY15" s="10">
        <f t="shared" si="1"/>
        <v>33</v>
      </c>
      <c r="BZ15" s="10">
        <f t="shared" si="1"/>
        <v>46</v>
      </c>
      <c r="CA15" s="10">
        <f t="shared" si="1"/>
        <v>75</v>
      </c>
      <c r="CB15" s="10">
        <f t="shared" si="1"/>
        <v>49</v>
      </c>
      <c r="CC15" s="10">
        <f t="shared" si="1"/>
        <v>52</v>
      </c>
      <c r="CD15" s="10">
        <f t="shared" si="1"/>
        <v>44</v>
      </c>
      <c r="CE15" s="10">
        <f t="shared" si="1"/>
        <v>66</v>
      </c>
      <c r="CF15" s="10">
        <f t="shared" si="1"/>
        <v>40</v>
      </c>
      <c r="CG15" s="10">
        <f t="shared" si="1"/>
        <v>36</v>
      </c>
      <c r="CH15" s="10">
        <f t="shared" si="1"/>
        <v>35</v>
      </c>
      <c r="CI15" s="10">
        <f t="shared" si="1"/>
        <v>22</v>
      </c>
      <c r="CJ15" s="10">
        <f t="shared" si="1"/>
        <v>43</v>
      </c>
      <c r="CK15" s="10">
        <f t="shared" si="1"/>
        <v>35</v>
      </c>
      <c r="CL15" s="10">
        <f t="shared" si="1"/>
        <v>42</v>
      </c>
      <c r="CM15" s="10">
        <f t="shared" si="1"/>
        <v>53</v>
      </c>
      <c r="CN15" s="10">
        <f t="shared" si="1"/>
        <v>37</v>
      </c>
      <c r="CO15" s="10">
        <f t="shared" si="1"/>
        <v>37</v>
      </c>
      <c r="CP15" s="10">
        <f t="shared" si="1"/>
        <v>35</v>
      </c>
      <c r="CQ15" s="10">
        <f t="shared" si="1"/>
        <v>36</v>
      </c>
      <c r="CR15" s="10">
        <f t="shared" si="1"/>
        <v>26</v>
      </c>
      <c r="CS15" s="10">
        <f t="shared" si="1"/>
        <v>23</v>
      </c>
      <c r="CT15" s="10">
        <f t="shared" si="1"/>
        <v>21</v>
      </c>
      <c r="CU15" s="10">
        <f t="shared" si="1"/>
        <v>37</v>
      </c>
      <c r="CV15" s="10">
        <f t="shared" si="1"/>
        <v>30</v>
      </c>
      <c r="CW15" s="10">
        <f t="shared" si="1"/>
        <v>37</v>
      </c>
      <c r="CX15" s="10">
        <f t="shared" si="1"/>
        <v>34</v>
      </c>
      <c r="CY15" s="10">
        <f t="shared" si="1"/>
        <v>39</v>
      </c>
      <c r="CZ15" s="10">
        <f t="shared" si="1"/>
        <v>45</v>
      </c>
      <c r="DA15" s="10">
        <f t="shared" si="1"/>
        <v>39</v>
      </c>
      <c r="DB15" s="10">
        <f t="shared" si="1"/>
        <v>35</v>
      </c>
      <c r="DC15" s="10">
        <f t="shared" si="1"/>
        <v>32</v>
      </c>
      <c r="DD15" s="10">
        <f t="shared" si="1"/>
        <v>43</v>
      </c>
      <c r="DE15" s="10">
        <f t="shared" si="1"/>
        <v>41</v>
      </c>
      <c r="DF15" s="10">
        <f t="shared" si="1"/>
        <v>23</v>
      </c>
      <c r="DG15" s="10">
        <f t="shared" si="1"/>
        <v>33</v>
      </c>
      <c r="DH15" s="10">
        <f t="shared" si="1"/>
        <v>38</v>
      </c>
      <c r="DI15" s="10">
        <f t="shared" si="1"/>
        <v>25</v>
      </c>
      <c r="DJ15" s="10">
        <f t="shared" si="1"/>
        <v>27</v>
      </c>
      <c r="DK15" s="10">
        <f t="shared" si="1"/>
        <v>27</v>
      </c>
      <c r="DL15" s="10">
        <f t="shared" si="1"/>
        <v>55</v>
      </c>
      <c r="DM15" s="10">
        <f t="shared" si="1"/>
        <v>78</v>
      </c>
      <c r="DN15" s="10">
        <f t="shared" si="1"/>
        <v>80</v>
      </c>
      <c r="DO15" s="10">
        <f t="shared" si="1"/>
        <v>86</v>
      </c>
      <c r="DP15" s="10">
        <f t="shared" si="1"/>
        <v>71</v>
      </c>
      <c r="DQ15" s="10">
        <f t="shared" si="1"/>
        <v>80</v>
      </c>
      <c r="DR15" s="10">
        <f t="shared" si="1"/>
        <v>68</v>
      </c>
      <c r="DS15" s="10">
        <f t="shared" si="1"/>
        <v>57</v>
      </c>
      <c r="DT15" s="10">
        <f t="shared" si="1"/>
        <v>67</v>
      </c>
      <c r="DU15" s="10">
        <f t="shared" si="1"/>
        <v>93</v>
      </c>
      <c r="DV15" s="10">
        <f t="shared" si="1"/>
        <v>99</v>
      </c>
      <c r="DW15" s="10">
        <f t="shared" si="1"/>
        <v>103</v>
      </c>
      <c r="DX15" s="10">
        <f t="shared" si="1"/>
        <v>97</v>
      </c>
      <c r="DY15" s="10">
        <f t="shared" si="1"/>
        <v>89</v>
      </c>
      <c r="DZ15" s="10">
        <f>DZ12</f>
        <v>81</v>
      </c>
      <c r="EA15" s="10">
        <f>EA12</f>
        <v>75</v>
      </c>
      <c r="EB15" s="10">
        <f>EB12</f>
        <v>70</v>
      </c>
      <c r="EC15" s="10">
        <f>EC12</f>
        <v>76</v>
      </c>
      <c r="ED15" s="10">
        <f>ED12</f>
        <v>56</v>
      </c>
      <c r="EE15" s="10">
        <f t="shared" ref="EE15:FY15" si="2">EE12</f>
        <v>61</v>
      </c>
      <c r="EF15" s="10">
        <f t="shared" si="2"/>
        <v>80</v>
      </c>
      <c r="EG15" s="10">
        <f t="shared" si="2"/>
        <v>75</v>
      </c>
      <c r="EH15" s="10">
        <f t="shared" si="2"/>
        <v>81</v>
      </c>
      <c r="EI15" s="10">
        <f t="shared" si="2"/>
        <v>51</v>
      </c>
      <c r="EJ15" s="10">
        <f t="shared" si="2"/>
        <v>56</v>
      </c>
      <c r="EK15" s="10">
        <f t="shared" si="2"/>
        <v>62</v>
      </c>
      <c r="EL15" s="10">
        <f t="shared" si="2"/>
        <v>48</v>
      </c>
      <c r="EM15" s="10">
        <f t="shared" si="2"/>
        <v>43</v>
      </c>
      <c r="EN15" s="10">
        <f t="shared" si="2"/>
        <v>31</v>
      </c>
      <c r="EO15" s="10">
        <f t="shared" si="2"/>
        <v>36</v>
      </c>
      <c r="EP15" s="10">
        <f t="shared" si="2"/>
        <v>38</v>
      </c>
      <c r="EQ15" s="10">
        <f t="shared" si="2"/>
        <v>36</v>
      </c>
      <c r="ER15" s="10">
        <f t="shared" si="2"/>
        <v>42</v>
      </c>
      <c r="ES15" s="10">
        <f t="shared" si="2"/>
        <v>47</v>
      </c>
      <c r="ET15" s="10">
        <f t="shared" si="2"/>
        <v>41</v>
      </c>
      <c r="EU15" s="10">
        <f t="shared" si="2"/>
        <v>55</v>
      </c>
      <c r="EV15" s="10">
        <f t="shared" si="2"/>
        <v>43</v>
      </c>
      <c r="EW15" s="10">
        <f t="shared" si="2"/>
        <v>45</v>
      </c>
      <c r="EX15" s="10">
        <f t="shared" si="2"/>
        <v>47</v>
      </c>
      <c r="EY15" s="10">
        <f t="shared" si="2"/>
        <v>46</v>
      </c>
      <c r="EZ15" s="10">
        <f t="shared" si="2"/>
        <v>42</v>
      </c>
      <c r="FA15" s="10">
        <f t="shared" si="2"/>
        <v>29</v>
      </c>
      <c r="FB15" s="10">
        <f t="shared" si="2"/>
        <v>39</v>
      </c>
      <c r="FC15" s="10">
        <f t="shared" si="2"/>
        <v>22</v>
      </c>
      <c r="FD15" s="10">
        <f t="shared" si="2"/>
        <v>28</v>
      </c>
      <c r="FE15" s="10">
        <f t="shared" si="2"/>
        <v>38</v>
      </c>
      <c r="FF15" s="10">
        <f t="shared" si="2"/>
        <v>36</v>
      </c>
      <c r="FG15" s="10">
        <f t="shared" si="2"/>
        <v>40</v>
      </c>
      <c r="FH15" s="10">
        <f t="shared" si="2"/>
        <v>51</v>
      </c>
      <c r="FI15" s="10">
        <f t="shared" si="2"/>
        <v>37</v>
      </c>
      <c r="FJ15" s="10">
        <f t="shared" si="2"/>
        <v>32</v>
      </c>
      <c r="FK15" s="10">
        <f t="shared" si="2"/>
        <v>25</v>
      </c>
      <c r="FL15" s="10">
        <f t="shared" si="2"/>
        <v>26</v>
      </c>
      <c r="FM15" s="10">
        <f t="shared" si="2"/>
        <v>31</v>
      </c>
      <c r="FN15" s="10">
        <f t="shared" si="2"/>
        <v>34</v>
      </c>
      <c r="FO15" s="10">
        <f t="shared" si="2"/>
        <v>23</v>
      </c>
      <c r="FP15" s="10">
        <f t="shared" si="2"/>
        <v>24</v>
      </c>
      <c r="FQ15" s="10">
        <f t="shared" si="2"/>
        <v>0</v>
      </c>
      <c r="FR15" s="10">
        <f t="shared" si="2"/>
        <v>0</v>
      </c>
      <c r="FS15" s="10">
        <f t="shared" si="2"/>
        <v>0</v>
      </c>
      <c r="FT15" s="10">
        <f t="shared" si="2"/>
        <v>0</v>
      </c>
      <c r="FU15" s="10">
        <f t="shared" si="2"/>
        <v>0</v>
      </c>
      <c r="FV15" s="10">
        <f t="shared" si="2"/>
        <v>0</v>
      </c>
      <c r="FW15" s="10">
        <f t="shared" si="2"/>
        <v>0</v>
      </c>
      <c r="FX15" s="10">
        <f t="shared" si="2"/>
        <v>0</v>
      </c>
      <c r="FY15" s="10">
        <f t="shared" si="2"/>
        <v>0</v>
      </c>
    </row>
    <row r="16" spans="1:181" ht="14.25" customHeight="1" x14ac:dyDescent="0.35"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</row>
    <row r="17" spans="1:134" ht="14.25" customHeight="1" x14ac:dyDescent="0.35">
      <c r="CH17" s="12" t="s">
        <v>104</v>
      </c>
      <c r="CI17" s="12"/>
      <c r="CJ17" s="12"/>
      <c r="CK17" s="12"/>
      <c r="CL17" s="12"/>
      <c r="CM17" s="12"/>
      <c r="CN17" s="12"/>
      <c r="CO17" s="12"/>
      <c r="CP17" s="12"/>
      <c r="CQ17" s="12"/>
      <c r="CR17" s="1"/>
      <c r="CS17" s="1"/>
      <c r="CT17" s="2" t="s">
        <v>88</v>
      </c>
    </row>
    <row r="18" spans="1:134" ht="14.25" customHeight="1" x14ac:dyDescent="0.3">
      <c r="CT18" s="17" t="s">
        <v>0</v>
      </c>
      <c r="CU18" s="17" t="s">
        <v>1</v>
      </c>
      <c r="CV18" s="17" t="s">
        <v>2</v>
      </c>
      <c r="CW18" s="17" t="s">
        <v>3</v>
      </c>
      <c r="CX18" s="17" t="s">
        <v>4</v>
      </c>
      <c r="CY18" s="17" t="s">
        <v>5</v>
      </c>
      <c r="CZ18" s="17" t="s">
        <v>50</v>
      </c>
      <c r="DA18" s="17" t="s">
        <v>7</v>
      </c>
      <c r="DB18" s="17" t="s">
        <v>8</v>
      </c>
      <c r="DC18" s="17" t="s">
        <v>9</v>
      </c>
      <c r="DD18" s="17" t="s">
        <v>10</v>
      </c>
      <c r="DE18" s="17" t="s">
        <v>11</v>
      </c>
    </row>
    <row r="19" spans="1:134" ht="14.25" hidden="1" customHeight="1" x14ac:dyDescent="0.35">
      <c r="CS19" s="2">
        <v>2014</v>
      </c>
      <c r="CT19" s="10">
        <f t="shared" ref="CT19:DE19" si="3">AL15</f>
        <v>21</v>
      </c>
      <c r="CU19" s="10">
        <f t="shared" si="3"/>
        <v>24</v>
      </c>
      <c r="CV19" s="10">
        <f t="shared" si="3"/>
        <v>29</v>
      </c>
      <c r="CW19" s="10">
        <f t="shared" si="3"/>
        <v>35</v>
      </c>
      <c r="CX19" s="10">
        <f t="shared" si="3"/>
        <v>33</v>
      </c>
      <c r="CY19" s="10">
        <f t="shared" si="3"/>
        <v>51</v>
      </c>
      <c r="CZ19" s="10">
        <f t="shared" si="3"/>
        <v>73</v>
      </c>
      <c r="DA19" s="10">
        <f t="shared" si="3"/>
        <v>44</v>
      </c>
      <c r="DB19" s="10">
        <f t="shared" si="3"/>
        <v>52</v>
      </c>
      <c r="DC19" s="10">
        <f t="shared" si="3"/>
        <v>48</v>
      </c>
      <c r="DD19" s="10">
        <f t="shared" si="3"/>
        <v>34</v>
      </c>
      <c r="DE19" s="10">
        <f t="shared" si="3"/>
        <v>35</v>
      </c>
    </row>
    <row r="20" spans="1:134" ht="14.25" hidden="1" customHeight="1" x14ac:dyDescent="0.35">
      <c r="CS20" s="2">
        <v>2015</v>
      </c>
      <c r="CT20" s="10">
        <f>'Raw Data'!EK46</f>
        <v>32</v>
      </c>
      <c r="CU20" s="10">
        <f>'Raw Data'!EL46</f>
        <v>31</v>
      </c>
      <c r="CV20" s="10">
        <f>'Raw Data'!EM46</f>
        <v>40</v>
      </c>
      <c r="CW20" s="10">
        <f>'Raw Data'!EN46</f>
        <v>38</v>
      </c>
      <c r="CX20" s="10">
        <f>'Raw Data'!EO46</f>
        <v>37</v>
      </c>
      <c r="CY20" s="10">
        <f>'Raw Data'!EP46</f>
        <v>42</v>
      </c>
      <c r="CZ20" s="10">
        <f>'Raw Data'!EQ46</f>
        <v>44</v>
      </c>
      <c r="DA20" s="10">
        <f>'Raw Data'!ER46</f>
        <v>39</v>
      </c>
      <c r="DB20" s="10">
        <f>'Raw Data'!ES46</f>
        <v>51</v>
      </c>
      <c r="DC20" s="10">
        <f>'Raw Data'!ET46</f>
        <v>39</v>
      </c>
      <c r="DD20" s="10">
        <f>'Raw Data'!EU46</f>
        <v>28</v>
      </c>
      <c r="DE20" s="10">
        <f>'Raw Data'!EV46</f>
        <v>46</v>
      </c>
      <c r="DF20" s="10">
        <f>SUM(CT20:DA20)</f>
        <v>303</v>
      </c>
    </row>
    <row r="21" spans="1:134" ht="14.25" hidden="1" customHeight="1" x14ac:dyDescent="0.35">
      <c r="CS21" s="2">
        <v>2016</v>
      </c>
      <c r="CT21" s="10">
        <f>'Raw Data'!EW46</f>
        <v>32</v>
      </c>
      <c r="CU21" s="10">
        <f>'Raw Data'!EX46</f>
        <v>37</v>
      </c>
      <c r="CV21" s="10">
        <f>'Raw Data'!EY46</f>
        <v>43</v>
      </c>
      <c r="CW21" s="10">
        <f>'Raw Data'!EZ46</f>
        <v>38</v>
      </c>
      <c r="CX21" s="10">
        <f>'Raw Data'!FA46</f>
        <v>39</v>
      </c>
      <c r="CY21" s="10">
        <f>'Raw Data'!FB46</f>
        <v>48</v>
      </c>
      <c r="CZ21" s="10">
        <f>'Raw Data'!FC46</f>
        <v>46</v>
      </c>
      <c r="DA21" s="10">
        <f>'Raw Data'!FD46</f>
        <v>44</v>
      </c>
      <c r="DB21" s="10">
        <f>'Raw Data'!FE46</f>
        <v>51</v>
      </c>
      <c r="DC21" s="10">
        <f>'Raw Data'!FF46</f>
        <v>44</v>
      </c>
      <c r="DD21" s="10">
        <f>'Raw Data'!FG46</f>
        <v>26</v>
      </c>
      <c r="DE21" s="10">
        <f>'Raw Data'!FH46</f>
        <v>23</v>
      </c>
      <c r="DF21" s="10">
        <f>SUM(CT21:DA21)</f>
        <v>327</v>
      </c>
    </row>
    <row r="22" spans="1:134" ht="14.25" hidden="1" customHeight="1" x14ac:dyDescent="0.35">
      <c r="CS22" s="2">
        <v>2017</v>
      </c>
      <c r="CT22" s="10">
        <f>'Raw Data'!FI46</f>
        <v>29</v>
      </c>
      <c r="CU22" s="10">
        <f>'Raw Data'!FJ46</f>
        <v>19</v>
      </c>
      <c r="CV22" s="10">
        <f>'Raw Data'!FK46</f>
        <v>54</v>
      </c>
      <c r="CW22" s="10">
        <f>'Raw Data'!FL46</f>
        <v>33</v>
      </c>
      <c r="CX22" s="10">
        <f>'Raw Data'!FM46</f>
        <v>45</v>
      </c>
      <c r="CY22" s="10">
        <f>'Raw Data'!FN46</f>
        <v>76</v>
      </c>
      <c r="CZ22" s="10">
        <f>'Raw Data'!FO46</f>
        <v>49</v>
      </c>
      <c r="DA22" s="10">
        <f>'Raw Data'!FP46</f>
        <v>52</v>
      </c>
      <c r="DB22" s="10">
        <f>'Raw Data'!FQ46</f>
        <v>44</v>
      </c>
      <c r="DC22" s="10">
        <f>'Raw Data'!FR46</f>
        <v>66</v>
      </c>
      <c r="DD22" s="10">
        <f>'Raw Data'!FS46</f>
        <v>42</v>
      </c>
      <c r="DE22" s="10">
        <f>'Raw Data'!FT46</f>
        <v>38</v>
      </c>
      <c r="DF22" s="10">
        <f>SUM(CT22:DE22)</f>
        <v>547</v>
      </c>
    </row>
    <row r="23" spans="1:134" ht="14.25" hidden="1" customHeight="1" x14ac:dyDescent="0.35">
      <c r="CS23" s="2">
        <v>2018</v>
      </c>
      <c r="CT23" s="10">
        <f>'Raw Data'!FU46</f>
        <v>35</v>
      </c>
      <c r="CU23" s="10">
        <f>'Raw Data'!FV46</f>
        <v>22</v>
      </c>
      <c r="CV23" s="10">
        <f>'Raw Data'!FW46</f>
        <v>43</v>
      </c>
      <c r="CW23" s="10">
        <f>'Raw Data'!FX46</f>
        <v>36</v>
      </c>
      <c r="CX23" s="10">
        <f>'Raw Data'!FY46</f>
        <v>44</v>
      </c>
      <c r="CY23" s="10">
        <f>'Raw Data'!FZ46</f>
        <v>53</v>
      </c>
      <c r="CZ23" s="10">
        <f>'Raw Data'!GA46</f>
        <v>37</v>
      </c>
      <c r="DA23" s="10">
        <f>'Raw Data'!GB46</f>
        <v>39</v>
      </c>
      <c r="DB23" s="10">
        <f>'Raw Data'!GC46</f>
        <v>35</v>
      </c>
      <c r="DC23" s="10">
        <f>'Raw Data'!GD46</f>
        <v>36</v>
      </c>
      <c r="DD23" s="10">
        <f>'Raw Data'!GE46</f>
        <v>26</v>
      </c>
      <c r="DE23" s="10">
        <f>'Raw Data'!GF46</f>
        <v>24</v>
      </c>
      <c r="DF23" s="10">
        <f t="shared" ref="DF23:DF28" si="4">SUM(CT23:DA23)</f>
        <v>309</v>
      </c>
    </row>
    <row r="24" spans="1:134" ht="14.25" hidden="1" customHeight="1" x14ac:dyDescent="0.35">
      <c r="CS24" s="2">
        <v>2019</v>
      </c>
      <c r="CT24" s="10">
        <f>'Raw Data'!GG46</f>
        <v>21</v>
      </c>
      <c r="CU24" s="10">
        <f>'Raw Data'!GH46</f>
        <v>37</v>
      </c>
      <c r="CV24" s="10">
        <f>'Raw Data'!GI46</f>
        <v>30</v>
      </c>
      <c r="CW24" s="10">
        <f>'Raw Data'!GJ46</f>
        <v>37</v>
      </c>
      <c r="CX24" s="10">
        <f>'Raw Data'!GK46</f>
        <v>35</v>
      </c>
      <c r="CY24" s="10">
        <f>'Raw Data'!GL46</f>
        <v>39</v>
      </c>
      <c r="CZ24" s="10">
        <f>'Raw Data'!GM46</f>
        <v>45</v>
      </c>
      <c r="DA24" s="10">
        <f>'Raw Data'!GN46</f>
        <v>39</v>
      </c>
      <c r="DB24" s="10">
        <f>'Raw Data'!GO46</f>
        <v>35</v>
      </c>
      <c r="DC24" s="10">
        <f>'Raw Data'!GP46</f>
        <v>32</v>
      </c>
      <c r="DD24" s="10">
        <f>'Raw Data'!GQ46</f>
        <v>43</v>
      </c>
      <c r="DE24" s="10">
        <f>'Raw Data'!GR46</f>
        <v>41</v>
      </c>
      <c r="DF24" s="10">
        <f t="shared" si="4"/>
        <v>283</v>
      </c>
    </row>
    <row r="25" spans="1:134" ht="14.25" hidden="1" customHeight="1" x14ac:dyDescent="0.35">
      <c r="CS25" s="2">
        <v>2020</v>
      </c>
      <c r="CT25" s="10">
        <f t="shared" ref="CT25:DE25" si="5">DF2</f>
        <v>23</v>
      </c>
      <c r="CU25" s="10">
        <f t="shared" si="5"/>
        <v>33</v>
      </c>
      <c r="CV25" s="10">
        <f t="shared" si="5"/>
        <v>38</v>
      </c>
      <c r="CW25" s="10">
        <f t="shared" si="5"/>
        <v>25</v>
      </c>
      <c r="CX25" s="10">
        <f t="shared" si="5"/>
        <v>27</v>
      </c>
      <c r="CY25" s="10">
        <f t="shared" si="5"/>
        <v>27</v>
      </c>
      <c r="CZ25" s="10">
        <f t="shared" si="5"/>
        <v>55</v>
      </c>
      <c r="DA25" s="10">
        <f t="shared" si="5"/>
        <v>78</v>
      </c>
      <c r="DB25" s="10">
        <f t="shared" si="5"/>
        <v>80</v>
      </c>
      <c r="DC25" s="10">
        <f t="shared" si="5"/>
        <v>86</v>
      </c>
      <c r="DD25" s="10">
        <f t="shared" si="5"/>
        <v>71</v>
      </c>
      <c r="DE25" s="10">
        <f t="shared" si="5"/>
        <v>80</v>
      </c>
      <c r="DF25" s="10">
        <f t="shared" si="4"/>
        <v>306</v>
      </c>
    </row>
    <row r="26" spans="1:134" ht="14.25" hidden="1" customHeight="1" x14ac:dyDescent="0.35">
      <c r="CS26" s="2">
        <v>2021</v>
      </c>
      <c r="CT26" s="142">
        <f>DR2</f>
        <v>68</v>
      </c>
      <c r="CU26" s="142">
        <f t="shared" ref="CU26:DE26" si="6">DS2</f>
        <v>57</v>
      </c>
      <c r="CV26" s="142">
        <f t="shared" si="6"/>
        <v>67</v>
      </c>
      <c r="CW26" s="142">
        <f t="shared" si="6"/>
        <v>93</v>
      </c>
      <c r="CX26" s="142">
        <f t="shared" si="6"/>
        <v>99</v>
      </c>
      <c r="CY26" s="142">
        <f t="shared" si="6"/>
        <v>103</v>
      </c>
      <c r="CZ26" s="142">
        <f t="shared" si="6"/>
        <v>97</v>
      </c>
      <c r="DA26" s="142">
        <f t="shared" si="6"/>
        <v>89</v>
      </c>
      <c r="DB26" s="142">
        <f t="shared" si="6"/>
        <v>81</v>
      </c>
      <c r="DC26" s="142">
        <f t="shared" si="6"/>
        <v>75</v>
      </c>
      <c r="DD26" s="142">
        <f t="shared" si="6"/>
        <v>70</v>
      </c>
      <c r="DE26" s="142">
        <f t="shared" si="6"/>
        <v>76</v>
      </c>
      <c r="DF26" s="10">
        <f t="shared" si="4"/>
        <v>673</v>
      </c>
    </row>
    <row r="27" spans="1:134" ht="14.25" customHeight="1" x14ac:dyDescent="0.35">
      <c r="CS27" s="2">
        <v>2022</v>
      </c>
      <c r="CT27" s="142">
        <f>ED2</f>
        <v>56</v>
      </c>
      <c r="CU27" s="142">
        <f t="shared" ref="CU27:DE27" si="7">EE2</f>
        <v>61</v>
      </c>
      <c r="CV27" s="142">
        <f t="shared" si="7"/>
        <v>80</v>
      </c>
      <c r="CW27" s="142">
        <f t="shared" si="7"/>
        <v>75</v>
      </c>
      <c r="CX27" s="142">
        <f t="shared" si="7"/>
        <v>81</v>
      </c>
      <c r="CY27" s="142">
        <f t="shared" si="7"/>
        <v>51</v>
      </c>
      <c r="CZ27" s="142">
        <f t="shared" si="7"/>
        <v>56</v>
      </c>
      <c r="DA27" s="142">
        <f t="shared" si="7"/>
        <v>62</v>
      </c>
      <c r="DB27" s="142">
        <f t="shared" si="7"/>
        <v>48</v>
      </c>
      <c r="DC27" s="142">
        <f t="shared" si="7"/>
        <v>43</v>
      </c>
      <c r="DD27" s="142">
        <f t="shared" si="7"/>
        <v>31</v>
      </c>
      <c r="DE27" s="142">
        <f t="shared" si="7"/>
        <v>36</v>
      </c>
      <c r="DF27" s="10">
        <f t="shared" si="4"/>
        <v>522</v>
      </c>
    </row>
    <row r="28" spans="1:134" ht="14.25" customHeight="1" x14ac:dyDescent="0.35">
      <c r="CS28" s="2">
        <v>2023</v>
      </c>
      <c r="CT28" s="142">
        <f>EP2</f>
        <v>38</v>
      </c>
      <c r="CU28" s="142">
        <f t="shared" ref="CU28:DE28" si="8">EQ2</f>
        <v>36</v>
      </c>
      <c r="CV28" s="142">
        <f t="shared" si="8"/>
        <v>43</v>
      </c>
      <c r="CW28" s="142">
        <f t="shared" si="8"/>
        <v>48</v>
      </c>
      <c r="CX28" s="142">
        <f t="shared" si="8"/>
        <v>41</v>
      </c>
      <c r="CY28" s="142">
        <f t="shared" si="8"/>
        <v>55</v>
      </c>
      <c r="CZ28" s="142">
        <f t="shared" si="8"/>
        <v>43</v>
      </c>
      <c r="DA28" s="142">
        <f t="shared" si="8"/>
        <v>45</v>
      </c>
      <c r="DB28" s="142">
        <f t="shared" si="8"/>
        <v>47</v>
      </c>
      <c r="DC28" s="142">
        <f t="shared" si="8"/>
        <v>46</v>
      </c>
      <c r="DD28" s="142">
        <f t="shared" si="8"/>
        <v>42</v>
      </c>
      <c r="DE28" s="142">
        <f t="shared" si="8"/>
        <v>29</v>
      </c>
      <c r="DF28" s="10">
        <f t="shared" si="4"/>
        <v>349</v>
      </c>
    </row>
    <row r="29" spans="1:134" ht="14.25" customHeight="1" x14ac:dyDescent="0.35">
      <c r="CS29" s="2">
        <v>2024</v>
      </c>
      <c r="CT29" s="142">
        <f>FB2</f>
        <v>39</v>
      </c>
      <c r="CU29" s="142">
        <f t="shared" ref="CU29:DF29" si="9">FC2</f>
        <v>22</v>
      </c>
      <c r="CV29" s="142">
        <f t="shared" si="9"/>
        <v>28</v>
      </c>
      <c r="CW29" s="142">
        <f t="shared" si="9"/>
        <v>38</v>
      </c>
      <c r="CX29" s="142">
        <f t="shared" si="9"/>
        <v>36</v>
      </c>
      <c r="CY29" s="142">
        <f t="shared" si="9"/>
        <v>40</v>
      </c>
      <c r="CZ29" s="142">
        <f t="shared" si="9"/>
        <v>51</v>
      </c>
      <c r="DA29" s="142">
        <f t="shared" si="9"/>
        <v>37</v>
      </c>
      <c r="DB29" s="142">
        <f t="shared" si="9"/>
        <v>32</v>
      </c>
      <c r="DC29" s="142">
        <f t="shared" si="9"/>
        <v>25</v>
      </c>
      <c r="DD29" s="142">
        <f t="shared" si="9"/>
        <v>26</v>
      </c>
      <c r="DE29" s="142">
        <f t="shared" si="9"/>
        <v>31</v>
      </c>
      <c r="DF29" s="142">
        <f t="shared" si="9"/>
        <v>34</v>
      </c>
    </row>
    <row r="30" spans="1:134" ht="14.25" customHeight="1" x14ac:dyDescent="0.35">
      <c r="CS30" s="2">
        <v>2025</v>
      </c>
      <c r="CT30" s="142">
        <f>FN2</f>
        <v>34</v>
      </c>
      <c r="CU30" s="142">
        <f t="shared" ref="CU30:DE30" si="10">FO2</f>
        <v>23</v>
      </c>
      <c r="CV30" s="142">
        <f t="shared" si="10"/>
        <v>24</v>
      </c>
      <c r="CW30" s="142">
        <f t="shared" si="10"/>
        <v>0</v>
      </c>
      <c r="CX30" s="142">
        <f t="shared" si="10"/>
        <v>0</v>
      </c>
      <c r="CY30" s="142">
        <f t="shared" si="10"/>
        <v>0</v>
      </c>
      <c r="CZ30" s="142">
        <f t="shared" si="10"/>
        <v>0</v>
      </c>
      <c r="DA30" s="142">
        <f t="shared" si="10"/>
        <v>0</v>
      </c>
      <c r="DB30" s="142">
        <f t="shared" si="10"/>
        <v>0</v>
      </c>
      <c r="DC30" s="142">
        <f t="shared" si="10"/>
        <v>0</v>
      </c>
      <c r="DD30" s="142">
        <f t="shared" si="10"/>
        <v>0</v>
      </c>
      <c r="DE30" s="142">
        <f t="shared" si="10"/>
        <v>0</v>
      </c>
      <c r="DF30" s="142">
        <f>SUM(CT30:DE30)</f>
        <v>81</v>
      </c>
    </row>
    <row r="31" spans="1:134" ht="14.25" customHeight="1" x14ac:dyDescent="0.35">
      <c r="CS31" s="2"/>
    </row>
    <row r="32" spans="1:134" ht="14.25" customHeight="1" thickBot="1" x14ac:dyDescent="0.4">
      <c r="A32" s="39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E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</row>
    <row r="33" spans="97:114" ht="14.25" customHeight="1" thickBot="1" x14ac:dyDescent="0.4">
      <c r="CT33" s="319" t="s">
        <v>104</v>
      </c>
      <c r="CU33" s="319"/>
      <c r="CV33" s="319"/>
      <c r="CX33" s="319" t="s">
        <v>308</v>
      </c>
      <c r="CY33" s="319"/>
      <c r="CZ33" s="319"/>
      <c r="DB33" s="319" t="s">
        <v>529</v>
      </c>
      <c r="DC33" s="319"/>
      <c r="DD33" s="319"/>
      <c r="DF33" s="309"/>
      <c r="DG33" s="310" t="s">
        <v>525</v>
      </c>
      <c r="DH33" s="310" t="s">
        <v>526</v>
      </c>
      <c r="DI33" s="310" t="s">
        <v>531</v>
      </c>
      <c r="DJ33" s="311" t="s">
        <v>530</v>
      </c>
    </row>
    <row r="34" spans="97:114" ht="14.25" customHeight="1" thickTop="1" x14ac:dyDescent="0.3">
      <c r="CT34" s="6" t="s">
        <v>13</v>
      </c>
      <c r="CU34" s="6" t="s">
        <v>14</v>
      </c>
      <c r="CV34" s="6" t="s">
        <v>15</v>
      </c>
      <c r="CX34" s="6" t="s">
        <v>13</v>
      </c>
      <c r="CY34" s="6" t="s">
        <v>14</v>
      </c>
      <c r="CZ34" s="6" t="s">
        <v>15</v>
      </c>
      <c r="DB34" s="6" t="s">
        <v>13</v>
      </c>
      <c r="DC34" s="6" t="s">
        <v>14</v>
      </c>
      <c r="DD34" s="6" t="s">
        <v>15</v>
      </c>
      <c r="DF34" s="312">
        <v>2022</v>
      </c>
      <c r="DG34" s="258">
        <f>SUM(CT27:CV27)</f>
        <v>197</v>
      </c>
      <c r="DH34" s="258">
        <f>SUM(CW27:CY27)</f>
        <v>207</v>
      </c>
      <c r="DI34" s="258">
        <f>SUM(CZ27:DB27)</f>
        <v>166</v>
      </c>
      <c r="DJ34" s="313">
        <f>SUM(DC27:DE27)</f>
        <v>110</v>
      </c>
    </row>
    <row r="35" spans="97:114" ht="14.25" customHeight="1" x14ac:dyDescent="0.35">
      <c r="CT35" s="7" t="s">
        <v>576</v>
      </c>
      <c r="CU35" s="8">
        <f>CV30</f>
        <v>24</v>
      </c>
      <c r="CV35" s="9">
        <f>(CU35-CU36)/CU36</f>
        <v>-0.14285714285714285</v>
      </c>
      <c r="CX35" s="7">
        <v>2025</v>
      </c>
      <c r="CY35" s="8">
        <f>SUM(CT30:CV30)</f>
        <v>81</v>
      </c>
      <c r="CZ35" s="9">
        <f>(CY35-CY36)/CY36</f>
        <v>-8.98876404494382E-2</v>
      </c>
      <c r="DB35" s="7" t="s">
        <v>544</v>
      </c>
      <c r="DC35" s="8">
        <f>SUM(CT30:CV30)</f>
        <v>81</v>
      </c>
      <c r="DD35" s="9">
        <f>(DC35-DC36)/DC36</f>
        <v>-8.98876404494382E-2</v>
      </c>
      <c r="DF35" s="312">
        <v>2023</v>
      </c>
      <c r="DG35" s="258">
        <f>SUM(CT28:CV28)</f>
        <v>117</v>
      </c>
      <c r="DH35" s="258">
        <f>SUM(CW28:CY28)</f>
        <v>144</v>
      </c>
      <c r="DI35" s="258">
        <f>SUM(CZ28:DB28)</f>
        <v>135</v>
      </c>
      <c r="DJ35" s="313">
        <f>SUM(DC28:DE28)</f>
        <v>117</v>
      </c>
    </row>
    <row r="36" spans="97:114" ht="14.25" customHeight="1" x14ac:dyDescent="0.35">
      <c r="CT36" s="7" t="s">
        <v>577</v>
      </c>
      <c r="CU36" s="8">
        <f>CV29</f>
        <v>28</v>
      </c>
      <c r="CV36" s="9">
        <f>(CU36-CU37)/CU37</f>
        <v>-0.34883720930232559</v>
      </c>
      <c r="CX36" s="174">
        <v>2024</v>
      </c>
      <c r="CY36" s="8">
        <f>SUM(CT29:CV29)</f>
        <v>89</v>
      </c>
      <c r="CZ36" s="9">
        <f>(CY36-CY37)/CY37</f>
        <v>-0.23931623931623933</v>
      </c>
      <c r="DB36" s="7" t="s">
        <v>545</v>
      </c>
      <c r="DC36" s="8">
        <f>SUM(CT29:CV29)</f>
        <v>89</v>
      </c>
      <c r="DD36" s="9">
        <f>(DC36-DC37)/DC37</f>
        <v>-0.23931623931623933</v>
      </c>
      <c r="DF36" s="312">
        <v>2024</v>
      </c>
      <c r="DG36" s="258">
        <f>SUM(CT29:CV29)</f>
        <v>89</v>
      </c>
      <c r="DH36" s="258">
        <f>SUM(CW29:CY29)</f>
        <v>114</v>
      </c>
      <c r="DI36" s="258">
        <f>SUM(CZ29:DB29)</f>
        <v>120</v>
      </c>
      <c r="DJ36" s="313">
        <f>SUM(DC29:DE29)</f>
        <v>82</v>
      </c>
    </row>
    <row r="37" spans="97:114" ht="14.25" customHeight="1" thickBot="1" x14ac:dyDescent="0.4">
      <c r="CT37" s="7" t="s">
        <v>578</v>
      </c>
      <c r="CU37" s="8">
        <f>CV28</f>
        <v>43</v>
      </c>
      <c r="CV37" s="9">
        <f>(CU37-CU38)/CU38</f>
        <v>-0.46250000000000002</v>
      </c>
      <c r="CX37" s="174">
        <v>2023</v>
      </c>
      <c r="CY37" s="8">
        <f>SUM(CT28:CV28)</f>
        <v>117</v>
      </c>
      <c r="CZ37" s="9">
        <f>(CY37-CY38)/CY38</f>
        <v>-0.40609137055837563</v>
      </c>
      <c r="DB37" s="7" t="s">
        <v>546</v>
      </c>
      <c r="DC37" s="8">
        <f>SUM(CT28:CV28)</f>
        <v>117</v>
      </c>
      <c r="DD37" s="9">
        <f>(DC37-DC38)/DC38</f>
        <v>-0.40609137055837563</v>
      </c>
      <c r="DF37" s="314">
        <v>2025</v>
      </c>
      <c r="DG37" s="261">
        <f>SUM(CT30:CV30)</f>
        <v>81</v>
      </c>
      <c r="DH37" s="261">
        <f>SUM(CW30:CY30)</f>
        <v>0</v>
      </c>
      <c r="DI37" s="261">
        <f>SUM(CZ30:DB30)</f>
        <v>0</v>
      </c>
      <c r="DJ37" s="315">
        <f>SUM(DC30:DE30)</f>
        <v>0</v>
      </c>
    </row>
    <row r="38" spans="97:114" ht="14.25" customHeight="1" x14ac:dyDescent="0.35">
      <c r="CT38" s="179" t="s">
        <v>579</v>
      </c>
      <c r="CU38" s="8">
        <f>CV27</f>
        <v>80</v>
      </c>
      <c r="CV38" s="9"/>
      <c r="CX38" s="174">
        <v>2022</v>
      </c>
      <c r="CY38" s="8">
        <f>SUM(CT27:CV27)</f>
        <v>197</v>
      </c>
      <c r="CZ38" s="9"/>
      <c r="DB38" s="7" t="s">
        <v>547</v>
      </c>
      <c r="DC38" s="8">
        <f>SUM(CT27:CV27)</f>
        <v>197</v>
      </c>
      <c r="DD38" s="9"/>
    </row>
    <row r="39" spans="97:114" ht="14.25" customHeight="1" x14ac:dyDescent="0.3">
      <c r="CX39" s="20"/>
      <c r="CY39" s="20"/>
      <c r="CZ39" s="20"/>
    </row>
    <row r="40" spans="97:114" ht="14.25" customHeight="1" x14ac:dyDescent="0.35">
      <c r="CT40" s="2" t="s">
        <v>87</v>
      </c>
    </row>
    <row r="41" spans="97:114" ht="14.25" customHeight="1" x14ac:dyDescent="0.3">
      <c r="CT41" s="17" t="s">
        <v>0</v>
      </c>
      <c r="CU41" s="17" t="s">
        <v>1</v>
      </c>
      <c r="CV41" s="17" t="s">
        <v>2</v>
      </c>
      <c r="CW41" s="17" t="s">
        <v>3</v>
      </c>
      <c r="CX41" s="17" t="s">
        <v>4</v>
      </c>
      <c r="CY41" s="17" t="s">
        <v>6</v>
      </c>
      <c r="CZ41" s="17" t="s">
        <v>50</v>
      </c>
      <c r="DA41" s="17" t="s">
        <v>7</v>
      </c>
      <c r="DB41" s="17" t="s">
        <v>8</v>
      </c>
      <c r="DC41" s="17" t="s">
        <v>9</v>
      </c>
      <c r="DD41" s="17" t="s">
        <v>10</v>
      </c>
      <c r="DE41" s="17" t="s">
        <v>11</v>
      </c>
    </row>
    <row r="42" spans="97:114" ht="14.25" hidden="1" customHeight="1" x14ac:dyDescent="0.35">
      <c r="CS42" s="2">
        <v>2015</v>
      </c>
      <c r="CT42" s="32">
        <f>AX4</f>
        <v>72000</v>
      </c>
      <c r="CU42" s="32">
        <f>AY4</f>
        <v>84000</v>
      </c>
      <c r="CV42" s="32">
        <f>AZ4</f>
        <v>70750</v>
      </c>
      <c r="CW42" s="32">
        <f>BA4</f>
        <v>70000</v>
      </c>
      <c r="CX42" s="32">
        <f t="shared" ref="CX42:DD42" si="11">BB4</f>
        <v>87500</v>
      </c>
      <c r="CY42" s="32">
        <f t="shared" si="11"/>
        <v>79500</v>
      </c>
      <c r="CZ42" s="32">
        <f t="shared" si="11"/>
        <v>92000</v>
      </c>
      <c r="DA42" s="32">
        <f t="shared" si="11"/>
        <v>72000</v>
      </c>
      <c r="DB42" s="32">
        <f t="shared" si="11"/>
        <v>66720</v>
      </c>
      <c r="DC42" s="32">
        <f t="shared" si="11"/>
        <v>75000</v>
      </c>
      <c r="DD42" s="32">
        <f t="shared" si="11"/>
        <v>58450</v>
      </c>
      <c r="DE42" s="32">
        <f>BI4</f>
        <v>55000</v>
      </c>
    </row>
    <row r="43" spans="97:114" ht="14.25" hidden="1" customHeight="1" x14ac:dyDescent="0.35">
      <c r="CS43" s="2">
        <v>2016</v>
      </c>
      <c r="CT43" s="32">
        <f>BJ4</f>
        <v>76450</v>
      </c>
      <c r="CU43" s="32">
        <f>BK4</f>
        <v>70000</v>
      </c>
      <c r="CV43" s="32">
        <f>BL4</f>
        <v>64500</v>
      </c>
      <c r="CW43" s="32">
        <f>BM4</f>
        <v>59000</v>
      </c>
      <c r="CX43" s="32">
        <f t="shared" ref="CX43:DD43" si="12">BN4</f>
        <v>80000</v>
      </c>
      <c r="CY43" s="32">
        <f t="shared" si="12"/>
        <v>77750</v>
      </c>
      <c r="CZ43" s="32">
        <f t="shared" si="12"/>
        <v>78950</v>
      </c>
      <c r="DA43" s="32">
        <f t="shared" si="12"/>
        <v>75000</v>
      </c>
      <c r="DB43" s="32">
        <f t="shared" si="12"/>
        <v>70000</v>
      </c>
      <c r="DC43" s="32">
        <f t="shared" si="12"/>
        <v>64750</v>
      </c>
      <c r="DD43" s="32">
        <f t="shared" si="12"/>
        <v>98750</v>
      </c>
      <c r="DE43" s="32">
        <f>BU4</f>
        <v>55000</v>
      </c>
    </row>
    <row r="44" spans="97:114" ht="14.25" hidden="1" customHeight="1" x14ac:dyDescent="0.35">
      <c r="CS44" s="2">
        <v>2017</v>
      </c>
      <c r="CT44" s="32">
        <f>BV4</f>
        <v>83000</v>
      </c>
      <c r="CU44" s="32">
        <f>BW4</f>
        <v>95000</v>
      </c>
      <c r="CV44" s="32">
        <f>BX4</f>
        <v>71250</v>
      </c>
      <c r="CW44" s="32">
        <f>BY4</f>
        <v>49000</v>
      </c>
      <c r="CX44" s="32">
        <f t="shared" ref="CX44:DD44" si="13">BZ4</f>
        <v>95000</v>
      </c>
      <c r="CY44" s="32">
        <f t="shared" si="13"/>
        <v>75500</v>
      </c>
      <c r="CZ44" s="32">
        <f t="shared" si="13"/>
        <v>75000</v>
      </c>
      <c r="DA44" s="32">
        <f t="shared" si="13"/>
        <v>82900</v>
      </c>
      <c r="DB44" s="32">
        <f t="shared" si="13"/>
        <v>77500</v>
      </c>
      <c r="DC44" s="32">
        <f t="shared" si="13"/>
        <v>80250</v>
      </c>
      <c r="DD44" s="32">
        <f t="shared" si="13"/>
        <v>69250</v>
      </c>
      <c r="DE44" s="32">
        <f>CG4</f>
        <v>61900</v>
      </c>
      <c r="DF44" s="34">
        <f>SUM(CT44:DE44)/12</f>
        <v>76295.833333333328</v>
      </c>
    </row>
    <row r="45" spans="97:114" ht="14.25" hidden="1" customHeight="1" x14ac:dyDescent="0.35">
      <c r="CS45" s="2">
        <v>2018</v>
      </c>
      <c r="CT45" s="32">
        <f>CH4</f>
        <v>110000</v>
      </c>
      <c r="CU45" s="32">
        <f>CI4</f>
        <v>103500</v>
      </c>
      <c r="CV45" s="32">
        <f>CJ4</f>
        <v>100000</v>
      </c>
      <c r="CW45" s="32">
        <f>CK4</f>
        <v>79500</v>
      </c>
      <c r="CX45" s="32">
        <f t="shared" ref="CX45:DD45" si="14">CL4</f>
        <v>69000</v>
      </c>
      <c r="CY45" s="32">
        <f t="shared" si="14"/>
        <v>85000</v>
      </c>
      <c r="CZ45" s="32">
        <f t="shared" si="14"/>
        <v>133000</v>
      </c>
      <c r="DA45" s="32">
        <f t="shared" si="14"/>
        <v>90000</v>
      </c>
      <c r="DB45" s="32">
        <f t="shared" si="14"/>
        <v>85000</v>
      </c>
      <c r="DC45" s="32">
        <f t="shared" si="14"/>
        <v>92500</v>
      </c>
      <c r="DD45" s="32">
        <f t="shared" si="14"/>
        <v>102500</v>
      </c>
      <c r="DE45" s="32">
        <f>CS4</f>
        <v>72000</v>
      </c>
      <c r="DF45" s="34">
        <f>SUM(CT45:DE45)/12</f>
        <v>93500</v>
      </c>
    </row>
    <row r="46" spans="97:114" ht="14.25" hidden="1" customHeight="1" x14ac:dyDescent="0.35">
      <c r="CS46" s="2">
        <v>2019</v>
      </c>
      <c r="CT46" s="32">
        <f>CT4</f>
        <v>115000</v>
      </c>
      <c r="CU46" s="32">
        <f>CU4</f>
        <v>95000</v>
      </c>
      <c r="CV46" s="32">
        <f>CV4</f>
        <v>50000</v>
      </c>
      <c r="CW46" s="32">
        <f>CW4</f>
        <v>50000</v>
      </c>
      <c r="CX46" s="32">
        <f t="shared" ref="CX46:DD46" si="15">CX4</f>
        <v>68750</v>
      </c>
      <c r="CY46" s="32">
        <f t="shared" si="15"/>
        <v>76000</v>
      </c>
      <c r="CZ46" s="32">
        <f t="shared" si="15"/>
        <v>70000</v>
      </c>
      <c r="DA46" s="32">
        <f t="shared" si="15"/>
        <v>95500</v>
      </c>
      <c r="DB46" s="32">
        <f t="shared" si="15"/>
        <v>90000</v>
      </c>
      <c r="DC46" s="32">
        <f t="shared" si="15"/>
        <v>87500</v>
      </c>
      <c r="DD46" s="32">
        <f t="shared" si="15"/>
        <v>115000</v>
      </c>
      <c r="DE46" s="32">
        <f>DE4</f>
        <v>78000</v>
      </c>
    </row>
    <row r="47" spans="97:114" ht="14.25" hidden="1" customHeight="1" x14ac:dyDescent="0.35">
      <c r="CS47" s="2">
        <v>2020</v>
      </c>
      <c r="CT47" s="32">
        <f>DF4</f>
        <v>134791</v>
      </c>
      <c r="CU47" s="32">
        <f>DG4</f>
        <v>70000</v>
      </c>
      <c r="CV47" s="32">
        <f>DH4</f>
        <v>77000</v>
      </c>
      <c r="CW47" s="32">
        <f>DI4</f>
        <v>112500</v>
      </c>
      <c r="CX47" s="32">
        <f t="shared" ref="CX47:DD47" si="16">DJ4</f>
        <v>95000</v>
      </c>
      <c r="CY47" s="32">
        <f t="shared" si="16"/>
        <v>95000</v>
      </c>
      <c r="CZ47" s="32">
        <f t="shared" si="16"/>
        <v>76000</v>
      </c>
      <c r="DA47" s="32">
        <f t="shared" si="16"/>
        <v>95000</v>
      </c>
      <c r="DB47" s="32">
        <f t="shared" si="16"/>
        <v>99900</v>
      </c>
      <c r="DC47" s="32">
        <f t="shared" si="16"/>
        <v>110000</v>
      </c>
      <c r="DD47" s="32">
        <f t="shared" si="16"/>
        <v>95000</v>
      </c>
      <c r="DE47" s="32">
        <f>DQ4</f>
        <v>89000</v>
      </c>
    </row>
    <row r="48" spans="97:114" ht="14.25" hidden="1" customHeight="1" x14ac:dyDescent="0.35">
      <c r="CS48" s="2">
        <v>2021</v>
      </c>
      <c r="CT48" s="32">
        <f>DR4</f>
        <v>119000</v>
      </c>
      <c r="CU48" s="32">
        <f>DS4</f>
        <v>100000</v>
      </c>
      <c r="CV48" s="32">
        <f>DT4</f>
        <v>107500</v>
      </c>
      <c r="CW48" s="32">
        <f>DU4</f>
        <v>114000</v>
      </c>
      <c r="CX48" s="32">
        <f t="shared" ref="CX48:DD48" si="17">DV4</f>
        <v>80000</v>
      </c>
      <c r="CY48" s="32">
        <f t="shared" si="17"/>
        <v>95000</v>
      </c>
      <c r="CZ48" s="32">
        <f t="shared" si="17"/>
        <v>105000</v>
      </c>
      <c r="DA48" s="32">
        <f t="shared" si="17"/>
        <v>110000</v>
      </c>
      <c r="DB48" s="32">
        <f t="shared" si="17"/>
        <v>115000</v>
      </c>
      <c r="DC48" s="32">
        <f t="shared" si="17"/>
        <v>125000</v>
      </c>
      <c r="DD48" s="32">
        <f t="shared" si="17"/>
        <v>137450</v>
      </c>
      <c r="DE48" s="32">
        <f>EC4</f>
        <v>114950</v>
      </c>
    </row>
    <row r="49" spans="97:109" ht="14.25" customHeight="1" x14ac:dyDescent="0.35">
      <c r="CS49" s="2">
        <v>2022</v>
      </c>
      <c r="CT49" s="32">
        <f>ED4</f>
        <v>112250</v>
      </c>
      <c r="CU49" s="32">
        <f>EE4</f>
        <v>107000</v>
      </c>
      <c r="CV49" s="32">
        <f>EF4</f>
        <v>128050</v>
      </c>
      <c r="CW49" s="32">
        <f>EG4</f>
        <v>129900</v>
      </c>
      <c r="CX49" s="32">
        <f t="shared" ref="CX49:DD49" si="18">EH4</f>
        <v>129750</v>
      </c>
      <c r="CY49" s="32">
        <f t="shared" si="18"/>
        <v>115750</v>
      </c>
      <c r="CZ49" s="32">
        <f t="shared" si="18"/>
        <v>147000</v>
      </c>
      <c r="DA49" s="32">
        <f t="shared" si="18"/>
        <v>115050</v>
      </c>
      <c r="DB49" s="32">
        <f t="shared" si="18"/>
        <v>110111</v>
      </c>
      <c r="DC49" s="32">
        <f t="shared" si="18"/>
        <v>140000</v>
      </c>
      <c r="DD49" s="32">
        <f t="shared" si="18"/>
        <v>160000</v>
      </c>
      <c r="DE49" s="32">
        <f>EO4</f>
        <v>155000</v>
      </c>
    </row>
    <row r="50" spans="97:109" ht="14.25" customHeight="1" x14ac:dyDescent="0.35">
      <c r="CS50" s="2">
        <v>2023</v>
      </c>
      <c r="CT50" s="32">
        <f t="shared" ref="CT50:DE50" si="19">EP4</f>
        <v>128750</v>
      </c>
      <c r="CU50" s="32">
        <f t="shared" si="19"/>
        <v>126250</v>
      </c>
      <c r="CV50" s="32">
        <f t="shared" si="19"/>
        <v>99000</v>
      </c>
      <c r="CW50" s="32">
        <f t="shared" si="19"/>
        <v>130000</v>
      </c>
      <c r="CX50" s="32">
        <f t="shared" si="19"/>
        <v>110000</v>
      </c>
      <c r="CY50" s="32">
        <f t="shared" si="19"/>
        <v>133690</v>
      </c>
      <c r="CZ50" s="32">
        <f t="shared" si="19"/>
        <v>163000</v>
      </c>
      <c r="DA50" s="32">
        <f t="shared" si="19"/>
        <v>150000</v>
      </c>
      <c r="DB50" s="32">
        <f t="shared" si="19"/>
        <v>210500</v>
      </c>
      <c r="DC50" s="32">
        <f t="shared" si="19"/>
        <v>117500</v>
      </c>
      <c r="DD50" s="32">
        <f t="shared" si="19"/>
        <v>135000</v>
      </c>
      <c r="DE50" s="32">
        <f t="shared" si="19"/>
        <v>150000</v>
      </c>
    </row>
    <row r="51" spans="97:109" ht="14.25" customHeight="1" x14ac:dyDescent="0.35">
      <c r="CS51" s="2">
        <v>2024</v>
      </c>
      <c r="CT51" s="32">
        <f>FB4</f>
        <v>150000</v>
      </c>
      <c r="CU51" s="32">
        <f t="shared" ref="CU51:DE51" si="20">FC4</f>
        <v>97448</v>
      </c>
      <c r="CV51" s="32">
        <f t="shared" si="20"/>
        <v>142500</v>
      </c>
      <c r="CW51" s="32">
        <f t="shared" si="20"/>
        <v>125000</v>
      </c>
      <c r="CX51" s="32">
        <f t="shared" si="20"/>
        <v>152500</v>
      </c>
      <c r="CY51" s="32">
        <f t="shared" si="20"/>
        <v>138500</v>
      </c>
      <c r="CZ51" s="32">
        <f t="shared" si="20"/>
        <v>135000</v>
      </c>
      <c r="DA51" s="32">
        <f t="shared" si="20"/>
        <v>135000</v>
      </c>
      <c r="DB51" s="32">
        <f t="shared" si="20"/>
        <v>146000</v>
      </c>
      <c r="DC51" s="32">
        <f t="shared" si="20"/>
        <v>139000</v>
      </c>
      <c r="DD51" s="32">
        <f t="shared" si="20"/>
        <v>177500</v>
      </c>
      <c r="DE51" s="32">
        <f t="shared" si="20"/>
        <v>145000</v>
      </c>
    </row>
    <row r="52" spans="97:109" ht="14.25" customHeight="1" x14ac:dyDescent="0.35">
      <c r="CS52" s="39">
        <v>2025</v>
      </c>
      <c r="CT52" s="32">
        <f>+FN4</f>
        <v>142500</v>
      </c>
      <c r="CU52" s="32">
        <f t="shared" ref="CU52:DE52" si="21">+FO4</f>
        <v>120000</v>
      </c>
      <c r="CV52" s="32">
        <f t="shared" si="21"/>
        <v>98500</v>
      </c>
      <c r="CW52" s="32">
        <f t="shared" si="21"/>
        <v>0</v>
      </c>
      <c r="CX52" s="32">
        <f t="shared" si="21"/>
        <v>0</v>
      </c>
      <c r="CY52" s="32">
        <f t="shared" si="21"/>
        <v>0</v>
      </c>
      <c r="CZ52" s="32">
        <f t="shared" si="21"/>
        <v>0</v>
      </c>
      <c r="DA52" s="32">
        <f t="shared" si="21"/>
        <v>0</v>
      </c>
      <c r="DB52" s="32">
        <f t="shared" si="21"/>
        <v>0</v>
      </c>
      <c r="DC52" s="32">
        <f t="shared" si="21"/>
        <v>0</v>
      </c>
      <c r="DD52" s="32">
        <f t="shared" si="21"/>
        <v>0</v>
      </c>
      <c r="DE52" s="32">
        <f t="shared" si="21"/>
        <v>0</v>
      </c>
    </row>
    <row r="53" spans="97:109" ht="14.25" customHeight="1" x14ac:dyDescent="0.35">
      <c r="CS53" s="32"/>
      <c r="CT53" s="32"/>
      <c r="CU53" s="32"/>
      <c r="CV53" s="32"/>
      <c r="CW53" s="32"/>
      <c r="CX53" s="32"/>
      <c r="CY53" s="32"/>
      <c r="CZ53" s="32"/>
      <c r="DA53" s="32"/>
    </row>
    <row r="54" spans="97:109" ht="14.25" customHeight="1" thickBot="1" x14ac:dyDescent="0.4">
      <c r="CS54" s="32"/>
      <c r="CX54" s="319" t="s">
        <v>105</v>
      </c>
      <c r="CY54" s="319"/>
      <c r="CZ54" s="319"/>
      <c r="DA54" s="32"/>
      <c r="DB54" s="319" t="s">
        <v>105</v>
      </c>
      <c r="DC54" s="319"/>
      <c r="DD54" s="319"/>
    </row>
    <row r="55" spans="97:109" ht="14.25" customHeight="1" thickTop="1" x14ac:dyDescent="0.35">
      <c r="CS55" s="32"/>
      <c r="CX55" s="6" t="s">
        <v>13</v>
      </c>
      <c r="CY55" s="6" t="s">
        <v>14</v>
      </c>
      <c r="CZ55" s="6" t="s">
        <v>15</v>
      </c>
      <c r="DA55" s="32"/>
      <c r="DB55" s="6" t="s">
        <v>13</v>
      </c>
      <c r="DC55" s="6" t="s">
        <v>14</v>
      </c>
      <c r="DD55" s="6" t="s">
        <v>15</v>
      </c>
    </row>
    <row r="56" spans="97:109" ht="14.25" customHeight="1" x14ac:dyDescent="0.35">
      <c r="CS56" s="32"/>
      <c r="CX56" s="7" t="s">
        <v>576</v>
      </c>
      <c r="CY56" s="35">
        <f>CV52</f>
        <v>98500</v>
      </c>
      <c r="CZ56" s="9">
        <f>(CY56-CY57)/CY57</f>
        <v>-0.30877192982456142</v>
      </c>
      <c r="DA56" s="32"/>
      <c r="DB56" s="7">
        <v>2025</v>
      </c>
      <c r="DC56" s="35">
        <v>128850</v>
      </c>
      <c r="DD56" s="9">
        <f>(DC56-DC57)/DC57</f>
        <v>-8.8461538461538456E-3</v>
      </c>
    </row>
    <row r="57" spans="97:109" ht="14.25" customHeight="1" x14ac:dyDescent="0.35">
      <c r="CS57" s="32"/>
      <c r="CX57" s="7" t="s">
        <v>577</v>
      </c>
      <c r="CY57" s="35">
        <f>CV51</f>
        <v>142500</v>
      </c>
      <c r="CZ57" s="9">
        <f>(CY57-CY58)/CY58</f>
        <v>0.43939393939393939</v>
      </c>
      <c r="DA57" s="32"/>
      <c r="DB57" s="7">
        <v>2024</v>
      </c>
      <c r="DC57" s="35">
        <v>130000</v>
      </c>
      <c r="DD57" s="9">
        <f>(DC57-DC58)/DC58</f>
        <v>1.9607843137254902E-2</v>
      </c>
    </row>
    <row r="58" spans="97:109" ht="14.25" customHeight="1" x14ac:dyDescent="0.35">
      <c r="CS58" s="32"/>
      <c r="CX58" s="7" t="s">
        <v>578</v>
      </c>
      <c r="CY58" s="35">
        <f>CV50</f>
        <v>99000</v>
      </c>
      <c r="CZ58" s="9">
        <f>(CY58-CY59)/CY59</f>
        <v>-0.22686450605232331</v>
      </c>
      <c r="DA58" s="32"/>
      <c r="DB58" s="7">
        <v>2023</v>
      </c>
      <c r="DC58" s="35">
        <v>127500</v>
      </c>
      <c r="DD58" s="9">
        <f>(DC58-DC59)/DC59</f>
        <v>8.5106382978723402E-2</v>
      </c>
    </row>
    <row r="59" spans="97:109" ht="14.25" customHeight="1" x14ac:dyDescent="0.35">
      <c r="CS59" s="32"/>
      <c r="CX59" s="179" t="s">
        <v>579</v>
      </c>
      <c r="CY59" s="35">
        <f>CV49</f>
        <v>128050</v>
      </c>
      <c r="CZ59" s="9"/>
      <c r="DA59" s="32"/>
      <c r="DB59" s="7">
        <v>2022</v>
      </c>
      <c r="DC59" s="35">
        <v>117500</v>
      </c>
      <c r="DD59" s="9"/>
    </row>
    <row r="60" spans="97:109" ht="14.25" customHeight="1" x14ac:dyDescent="0.35"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</row>
    <row r="61" spans="97:109" ht="14.25" customHeight="1" x14ac:dyDescent="0.35">
      <c r="CT61" s="2" t="s">
        <v>91</v>
      </c>
      <c r="CU61" s="21"/>
      <c r="CV61" s="21"/>
      <c r="CW61" s="21"/>
    </row>
    <row r="62" spans="97:109" ht="14.25" customHeight="1" x14ac:dyDescent="0.3">
      <c r="CT62" s="17" t="s">
        <v>0</v>
      </c>
      <c r="CU62" s="17" t="s">
        <v>1</v>
      </c>
      <c r="CV62" s="17" t="s">
        <v>2</v>
      </c>
      <c r="CW62" s="17" t="s">
        <v>3</v>
      </c>
      <c r="CX62" s="17" t="s">
        <v>4</v>
      </c>
      <c r="CY62" s="17" t="s">
        <v>6</v>
      </c>
      <c r="CZ62" s="17" t="s">
        <v>50</v>
      </c>
      <c r="DA62" s="17" t="s">
        <v>7</v>
      </c>
      <c r="DB62" s="17" t="s">
        <v>8</v>
      </c>
      <c r="DC62" s="17" t="s">
        <v>9</v>
      </c>
      <c r="DD62" s="17" t="s">
        <v>10</v>
      </c>
      <c r="DE62" s="17" t="s">
        <v>11</v>
      </c>
    </row>
    <row r="63" spans="97:109" ht="14.25" hidden="1" customHeight="1" x14ac:dyDescent="0.35">
      <c r="CS63" s="2">
        <v>2015</v>
      </c>
      <c r="CT63" s="32">
        <f>AX3</f>
        <v>110204</v>
      </c>
      <c r="CU63" s="32">
        <f>AY3</f>
        <v>102623</v>
      </c>
      <c r="CV63" s="32">
        <f>AZ3</f>
        <v>87975</v>
      </c>
      <c r="CW63" s="32">
        <f>BA3</f>
        <v>101099</v>
      </c>
      <c r="CX63" s="32">
        <f t="shared" ref="CX63:DD63" si="22">BB3</f>
        <v>216373</v>
      </c>
      <c r="CY63" s="32">
        <f t="shared" si="22"/>
        <v>111462</v>
      </c>
      <c r="CZ63" s="32">
        <f t="shared" si="22"/>
        <v>178079</v>
      </c>
      <c r="DA63" s="32">
        <f t="shared" si="22"/>
        <v>86702</v>
      </c>
      <c r="DB63" s="32">
        <f t="shared" si="22"/>
        <v>160944</v>
      </c>
      <c r="DC63" s="32">
        <f t="shared" si="22"/>
        <v>81685</v>
      </c>
      <c r="DD63" s="32">
        <f t="shared" si="22"/>
        <v>237153</v>
      </c>
      <c r="DE63" s="32">
        <f>BI3</f>
        <v>120910</v>
      </c>
    </row>
    <row r="64" spans="97:109" ht="14.25" hidden="1" customHeight="1" x14ac:dyDescent="0.35">
      <c r="CS64" s="2">
        <v>2016</v>
      </c>
      <c r="CT64" s="32">
        <f>BJ3</f>
        <v>76851</v>
      </c>
      <c r="CU64" s="32">
        <f>BK3</f>
        <v>90406</v>
      </c>
      <c r="CV64" s="32">
        <f>BL3</f>
        <v>190946</v>
      </c>
      <c r="CW64" s="32">
        <f>BM3</f>
        <v>96831</v>
      </c>
      <c r="CX64" s="32">
        <f t="shared" ref="CX64:DD64" si="23">BN3</f>
        <v>104817</v>
      </c>
      <c r="CY64" s="32">
        <f t="shared" si="23"/>
        <v>103856</v>
      </c>
      <c r="CZ64" s="32">
        <f t="shared" si="23"/>
        <v>289971</v>
      </c>
      <c r="DA64" s="32">
        <f t="shared" si="23"/>
        <v>106252</v>
      </c>
      <c r="DB64" s="32">
        <f t="shared" si="23"/>
        <v>138723</v>
      </c>
      <c r="DC64" s="32">
        <f t="shared" si="23"/>
        <v>92843</v>
      </c>
      <c r="DD64" s="32">
        <f t="shared" si="23"/>
        <v>163523</v>
      </c>
      <c r="DE64" s="32">
        <f>BU3</f>
        <v>144460</v>
      </c>
    </row>
    <row r="65" spans="97:109" ht="14.25" hidden="1" customHeight="1" x14ac:dyDescent="0.35">
      <c r="CS65" s="2">
        <v>2017</v>
      </c>
      <c r="CT65" s="32">
        <f>BV3</f>
        <v>100048</v>
      </c>
      <c r="CU65" s="32">
        <f>BW3</f>
        <v>116157</v>
      </c>
      <c r="CV65" s="32">
        <f>BX3</f>
        <v>114108</v>
      </c>
      <c r="CW65" s="32">
        <f>BY3</f>
        <v>141193</v>
      </c>
      <c r="CX65" s="32">
        <f t="shared" ref="CX65:DD65" si="24">BZ3</f>
        <v>103777</v>
      </c>
      <c r="CY65" s="32">
        <f t="shared" si="24"/>
        <v>93727</v>
      </c>
      <c r="CZ65" s="32">
        <f t="shared" si="24"/>
        <v>93689</v>
      </c>
      <c r="DA65" s="32">
        <f t="shared" si="24"/>
        <v>101173</v>
      </c>
      <c r="DB65" s="32">
        <f t="shared" si="24"/>
        <v>133354</v>
      </c>
      <c r="DC65" s="32">
        <f t="shared" si="24"/>
        <v>124331</v>
      </c>
      <c r="DD65" s="32">
        <f t="shared" si="24"/>
        <v>130892</v>
      </c>
      <c r="DE65" s="32">
        <f>CG3</f>
        <v>126380</v>
      </c>
    </row>
    <row r="66" spans="97:109" ht="14.25" hidden="1" customHeight="1" x14ac:dyDescent="0.35">
      <c r="CS66" s="2">
        <v>2018</v>
      </c>
      <c r="CT66" s="32">
        <f>CH3</f>
        <v>144135</v>
      </c>
      <c r="CU66" s="32">
        <f>CI3</f>
        <v>116451</v>
      </c>
      <c r="CV66" s="32">
        <f>CJ3</f>
        <v>153531</v>
      </c>
      <c r="CW66" s="32">
        <f>CK3</f>
        <v>108688</v>
      </c>
      <c r="CX66" s="32">
        <f t="shared" ref="CX66:DD66" si="25">CL3</f>
        <v>118595</v>
      </c>
      <c r="CY66" s="32">
        <f t="shared" si="25"/>
        <v>120586</v>
      </c>
      <c r="CZ66" s="32">
        <f t="shared" si="25"/>
        <v>219840</v>
      </c>
      <c r="DA66" s="32">
        <f t="shared" si="25"/>
        <v>137428</v>
      </c>
      <c r="DB66" s="32">
        <f t="shared" si="25"/>
        <v>107766</v>
      </c>
      <c r="DC66" s="32">
        <f t="shared" si="25"/>
        <v>119177</v>
      </c>
      <c r="DD66" s="32">
        <f t="shared" si="25"/>
        <v>133434</v>
      </c>
      <c r="DE66" s="32">
        <f>CS3</f>
        <v>123000</v>
      </c>
    </row>
    <row r="67" spans="97:109" ht="14.25" hidden="1" customHeight="1" x14ac:dyDescent="0.35">
      <c r="CS67" s="2">
        <v>2019</v>
      </c>
      <c r="CT67" s="32">
        <f>CT3</f>
        <v>145685</v>
      </c>
      <c r="CU67" s="32">
        <f>CU3</f>
        <v>111560</v>
      </c>
      <c r="CV67" s="32">
        <f>CV3</f>
        <v>117766</v>
      </c>
      <c r="CW67" s="32">
        <f>CW3</f>
        <v>80586</v>
      </c>
      <c r="CX67" s="32">
        <f t="shared" ref="CX67:DD67" si="26">CX3</f>
        <v>108102</v>
      </c>
      <c r="CY67" s="32">
        <f t="shared" si="26"/>
        <v>94658</v>
      </c>
      <c r="CZ67" s="32">
        <f t="shared" si="26"/>
        <v>95844</v>
      </c>
      <c r="DA67" s="32">
        <f t="shared" si="26"/>
        <v>170225</v>
      </c>
      <c r="DB67" s="32">
        <f t="shared" si="26"/>
        <v>165212</v>
      </c>
      <c r="DC67" s="32">
        <f t="shared" si="26"/>
        <v>130693</v>
      </c>
      <c r="DD67" s="32">
        <f t="shared" si="26"/>
        <v>120530</v>
      </c>
      <c r="DE67" s="32">
        <f>DE3</f>
        <v>118280</v>
      </c>
    </row>
    <row r="68" spans="97:109" ht="14.25" hidden="1" customHeight="1" x14ac:dyDescent="0.35">
      <c r="CS68" s="2">
        <v>2020</v>
      </c>
      <c r="CT68" s="32">
        <f>DF3</f>
        <v>119750</v>
      </c>
      <c r="CU68" s="32">
        <f>DG3</f>
        <v>133486</v>
      </c>
      <c r="CV68" s="32">
        <f>DH3</f>
        <v>86317</v>
      </c>
      <c r="CW68" s="32">
        <f>DI3</f>
        <v>122183</v>
      </c>
      <c r="CX68" s="32">
        <f t="shared" ref="CX68:DD68" si="27">DJ3</f>
        <v>140240</v>
      </c>
      <c r="CY68" s="32">
        <f t="shared" si="27"/>
        <v>111700</v>
      </c>
      <c r="CZ68" s="32">
        <f t="shared" si="27"/>
        <v>112682</v>
      </c>
      <c r="DA68" s="32">
        <f t="shared" si="27"/>
        <v>116675</v>
      </c>
      <c r="DB68" s="32">
        <f t="shared" si="27"/>
        <v>133471</v>
      </c>
      <c r="DC68" s="32">
        <f t="shared" si="27"/>
        <v>148784</v>
      </c>
      <c r="DD68" s="32">
        <f t="shared" si="27"/>
        <v>142764</v>
      </c>
      <c r="DE68" s="32">
        <f>DQ3</f>
        <v>148240</v>
      </c>
    </row>
    <row r="69" spans="97:109" ht="14.25" customHeight="1" x14ac:dyDescent="0.35">
      <c r="CS69" s="2">
        <v>2021</v>
      </c>
      <c r="CT69" s="32">
        <f>DR3</f>
        <v>145714</v>
      </c>
      <c r="CU69" s="32">
        <f>DS3</f>
        <v>159957</v>
      </c>
      <c r="CV69" s="32">
        <f>DT3</f>
        <v>161844</v>
      </c>
      <c r="CW69" s="32">
        <f>DU3</f>
        <v>151254</v>
      </c>
      <c r="CX69" s="32">
        <f t="shared" ref="CX69:DD69" si="28">DV3</f>
        <v>110453</v>
      </c>
      <c r="CY69" s="32">
        <f t="shared" si="28"/>
        <v>158496</v>
      </c>
      <c r="CZ69" s="32">
        <f t="shared" si="28"/>
        <v>149607</v>
      </c>
      <c r="DA69" s="32">
        <f t="shared" si="28"/>
        <v>156534</v>
      </c>
      <c r="DB69" s="32">
        <f t="shared" si="28"/>
        <v>157615</v>
      </c>
      <c r="DC69" s="32">
        <f t="shared" si="28"/>
        <v>188693</v>
      </c>
      <c r="DD69" s="32">
        <f t="shared" si="28"/>
        <v>179468</v>
      </c>
      <c r="DE69" s="32">
        <f>EC3</f>
        <v>195770</v>
      </c>
    </row>
    <row r="70" spans="97:109" ht="14.25" customHeight="1" x14ac:dyDescent="0.35">
      <c r="CS70" s="2">
        <v>2022</v>
      </c>
      <c r="CT70" s="32">
        <f>ED3</f>
        <v>155367</v>
      </c>
      <c r="CU70" s="32">
        <f>EE3</f>
        <v>136429</v>
      </c>
      <c r="CV70" s="32">
        <f>EF3</f>
        <v>157210</v>
      </c>
      <c r="CW70" s="32">
        <f>EG3</f>
        <v>193148</v>
      </c>
      <c r="CX70" s="32">
        <f t="shared" ref="CX70:DD70" si="29">EH3</f>
        <v>150081</v>
      </c>
      <c r="CY70" s="32">
        <f t="shared" si="29"/>
        <v>157656</v>
      </c>
      <c r="CZ70" s="32">
        <f t="shared" si="29"/>
        <v>166514</v>
      </c>
      <c r="DA70" s="32">
        <f t="shared" si="29"/>
        <v>160426</v>
      </c>
      <c r="DB70" s="32">
        <f t="shared" si="29"/>
        <v>177062</v>
      </c>
      <c r="DC70" s="32">
        <f t="shared" si="29"/>
        <v>250600</v>
      </c>
      <c r="DD70" s="32">
        <f t="shared" si="29"/>
        <v>196932</v>
      </c>
      <c r="DE70" s="32">
        <f>EO3</f>
        <v>187848</v>
      </c>
    </row>
    <row r="71" spans="97:109" ht="14.25" customHeight="1" x14ac:dyDescent="0.35">
      <c r="CS71" s="2">
        <v>2023</v>
      </c>
      <c r="CT71" s="32">
        <f>EP3</f>
        <v>190311</v>
      </c>
      <c r="CU71" s="32">
        <f>EQ3</f>
        <v>175977</v>
      </c>
      <c r="CV71" s="32">
        <f t="shared" ref="CV71:DC71" si="30">ER3</f>
        <v>145315</v>
      </c>
      <c r="CW71" s="32">
        <f t="shared" si="30"/>
        <v>182202</v>
      </c>
      <c r="CX71" s="32">
        <f t="shared" si="30"/>
        <v>189726</v>
      </c>
      <c r="CY71" s="32">
        <f t="shared" si="30"/>
        <v>156384</v>
      </c>
      <c r="CZ71" s="32">
        <f t="shared" si="30"/>
        <v>199692</v>
      </c>
      <c r="DA71" s="32">
        <f t="shared" si="30"/>
        <v>180797</v>
      </c>
      <c r="DB71" s="32">
        <f t="shared" si="30"/>
        <v>232462</v>
      </c>
      <c r="DC71" s="32">
        <f t="shared" si="30"/>
        <v>213980</v>
      </c>
      <c r="DD71" s="32">
        <f>EZ3</f>
        <v>160949</v>
      </c>
      <c r="DE71" s="32">
        <f>FA3</f>
        <v>213948</v>
      </c>
    </row>
    <row r="72" spans="97:109" ht="14.25" customHeight="1" x14ac:dyDescent="0.35">
      <c r="CS72" s="2">
        <v>2024</v>
      </c>
      <c r="CT72" s="32">
        <f>FB3</f>
        <v>274074</v>
      </c>
      <c r="CU72" s="32">
        <f t="shared" ref="CU72:DE72" si="31">FC3</f>
        <v>127504</v>
      </c>
      <c r="CV72" s="32">
        <f t="shared" si="31"/>
        <v>172808</v>
      </c>
      <c r="CW72" s="32">
        <f t="shared" si="31"/>
        <v>149951</v>
      </c>
      <c r="CX72" s="32">
        <f t="shared" si="31"/>
        <v>175218</v>
      </c>
      <c r="CY72" s="32">
        <f t="shared" si="31"/>
        <v>86078</v>
      </c>
      <c r="CZ72" s="32">
        <f t="shared" si="31"/>
        <v>155893</v>
      </c>
      <c r="DA72" s="32">
        <f t="shared" si="31"/>
        <v>171594</v>
      </c>
      <c r="DB72" s="32">
        <f t="shared" si="31"/>
        <v>191087</v>
      </c>
      <c r="DC72" s="32">
        <f t="shared" si="31"/>
        <v>175729</v>
      </c>
      <c r="DD72" s="32">
        <f t="shared" si="31"/>
        <v>246976</v>
      </c>
      <c r="DE72" s="32">
        <f t="shared" si="31"/>
        <v>291131</v>
      </c>
    </row>
    <row r="73" spans="97:109" ht="14.25" customHeight="1" x14ac:dyDescent="0.35">
      <c r="CS73" s="2">
        <v>2025</v>
      </c>
      <c r="CT73" s="32">
        <f>FN3</f>
        <v>221438</v>
      </c>
      <c r="CU73" s="32">
        <f t="shared" ref="CU73:DE73" si="32">FO3</f>
        <v>178686</v>
      </c>
      <c r="CV73" s="32">
        <f t="shared" si="32"/>
        <v>133656</v>
      </c>
      <c r="CW73" s="32">
        <f t="shared" si="32"/>
        <v>0</v>
      </c>
      <c r="CX73" s="32">
        <f t="shared" si="32"/>
        <v>0</v>
      </c>
      <c r="CY73" s="32">
        <f t="shared" si="32"/>
        <v>0</v>
      </c>
      <c r="CZ73" s="32">
        <f t="shared" si="32"/>
        <v>0</v>
      </c>
      <c r="DA73" s="32">
        <f t="shared" si="32"/>
        <v>0</v>
      </c>
      <c r="DB73" s="32">
        <f t="shared" si="32"/>
        <v>0</v>
      </c>
      <c r="DC73" s="32">
        <f t="shared" si="32"/>
        <v>0</v>
      </c>
      <c r="DD73" s="32">
        <f t="shared" si="32"/>
        <v>0</v>
      </c>
      <c r="DE73" s="32">
        <f t="shared" si="32"/>
        <v>0</v>
      </c>
    </row>
    <row r="74" spans="97:109" ht="14.25" customHeight="1" x14ac:dyDescent="0.35">
      <c r="CT74" s="32"/>
      <c r="CU74" s="32"/>
      <c r="CV74" s="32"/>
      <c r="CW74" s="32"/>
      <c r="CX74" s="32"/>
      <c r="CY74" s="32"/>
      <c r="CZ74" s="32"/>
      <c r="DA74" s="32"/>
      <c r="DB74" s="32"/>
      <c r="DC74" s="32"/>
      <c r="DD74" s="32"/>
      <c r="DE74" s="32"/>
    </row>
    <row r="75" spans="97:109" ht="14.25" customHeight="1" thickBot="1" x14ac:dyDescent="0.4">
      <c r="CX75" s="319" t="s">
        <v>106</v>
      </c>
      <c r="CY75" s="319"/>
      <c r="CZ75" s="319"/>
      <c r="DB75" s="319" t="s">
        <v>106</v>
      </c>
      <c r="DC75" s="319"/>
      <c r="DD75" s="319"/>
    </row>
    <row r="76" spans="97:109" ht="14.25" customHeight="1" thickTop="1" x14ac:dyDescent="0.3">
      <c r="CX76" s="6" t="s">
        <v>13</v>
      </c>
      <c r="CY76" s="6" t="s">
        <v>14</v>
      </c>
      <c r="CZ76" s="6" t="s">
        <v>15</v>
      </c>
      <c r="DB76" s="6" t="s">
        <v>13</v>
      </c>
      <c r="DC76" s="6" t="s">
        <v>14</v>
      </c>
      <c r="DD76" s="6" t="s">
        <v>15</v>
      </c>
    </row>
    <row r="77" spans="97:109" ht="14.25" customHeight="1" x14ac:dyDescent="0.35">
      <c r="CX77" s="7" t="s">
        <v>576</v>
      </c>
      <c r="CY77" s="35">
        <f>CV73</f>
        <v>133656</v>
      </c>
      <c r="CZ77" s="9">
        <f>(CY77-CY78)/CY78</f>
        <v>-0.22656358501921206</v>
      </c>
      <c r="DB77" s="7">
        <v>2025</v>
      </c>
      <c r="DC77" s="35">
        <f>SUM(CC73:CT73)/3</f>
        <v>74487.666666666672</v>
      </c>
      <c r="DD77" s="9">
        <f>(DC77-DC78)/DC78</f>
        <v>-0.61095326139564676</v>
      </c>
    </row>
    <row r="78" spans="97:109" ht="14.25" customHeight="1" x14ac:dyDescent="0.35">
      <c r="CX78" s="7" t="s">
        <v>577</v>
      </c>
      <c r="CY78" s="35">
        <f>CV72</f>
        <v>172808</v>
      </c>
      <c r="CZ78" s="9">
        <f>(CY78-CY79)/CY79</f>
        <v>0.18919588480198191</v>
      </c>
      <c r="DB78" s="7">
        <v>2024</v>
      </c>
      <c r="DC78" s="35">
        <f>SUM(CT72:CV72)/3</f>
        <v>191462</v>
      </c>
      <c r="DD78" s="9">
        <f>(DC78-DC79)/DC79</f>
        <v>0.11829619217095715</v>
      </c>
    </row>
    <row r="79" spans="97:109" ht="14.25" customHeight="1" x14ac:dyDescent="0.35">
      <c r="CX79" s="7" t="s">
        <v>578</v>
      </c>
      <c r="CY79" s="35">
        <f>CV71</f>
        <v>145315</v>
      </c>
      <c r="CZ79" s="9">
        <f>(CY79-CY80)/CY80</f>
        <v>-7.5663125755359079E-2</v>
      </c>
      <c r="DB79" s="7">
        <v>2023</v>
      </c>
      <c r="DC79" s="35">
        <f>SUM(C71:CV71)/3</f>
        <v>171208.66666666666</v>
      </c>
      <c r="DD79" s="9">
        <f>(DC79-DC80)/DC80</f>
        <v>0.14391789864723412</v>
      </c>
    </row>
    <row r="80" spans="97:109" ht="14.25" customHeight="1" x14ac:dyDescent="0.35">
      <c r="CX80" s="179" t="s">
        <v>579</v>
      </c>
      <c r="CY80" s="35">
        <f>CV70</f>
        <v>157210</v>
      </c>
      <c r="CZ80" s="9"/>
      <c r="DB80" s="7">
        <v>2022</v>
      </c>
      <c r="DC80" s="35">
        <f>SUM(CT70:CV70)/3</f>
        <v>149668.66666666666</v>
      </c>
      <c r="DD80" s="9"/>
    </row>
    <row r="81" spans="98:108" ht="14.25" customHeight="1" x14ac:dyDescent="0.35">
      <c r="CX81" s="284"/>
      <c r="CY81" s="285"/>
      <c r="CZ81" s="286"/>
      <c r="DA81" s="287"/>
      <c r="DB81" s="284"/>
      <c r="DC81" s="285"/>
      <c r="DD81" s="286"/>
    </row>
    <row r="82" spans="98:108" ht="14.25" customHeight="1" x14ac:dyDescent="0.3"/>
    <row r="83" spans="98:108" ht="14.25" customHeight="1" x14ac:dyDescent="0.3"/>
    <row r="84" spans="98:108" ht="14.25" customHeight="1" x14ac:dyDescent="0.3"/>
    <row r="85" spans="98:108" ht="14.25" customHeight="1" x14ac:dyDescent="0.3"/>
    <row r="86" spans="98:108" ht="14.25" customHeight="1" x14ac:dyDescent="0.3"/>
    <row r="87" spans="98:108" ht="14.25" customHeight="1" x14ac:dyDescent="0.3">
      <c r="CT87" s="225"/>
      <c r="CU87" s="225"/>
      <c r="CV87" s="225"/>
    </row>
    <row r="88" spans="98:108" ht="14.25" customHeight="1" x14ac:dyDescent="0.3">
      <c r="CT88" s="226"/>
      <c r="CU88" s="226"/>
      <c r="CV88" s="226"/>
      <c r="CX88" s="225"/>
      <c r="CY88" s="225"/>
      <c r="CZ88" s="225"/>
    </row>
    <row r="89" spans="98:108" ht="14.25" customHeight="1" x14ac:dyDescent="0.3">
      <c r="CX89" s="226"/>
      <c r="CY89" s="226"/>
      <c r="CZ89" s="226"/>
    </row>
    <row r="90" spans="98:108" ht="14.25" customHeight="1" x14ac:dyDescent="0.3"/>
    <row r="91" spans="98:108" ht="14.25" customHeight="1" x14ac:dyDescent="0.3"/>
    <row r="92" spans="98:108" ht="14.25" customHeight="1" x14ac:dyDescent="0.3"/>
    <row r="93" spans="98:108" ht="14.25" customHeight="1" x14ac:dyDescent="0.3"/>
    <row r="94" spans="98:108" ht="14.25" customHeight="1" x14ac:dyDescent="0.3"/>
    <row r="95" spans="98:108" ht="14.25" customHeight="1" x14ac:dyDescent="0.3"/>
    <row r="96" spans="98:108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</sheetData>
  <mergeCells count="7">
    <mergeCell ref="CT33:CV33"/>
    <mergeCell ref="DB33:DD33"/>
    <mergeCell ref="DB75:DD75"/>
    <mergeCell ref="CX54:CZ54"/>
    <mergeCell ref="CX75:CZ75"/>
    <mergeCell ref="DB54:DD54"/>
    <mergeCell ref="CX33:CZ33"/>
  </mergeCells>
  <phoneticPr fontId="23" type="noConversion"/>
  <pageMargins left="0.7" right="0.7" top="0.75" bottom="0.75" header="0" footer="0"/>
  <pageSetup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rgb="FFFFFF00"/>
  </sheetPr>
  <dimension ref="A1:HU1027"/>
  <sheetViews>
    <sheetView topLeftCell="A17" workbookViewId="0">
      <selection activeCell="G38" sqref="G38:I40"/>
    </sheetView>
  </sheetViews>
  <sheetFormatPr defaultColWidth="12.58203125" defaultRowHeight="15" customHeight="1" x14ac:dyDescent="0.3"/>
  <cols>
    <col min="1" max="1" width="9.08203125" customWidth="1"/>
    <col min="2" max="2" width="8.58203125" bestFit="1" customWidth="1"/>
    <col min="3" max="9" width="7.58203125" customWidth="1"/>
    <col min="10" max="10" width="9.4140625" customWidth="1"/>
    <col min="11" max="11" width="9.83203125" bestFit="1" customWidth="1"/>
    <col min="12" max="12" width="9.08203125" customWidth="1"/>
    <col min="13" max="26" width="7.58203125" customWidth="1"/>
  </cols>
  <sheetData>
    <row r="1" spans="1:26" ht="14.25" customHeight="1" x14ac:dyDescent="0.35">
      <c r="A1" s="329" t="s">
        <v>16</v>
      </c>
      <c r="B1" s="329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25" customHeight="1" x14ac:dyDescent="0.35">
      <c r="A2" s="21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50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4.25" hidden="1" customHeight="1" x14ac:dyDescent="0.35">
      <c r="A3" s="17">
        <v>2015</v>
      </c>
      <c r="B3" s="13">
        <f>'Raw Data'!EK21</f>
        <v>1870</v>
      </c>
      <c r="C3" s="13">
        <f>'Raw Data'!EL21</f>
        <v>1954</v>
      </c>
      <c r="D3" s="13">
        <f>'Raw Data'!EM21</f>
        <v>1914</v>
      </c>
      <c r="E3" s="13">
        <f>'Raw Data'!EN21</f>
        <v>1940</v>
      </c>
      <c r="F3" s="13">
        <f>'Raw Data'!EO21</f>
        <v>1930</v>
      </c>
      <c r="G3" s="13">
        <f>'Raw Data'!EP21</f>
        <v>1902</v>
      </c>
      <c r="H3" s="13">
        <f>'Raw Data'!EQ21</f>
        <v>1859</v>
      </c>
      <c r="I3" s="13">
        <f>'Raw Data'!ER21</f>
        <v>1853</v>
      </c>
      <c r="J3" s="13">
        <f>'Raw Data'!ES21</f>
        <v>1819</v>
      </c>
      <c r="K3" s="13">
        <f>'Raw Data'!ET21</f>
        <v>1780</v>
      </c>
      <c r="L3" s="13">
        <f>'Raw Data'!EU21</f>
        <v>1717</v>
      </c>
      <c r="M3" s="13">
        <f>'Raw Data'!EV21</f>
        <v>1569</v>
      </c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4.25" hidden="1" customHeight="1" x14ac:dyDescent="0.35">
      <c r="A4" s="17">
        <v>2016</v>
      </c>
      <c r="B4" s="13">
        <f>'Raw Data'!EW21</f>
        <v>1598</v>
      </c>
      <c r="C4" s="13">
        <f>'Raw Data'!EX21</f>
        <v>1667</v>
      </c>
      <c r="D4" s="13">
        <f>'Raw Data'!EY21</f>
        <v>1765</v>
      </c>
      <c r="E4" s="13">
        <f>'Raw Data'!EZ21</f>
        <v>1821</v>
      </c>
      <c r="F4" s="13">
        <f>'Raw Data'!FA21</f>
        <v>1742</v>
      </c>
      <c r="G4" s="13">
        <f>'Raw Data'!FB21</f>
        <v>1744</v>
      </c>
      <c r="H4" s="13">
        <f>'Raw Data'!FC21</f>
        <v>1685</v>
      </c>
      <c r="I4" s="13">
        <f>'Raw Data'!FD21</f>
        <v>1644</v>
      </c>
      <c r="J4" s="13">
        <f>'Raw Data'!FE21</f>
        <v>1642</v>
      </c>
      <c r="K4" s="13">
        <f>'Raw Data'!FF21</f>
        <v>1621</v>
      </c>
      <c r="L4" s="13">
        <f>'Raw Data'!FG21</f>
        <v>1531</v>
      </c>
      <c r="M4" s="13">
        <f>'Raw Data'!FH21</f>
        <v>1418</v>
      </c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4.25" hidden="1" customHeight="1" x14ac:dyDescent="0.35">
      <c r="A5" s="17">
        <v>2017</v>
      </c>
      <c r="B5" s="13">
        <f>'Raw Data'!FI21</f>
        <v>1454</v>
      </c>
      <c r="C5" s="13">
        <f>'Raw Data'!FJ21</f>
        <v>1506</v>
      </c>
      <c r="D5" s="13">
        <f>'Raw Data'!FK21</f>
        <v>1513</v>
      </c>
      <c r="E5" s="13">
        <f>'Raw Data'!FL21</f>
        <v>1545</v>
      </c>
      <c r="F5" s="13">
        <f>'Raw Data'!FM21</f>
        <v>1555</v>
      </c>
      <c r="G5" s="13">
        <f>'Raw Data'!FN21</f>
        <v>1526</v>
      </c>
      <c r="H5" s="13">
        <f>'Raw Data'!FO21</f>
        <v>1513</v>
      </c>
      <c r="I5" s="13">
        <f>'Raw Data'!FP21</f>
        <v>1513</v>
      </c>
      <c r="J5" s="13">
        <f>'Raw Data'!FQ21</f>
        <v>1484</v>
      </c>
      <c r="K5" s="13">
        <f>'Raw Data'!FR21</f>
        <v>1497</v>
      </c>
      <c r="L5" s="13">
        <f>'Raw Data'!FS21</f>
        <v>1452</v>
      </c>
      <c r="M5" s="13">
        <f>'Raw Data'!FT21</f>
        <v>1354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hidden="1" customHeight="1" x14ac:dyDescent="0.35">
      <c r="A6" s="17">
        <v>2018</v>
      </c>
      <c r="B6" s="13">
        <f>'Raw Data'!FU21</f>
        <v>1369</v>
      </c>
      <c r="C6" s="13">
        <f>'Raw Data'!FV21</f>
        <v>1434</v>
      </c>
      <c r="D6" s="13">
        <f>'Raw Data'!FW21</f>
        <v>1508</v>
      </c>
      <c r="E6" s="13">
        <f>'Raw Data'!FX21</f>
        <v>1496</v>
      </c>
      <c r="F6" s="13">
        <f>'Raw Data'!FY21</f>
        <v>1514</v>
      </c>
      <c r="G6" s="13">
        <f>'Raw Data'!FZ21</f>
        <v>1469</v>
      </c>
      <c r="H6" s="13">
        <f>'Raw Data'!GA21</f>
        <v>1463</v>
      </c>
      <c r="I6" s="13">
        <f>'Raw Data'!GB21</f>
        <v>1528</v>
      </c>
      <c r="J6" s="13">
        <f>'Raw Data'!GC21</f>
        <v>1506</v>
      </c>
      <c r="K6" s="13">
        <f>'Raw Data'!GD21</f>
        <v>1531</v>
      </c>
      <c r="L6" s="13">
        <f>'Raw Data'!GE21</f>
        <v>1519</v>
      </c>
      <c r="M6" s="13">
        <f>'Raw Data'!GF21</f>
        <v>1441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4.25" hidden="1" customHeight="1" x14ac:dyDescent="0.35">
      <c r="A7" s="17">
        <v>2019</v>
      </c>
      <c r="B7" s="13">
        <f>'Raw Data'!GG21</f>
        <v>1496</v>
      </c>
      <c r="C7" s="13">
        <f>'Raw Data'!GH21</f>
        <v>1558</v>
      </c>
      <c r="D7" s="13">
        <f>'Raw Data'!GI21</f>
        <v>1651</v>
      </c>
      <c r="E7" s="13">
        <f>'Raw Data'!GJ21</f>
        <v>1673</v>
      </c>
      <c r="F7" s="13">
        <f>'Raw Data'!GK21</f>
        <v>1627</v>
      </c>
      <c r="G7" s="13">
        <f>'Raw Data'!GL21</f>
        <v>1579</v>
      </c>
      <c r="H7" s="13">
        <f>'Raw Data'!GM21</f>
        <v>1506</v>
      </c>
      <c r="I7" s="13">
        <f>'Raw Data'!GN21</f>
        <v>1499</v>
      </c>
      <c r="J7" s="13">
        <f>'Raw Data'!GO21</f>
        <v>1472</v>
      </c>
      <c r="K7" s="13">
        <f>'Raw Data'!GP21</f>
        <v>1490</v>
      </c>
      <c r="L7" s="13">
        <f>'Raw Data'!GQ21</f>
        <v>1500</v>
      </c>
      <c r="M7" s="13">
        <f>'Raw Data'!GR21</f>
        <v>1341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4.25" hidden="1" customHeight="1" x14ac:dyDescent="0.35">
      <c r="A8" s="17">
        <v>2020</v>
      </c>
      <c r="B8" s="13">
        <f>'Raw Data'!GS21</f>
        <v>1336</v>
      </c>
      <c r="C8" s="13">
        <f>'Raw Data'!GT21</f>
        <v>1330</v>
      </c>
      <c r="D8" s="13">
        <f>'Raw Data'!GU21</f>
        <v>1360</v>
      </c>
      <c r="E8" s="13">
        <f>'Raw Data'!GV21</f>
        <v>1324</v>
      </c>
      <c r="F8" s="13">
        <f>'Raw Data'!GW21</f>
        <v>1247</v>
      </c>
      <c r="G8" s="13">
        <f>'Raw Data'!GX21</f>
        <v>975</v>
      </c>
      <c r="H8" s="13">
        <f>'Raw Data'!GY21</f>
        <v>881</v>
      </c>
      <c r="I8" s="13">
        <f>'Raw Data'!GZ21</f>
        <v>723</v>
      </c>
      <c r="J8" s="13">
        <f>'Raw Data'!HA21</f>
        <v>689</v>
      </c>
      <c r="K8" s="13">
        <f>'Raw Data'!HB21</f>
        <v>656</v>
      </c>
      <c r="L8" s="13">
        <f>'Raw Data'!HC21</f>
        <v>623</v>
      </c>
      <c r="M8" s="13">
        <f>'Raw Data'!HD21</f>
        <v>560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4.25" hidden="1" customHeight="1" x14ac:dyDescent="0.35">
      <c r="A9" s="144">
        <v>2021</v>
      </c>
      <c r="B9" s="145">
        <f>'Raw Data'!HE21</f>
        <v>447</v>
      </c>
      <c r="C9" s="145">
        <f>'Raw Data'!HF21</f>
        <v>418</v>
      </c>
      <c r="D9" s="145">
        <f>'Raw Data'!HG21</f>
        <v>380</v>
      </c>
      <c r="E9" s="145">
        <f>'Raw Data'!HH21</f>
        <v>392</v>
      </c>
      <c r="F9" s="145">
        <f>'Raw Data'!HI21</f>
        <v>402</v>
      </c>
      <c r="G9" s="145">
        <f>'Raw Data'!HJ21</f>
        <v>424</v>
      </c>
      <c r="H9" s="145">
        <f>'Raw Data'!HK21</f>
        <v>477</v>
      </c>
      <c r="I9" s="145">
        <f>'Raw Data'!HL21</f>
        <v>501</v>
      </c>
      <c r="J9" s="145">
        <f>'Raw Data'!HM21</f>
        <v>484</v>
      </c>
      <c r="K9" s="145">
        <f>'Raw Data'!HN21</f>
        <v>428</v>
      </c>
      <c r="L9" s="145">
        <f>'Raw Data'!HO21</f>
        <v>380</v>
      </c>
      <c r="M9" s="145">
        <f>'Raw Data'!HP21</f>
        <v>311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4.25" customHeight="1" x14ac:dyDescent="0.35">
      <c r="A10" s="144">
        <v>2022</v>
      </c>
      <c r="B10" s="145">
        <f>'Raw Data'!HQ21</f>
        <v>284</v>
      </c>
      <c r="C10" s="145">
        <f>'Raw Data'!HR21</f>
        <v>267</v>
      </c>
      <c r="D10" s="145">
        <f>'Raw Data'!HS21</f>
        <v>266</v>
      </c>
      <c r="E10" s="145">
        <f>'Raw Data'!HT21</f>
        <v>326</v>
      </c>
      <c r="F10" s="145">
        <f>'Raw Data'!HU21</f>
        <v>413</v>
      </c>
      <c r="G10" s="145">
        <f>'Raw Data'!HV21</f>
        <v>529</v>
      </c>
      <c r="H10" s="145">
        <f>'Raw Data'!HW21</f>
        <v>561</v>
      </c>
      <c r="I10" s="145">
        <f>'Raw Data'!HX21</f>
        <v>548</v>
      </c>
      <c r="J10" s="145">
        <f>'Raw Data'!HY21</f>
        <v>510</v>
      </c>
      <c r="K10" s="145">
        <f>'Raw Data'!HZ21</f>
        <v>509</v>
      </c>
      <c r="L10" s="145">
        <f>'Raw Data'!IA21</f>
        <v>529</v>
      </c>
      <c r="M10" s="145">
        <f>'Raw Data'!IB21</f>
        <v>455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4.25" customHeight="1" x14ac:dyDescent="0.35">
      <c r="A11" s="144">
        <v>2023</v>
      </c>
      <c r="B11" s="145">
        <f>'Raw Data'!IC21</f>
        <v>391</v>
      </c>
      <c r="C11" s="145">
        <f>'Raw Data'!ID21</f>
        <v>373</v>
      </c>
      <c r="D11" s="145">
        <f>'Raw Data'!IE21</f>
        <v>356</v>
      </c>
      <c r="E11" s="145">
        <f>'Raw Data'!IF21</f>
        <v>371</v>
      </c>
      <c r="F11" s="145">
        <f>'Raw Data'!IG21</f>
        <v>382</v>
      </c>
      <c r="G11" s="145">
        <f>'Raw Data'!IH21</f>
        <v>412</v>
      </c>
      <c r="H11" s="145">
        <f>'Raw Data'!II21</f>
        <v>456</v>
      </c>
      <c r="I11" s="145">
        <f>'Raw Data'!IJ21</f>
        <v>474</v>
      </c>
      <c r="J11" s="145">
        <f>'Raw Data'!IK21</f>
        <v>489</v>
      </c>
      <c r="K11" s="145">
        <f>'Raw Data'!IL21</f>
        <v>513</v>
      </c>
      <c r="L11" s="145">
        <f>'Raw Data'!IM21</f>
        <v>543</v>
      </c>
      <c r="M11" s="145">
        <f>'Raw Data'!IN21</f>
        <v>492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4.25" customHeight="1" x14ac:dyDescent="0.35">
      <c r="A12" s="144">
        <v>2024</v>
      </c>
      <c r="B12" s="145">
        <f>('Raw Data'!IO21)</f>
        <v>508</v>
      </c>
      <c r="C12" s="145">
        <f>('Raw Data'!IP21)</f>
        <v>496</v>
      </c>
      <c r="D12" s="145">
        <f>('Raw Data'!IQ21)</f>
        <v>563</v>
      </c>
      <c r="E12" s="145">
        <f>('Raw Data'!IR21)</f>
        <v>583</v>
      </c>
      <c r="F12" s="145">
        <f>('Raw Data'!IS21)</f>
        <v>639</v>
      </c>
      <c r="G12" s="145">
        <f>('Raw Data'!IT21)</f>
        <v>669</v>
      </c>
      <c r="H12" s="145">
        <f>('Raw Data'!IU21)</f>
        <v>691</v>
      </c>
      <c r="I12" s="145">
        <f>('Raw Data'!IV21)</f>
        <v>718</v>
      </c>
      <c r="J12" s="145">
        <f>('Raw Data'!IW21)</f>
        <v>732</v>
      </c>
      <c r="K12" s="145">
        <f>('Raw Data'!IX21)</f>
        <v>746</v>
      </c>
      <c r="L12" s="145">
        <f>('Raw Data'!IY21)</f>
        <v>760</v>
      </c>
      <c r="M12" s="145">
        <f>('Raw Data'!IZ21)</f>
        <v>708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4.25" customHeight="1" x14ac:dyDescent="0.35">
      <c r="A13" s="144">
        <v>2025</v>
      </c>
      <c r="B13" s="145">
        <f>'Raw Data'!JA21</f>
        <v>752</v>
      </c>
      <c r="C13" s="145">
        <f>'Raw Data'!JB21</f>
        <v>775</v>
      </c>
      <c r="D13" s="145">
        <f>'Raw Data'!JC21</f>
        <v>815</v>
      </c>
      <c r="E13" s="145">
        <f>'Raw Data'!JD21</f>
        <v>0</v>
      </c>
      <c r="F13" s="145">
        <f>'Raw Data'!JE21</f>
        <v>0</v>
      </c>
      <c r="G13" s="145">
        <f>'Raw Data'!JF21</f>
        <v>0</v>
      </c>
      <c r="H13" s="145">
        <f>'Raw Data'!JG21</f>
        <v>0</v>
      </c>
      <c r="I13" s="145">
        <f>'Raw Data'!JH21</f>
        <v>0</v>
      </c>
      <c r="J13" s="145">
        <f>'Raw Data'!JI21</f>
        <v>0</v>
      </c>
      <c r="K13" s="145">
        <f>'Raw Data'!JJ21</f>
        <v>0</v>
      </c>
      <c r="L13" s="145">
        <f>'Raw Data'!JK21</f>
        <v>0</v>
      </c>
      <c r="M13" s="145">
        <f>'Raw Data'!JL21</f>
        <v>0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4.25" customHeight="1" x14ac:dyDescent="0.35">
      <c r="A14" s="21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4.25" customHeight="1" thickBot="1" x14ac:dyDescent="0.4">
      <c r="H15" s="4"/>
      <c r="I15" s="4"/>
      <c r="J15" s="4"/>
      <c r="K15" s="319" t="s">
        <v>16</v>
      </c>
      <c r="L15" s="319"/>
      <c r="M15" s="319"/>
    </row>
    <row r="16" spans="1:26" ht="14.25" customHeight="1" thickTop="1" x14ac:dyDescent="0.35">
      <c r="H16" s="4"/>
      <c r="I16" s="4"/>
      <c r="J16" s="4"/>
      <c r="K16" s="6" t="s">
        <v>13</v>
      </c>
      <c r="L16" s="6" t="s">
        <v>14</v>
      </c>
      <c r="M16" s="6" t="s">
        <v>15</v>
      </c>
    </row>
    <row r="17" spans="1:26" ht="14.25" customHeight="1" x14ac:dyDescent="0.35">
      <c r="H17" s="4"/>
      <c r="I17" s="4"/>
      <c r="J17" s="4"/>
      <c r="K17" s="7" t="s">
        <v>576</v>
      </c>
      <c r="L17" s="8">
        <f>D13</f>
        <v>815</v>
      </c>
      <c r="M17" s="9">
        <f>(L17-L18)/L18</f>
        <v>0.44760213143872113</v>
      </c>
    </row>
    <row r="18" spans="1:26" ht="14.25" customHeight="1" x14ac:dyDescent="0.35">
      <c r="H18" s="4"/>
      <c r="I18" s="4"/>
      <c r="J18" s="4"/>
      <c r="K18" s="7" t="s">
        <v>577</v>
      </c>
      <c r="L18" s="8">
        <f>D12</f>
        <v>563</v>
      </c>
      <c r="M18" s="9">
        <f>(L19-L20)/L19</f>
        <v>0.25280898876404495</v>
      </c>
    </row>
    <row r="19" spans="1:26" ht="14.25" customHeight="1" x14ac:dyDescent="0.35">
      <c r="H19" s="4"/>
      <c r="I19" s="4"/>
      <c r="J19" s="4"/>
      <c r="K19" s="7" t="s">
        <v>578</v>
      </c>
      <c r="L19" s="8">
        <f>D11</f>
        <v>356</v>
      </c>
      <c r="M19" s="9">
        <f>(L19-L20)/L20</f>
        <v>0.33834586466165412</v>
      </c>
    </row>
    <row r="20" spans="1:26" ht="14.25" customHeight="1" x14ac:dyDescent="0.35">
      <c r="A20" s="21"/>
      <c r="B20" s="4"/>
      <c r="C20" s="4"/>
      <c r="G20" s="4"/>
      <c r="H20" s="4"/>
      <c r="I20" s="4"/>
      <c r="J20" s="4"/>
      <c r="K20" s="7" t="s">
        <v>579</v>
      </c>
      <c r="L20" s="8">
        <f>D10</f>
        <v>266</v>
      </c>
      <c r="M20" s="9"/>
      <c r="N20" s="4"/>
      <c r="O20" s="40"/>
      <c r="P20" s="40"/>
      <c r="Q20" s="22"/>
      <c r="R20" s="4"/>
      <c r="S20" s="4"/>
      <c r="T20" s="4"/>
      <c r="U20" s="4"/>
      <c r="V20" s="4"/>
      <c r="W20" s="4"/>
      <c r="X20" s="4"/>
      <c r="Y20" s="4"/>
      <c r="Z20" s="4"/>
    </row>
    <row r="21" spans="1:26" ht="14.25" customHeight="1" x14ac:dyDescent="0.35">
      <c r="A21" s="21" t="s">
        <v>107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0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5" x14ac:dyDescent="0.35">
      <c r="A22" s="21"/>
      <c r="B22" s="4" t="s">
        <v>0</v>
      </c>
      <c r="C22" s="4" t="s">
        <v>1</v>
      </c>
      <c r="D22" s="4" t="s">
        <v>2</v>
      </c>
      <c r="E22" s="4" t="s">
        <v>3</v>
      </c>
      <c r="F22" s="4" t="s">
        <v>4</v>
      </c>
      <c r="G22" s="4" t="s">
        <v>5</v>
      </c>
      <c r="H22" s="4" t="s">
        <v>50</v>
      </c>
      <c r="I22" s="4" t="s">
        <v>7</v>
      </c>
      <c r="J22" s="4" t="s">
        <v>8</v>
      </c>
      <c r="K22" s="4" t="s">
        <v>9</v>
      </c>
      <c r="L22" s="4" t="s">
        <v>10</v>
      </c>
      <c r="M22" s="4" t="s">
        <v>11</v>
      </c>
      <c r="N22" s="4"/>
      <c r="O22" s="40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5" hidden="1" x14ac:dyDescent="0.35">
      <c r="A23" s="17">
        <v>2015</v>
      </c>
      <c r="B23" s="13">
        <f>'Raw Data'!EK20</f>
        <v>956</v>
      </c>
      <c r="C23" s="13">
        <f>'Raw Data'!EL20</f>
        <v>987</v>
      </c>
      <c r="D23" s="13">
        <f>'Raw Data'!EM20</f>
        <v>979</v>
      </c>
      <c r="E23" s="13">
        <f>'Raw Data'!EN20</f>
        <v>1018</v>
      </c>
      <c r="F23" s="13">
        <f>'Raw Data'!EO20</f>
        <v>1058</v>
      </c>
      <c r="G23" s="13">
        <f>'Raw Data'!EP20</f>
        <v>1068</v>
      </c>
      <c r="H23" s="13">
        <f>'Raw Data'!EQ20</f>
        <v>1060</v>
      </c>
      <c r="I23" s="13">
        <f>'Raw Data'!ER20</f>
        <v>1052</v>
      </c>
      <c r="J23" s="13">
        <f>'Raw Data'!ES20</f>
        <v>1056</v>
      </c>
      <c r="K23" s="4" t="s">
        <v>9</v>
      </c>
      <c r="L23" s="4" t="s">
        <v>10</v>
      </c>
      <c r="M23" s="4" t="s">
        <v>11</v>
      </c>
      <c r="N23" s="4"/>
      <c r="O23" s="40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5" hidden="1" x14ac:dyDescent="0.35">
      <c r="A24" s="17">
        <v>2016</v>
      </c>
      <c r="B24" s="13">
        <f>'Raw Data'!EW20</f>
        <v>929</v>
      </c>
      <c r="C24" s="13">
        <f>'Raw Data'!EX20</f>
        <v>946</v>
      </c>
      <c r="D24" s="13">
        <f>'Raw Data'!EY20</f>
        <v>940</v>
      </c>
      <c r="E24" s="13">
        <f>'Raw Data'!EZ20</f>
        <v>972</v>
      </c>
      <c r="F24" s="13">
        <f>'Raw Data'!FA20</f>
        <v>940</v>
      </c>
      <c r="G24" s="13">
        <f>'Raw Data'!FB20</f>
        <v>952</v>
      </c>
      <c r="H24" s="13">
        <f>'Raw Data'!FC20</f>
        <v>927</v>
      </c>
      <c r="I24" s="13">
        <f>'Raw Data'!FD20</f>
        <v>897</v>
      </c>
      <c r="J24" s="13">
        <f>'Raw Data'!FE20</f>
        <v>882</v>
      </c>
      <c r="K24" s="13">
        <f>'Raw Data'!ET20</f>
        <v>1064</v>
      </c>
      <c r="L24" s="13">
        <f>'Raw Data'!EU20</f>
        <v>1044</v>
      </c>
      <c r="M24" s="13">
        <f>'Raw Data'!EV20</f>
        <v>955</v>
      </c>
      <c r="N24" s="4"/>
      <c r="O24" s="40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5" hidden="1" x14ac:dyDescent="0.35">
      <c r="A25" s="17">
        <v>2017</v>
      </c>
      <c r="B25" s="13">
        <f>'Raw Data'!FI20</f>
        <v>784</v>
      </c>
      <c r="C25" s="13">
        <f>'Raw Data'!FJ20</f>
        <v>804</v>
      </c>
      <c r="D25" s="13">
        <f>'Raw Data'!FK20</f>
        <v>824</v>
      </c>
      <c r="E25" s="13">
        <f>'Raw Data'!FL20</f>
        <v>817</v>
      </c>
      <c r="F25" s="13">
        <f>'Raw Data'!FM20</f>
        <v>811</v>
      </c>
      <c r="G25" s="13">
        <f>'Raw Data'!FN20</f>
        <v>800</v>
      </c>
      <c r="H25" s="13">
        <f>'Raw Data'!FO20</f>
        <v>808</v>
      </c>
      <c r="I25" s="13">
        <f>'Raw Data'!FP20</f>
        <v>795</v>
      </c>
      <c r="J25" s="13">
        <f>'Raw Data'!FQ20</f>
        <v>764</v>
      </c>
      <c r="K25" s="13">
        <f>'Raw Data'!FF20</f>
        <v>852</v>
      </c>
      <c r="L25" s="13">
        <f>'Raw Data'!FG20</f>
        <v>823</v>
      </c>
      <c r="M25" s="13">
        <f>'Raw Data'!FH20</f>
        <v>764</v>
      </c>
      <c r="N25" s="4"/>
      <c r="O25" s="40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4.5" hidden="1" x14ac:dyDescent="0.35">
      <c r="A26" s="17">
        <v>2018</v>
      </c>
      <c r="B26" s="13">
        <f>'Raw Data'!FU20</f>
        <v>680</v>
      </c>
      <c r="C26" s="13">
        <f>'Raw Data'!FV20</f>
        <v>658</v>
      </c>
      <c r="D26" s="13">
        <f>'Raw Data'!FW20</f>
        <v>680</v>
      </c>
      <c r="E26" s="13">
        <f>'Raw Data'!FX20</f>
        <v>695</v>
      </c>
      <c r="F26" s="13">
        <f>'Raw Data'!FY20</f>
        <v>708</v>
      </c>
      <c r="G26" s="13">
        <f>'Raw Data'!FZ20</f>
        <v>740</v>
      </c>
      <c r="H26" s="13">
        <f>'Raw Data'!GA20</f>
        <v>739</v>
      </c>
      <c r="I26" s="13">
        <f>'Raw Data'!GB20</f>
        <v>746</v>
      </c>
      <c r="J26" s="13">
        <f>'Raw Data'!GC20</f>
        <v>748</v>
      </c>
      <c r="K26" s="13">
        <f>'Raw Data'!FR20</f>
        <v>760</v>
      </c>
      <c r="L26" s="13">
        <f>'Raw Data'!FS20</f>
        <v>741</v>
      </c>
      <c r="M26" s="13">
        <f>'Raw Data'!FT20</f>
        <v>679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4.25" hidden="1" customHeight="1" x14ac:dyDescent="0.35">
      <c r="A27" s="17">
        <v>2019</v>
      </c>
      <c r="B27" s="13">
        <f>'Raw Data'!GG20</f>
        <v>722</v>
      </c>
      <c r="C27" s="13">
        <f>'Raw Data'!GH20</f>
        <v>763</v>
      </c>
      <c r="D27" s="13">
        <f>'Raw Data'!GI20</f>
        <v>785</v>
      </c>
      <c r="E27" s="13">
        <f>'Raw Data'!GJ20</f>
        <v>835</v>
      </c>
      <c r="F27" s="13">
        <f>'Raw Data'!GK20</f>
        <v>866</v>
      </c>
      <c r="G27" s="13">
        <f>'Raw Data'!GL20</f>
        <v>841</v>
      </c>
      <c r="H27" s="13">
        <f>'Raw Data'!GM20</f>
        <v>841</v>
      </c>
      <c r="I27" s="13">
        <f>'Raw Data'!GN20</f>
        <v>854</v>
      </c>
      <c r="J27" s="13">
        <f>'Raw Data'!GO20</f>
        <v>839</v>
      </c>
      <c r="K27" s="13">
        <f>'Raw Data'!GD20</f>
        <v>763</v>
      </c>
      <c r="L27" s="13">
        <f>'Raw Data'!GE20</f>
        <v>774</v>
      </c>
      <c r="M27" s="13">
        <f>'Raw Data'!GF20</f>
        <v>702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.25" hidden="1" customHeight="1" x14ac:dyDescent="0.35">
      <c r="A28" s="17">
        <v>2020</v>
      </c>
      <c r="B28" s="13">
        <f>'Raw Data'!GS20</f>
        <v>732</v>
      </c>
      <c r="C28" s="13">
        <f>'Raw Data'!GT20</f>
        <v>752</v>
      </c>
      <c r="D28" s="13">
        <f>'Raw Data'!GU20</f>
        <v>763</v>
      </c>
      <c r="E28" s="13">
        <f>'Raw Data'!GV20</f>
        <v>756</v>
      </c>
      <c r="F28" s="13">
        <f>'Raw Data'!GW20</f>
        <v>763</v>
      </c>
      <c r="G28" s="13">
        <f>'Raw Data'!GX20</f>
        <v>722</v>
      </c>
      <c r="H28" s="13">
        <f>'Raw Data'!GY20</f>
        <v>699</v>
      </c>
      <c r="I28" s="13">
        <f>'Raw Data'!GZ20</f>
        <v>664</v>
      </c>
      <c r="J28" s="13">
        <f>'Raw Data'!HA20</f>
        <v>669</v>
      </c>
      <c r="K28" s="13">
        <f>'Raw Data'!GP20</f>
        <v>819</v>
      </c>
      <c r="L28" s="13">
        <f>'Raw Data'!GQ20</f>
        <v>793</v>
      </c>
      <c r="M28" s="13">
        <f>'Raw Data'!GR20</f>
        <v>707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4.25" hidden="1" customHeight="1" x14ac:dyDescent="0.35">
      <c r="A29" s="144">
        <v>2021</v>
      </c>
      <c r="B29" s="145">
        <f>'Raw Data'!HE20</f>
        <v>541</v>
      </c>
      <c r="C29" s="145">
        <f>'Raw Data'!HF20</f>
        <v>586</v>
      </c>
      <c r="D29" s="145">
        <f>'Raw Data'!HG20</f>
        <v>561</v>
      </c>
      <c r="E29" s="145">
        <f>'Raw Data'!HH20</f>
        <v>576</v>
      </c>
      <c r="F29" s="145">
        <f>'Raw Data'!HI20</f>
        <v>572</v>
      </c>
      <c r="G29" s="145">
        <f>'Raw Data'!HJ20</f>
        <v>590</v>
      </c>
      <c r="H29" s="145">
        <f>'Raw Data'!HK20</f>
        <v>583</v>
      </c>
      <c r="I29" s="145">
        <f>'Raw Data'!HL20</f>
        <v>568</v>
      </c>
      <c r="J29" s="145">
        <f>'Raw Data'!HM20</f>
        <v>532</v>
      </c>
      <c r="K29" s="13">
        <f>'Raw Data'!HB20</f>
        <v>627</v>
      </c>
      <c r="L29" s="13">
        <f>'Raw Data'!HC20</f>
        <v>603</v>
      </c>
      <c r="M29" s="13">
        <f>'Raw Data'!HD20</f>
        <v>541</v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4.25" customHeight="1" x14ac:dyDescent="0.35">
      <c r="A30" s="144">
        <v>2022</v>
      </c>
      <c r="B30" s="145">
        <f>'Raw Data'!HQ20</f>
        <v>404</v>
      </c>
      <c r="C30" s="145">
        <f>'Raw Data'!HR20</f>
        <v>385</v>
      </c>
      <c r="D30" s="145">
        <f>'Raw Data'!HS20</f>
        <v>424</v>
      </c>
      <c r="E30" s="145">
        <f>'Raw Data'!HT20</f>
        <v>400</v>
      </c>
      <c r="F30" s="145">
        <f>'Raw Data'!HU20</f>
        <v>435</v>
      </c>
      <c r="G30" s="145">
        <f>'Raw Data'!HV20</f>
        <v>465</v>
      </c>
      <c r="H30" s="145">
        <f>'Raw Data'!HW20</f>
        <v>467</v>
      </c>
      <c r="I30" s="145">
        <f>'Raw Data'!HX20</f>
        <v>470</v>
      </c>
      <c r="J30" s="145">
        <f>'Raw Data'!HY20</f>
        <v>451</v>
      </c>
      <c r="K30" s="145">
        <f>'Raw Data'!HN20</f>
        <v>476</v>
      </c>
      <c r="L30" s="145">
        <f>'Raw Data'!HO20</f>
        <v>466</v>
      </c>
      <c r="M30" s="145">
        <f>'Raw Data'!HP20</f>
        <v>411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4.25" customHeight="1" x14ac:dyDescent="0.35">
      <c r="A31" s="144">
        <v>2023</v>
      </c>
      <c r="B31" s="145">
        <f>'Raw Data'!IC20</f>
        <v>381</v>
      </c>
      <c r="C31" s="145">
        <f>'Raw Data'!ID20</f>
        <v>382</v>
      </c>
      <c r="D31" s="145">
        <f>'Raw Data'!IE20</f>
        <v>373</v>
      </c>
      <c r="E31" s="145">
        <f>'Raw Data'!IF20</f>
        <v>372</v>
      </c>
      <c r="F31" s="145">
        <f>'Raw Data'!IG20</f>
        <v>357</v>
      </c>
      <c r="G31" s="145">
        <f>'Raw Data'!IH20</f>
        <v>343</v>
      </c>
      <c r="H31" s="145">
        <f>'Raw Data'!II20</f>
        <v>352</v>
      </c>
      <c r="I31" s="145">
        <f>'Raw Data'!IJ20</f>
        <v>333</v>
      </c>
      <c r="J31" s="145">
        <f>'Raw Data'!IK20</f>
        <v>320</v>
      </c>
      <c r="K31" s="145">
        <f>'Raw Data'!HZ20</f>
        <v>448</v>
      </c>
      <c r="L31" s="145">
        <f>'Raw Data'!IA20</f>
        <v>390</v>
      </c>
      <c r="M31" s="145">
        <f>'Raw Data'!IB20</f>
        <v>384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4.25" customHeight="1" x14ac:dyDescent="0.35">
      <c r="A32" s="144">
        <v>2024</v>
      </c>
      <c r="B32" s="145">
        <f>'Raw Data'!IO20</f>
        <v>340</v>
      </c>
      <c r="C32" s="145">
        <f>'Raw Data'!IP20</f>
        <v>355</v>
      </c>
      <c r="D32" s="145">
        <f>'Raw Data'!IQ20</f>
        <v>378</v>
      </c>
      <c r="E32" s="145">
        <f>'Raw Data'!IR20</f>
        <v>395</v>
      </c>
      <c r="F32" s="145">
        <f>'Raw Data'!IS20</f>
        <v>409</v>
      </c>
      <c r="G32" s="145">
        <f>'Raw Data'!IT20</f>
        <v>420</v>
      </c>
      <c r="H32" s="145">
        <f>'Raw Data'!IU20</f>
        <v>425</v>
      </c>
      <c r="I32" s="145">
        <f>'Raw Data'!IV20</f>
        <v>412</v>
      </c>
      <c r="J32" s="145">
        <f>'Raw Data'!IW20</f>
        <v>426</v>
      </c>
      <c r="K32" s="145">
        <f>'Raw Data'!IX20</f>
        <v>405</v>
      </c>
      <c r="L32" s="145">
        <f>'Raw Data'!IY20</f>
        <v>368</v>
      </c>
      <c r="M32" s="145">
        <f>'Raw Data'!IZ20</f>
        <v>327</v>
      </c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35">
      <c r="A33" s="144">
        <v>2025</v>
      </c>
      <c r="B33" s="145">
        <f>'Raw Data'!JA20</f>
        <v>342</v>
      </c>
      <c r="C33" s="145">
        <f>'Raw Data'!JB20</f>
        <v>355</v>
      </c>
      <c r="D33" s="145">
        <f>'Raw Data'!JC20</f>
        <v>362</v>
      </c>
      <c r="E33" s="145">
        <f>'Raw Data'!JD20</f>
        <v>0</v>
      </c>
      <c r="F33" s="145">
        <f>'Raw Data'!JE20</f>
        <v>0</v>
      </c>
      <c r="G33" s="145">
        <f>'Raw Data'!JF20</f>
        <v>0</v>
      </c>
      <c r="H33" s="145">
        <f>'Raw Data'!JG20</f>
        <v>0</v>
      </c>
      <c r="I33" s="145">
        <f>'Raw Data'!JH20</f>
        <v>0</v>
      </c>
      <c r="J33" s="145">
        <f>'Raw Data'!JI20</f>
        <v>0</v>
      </c>
      <c r="K33" s="145">
        <f>'Raw Data'!JJ20</f>
        <v>0</v>
      </c>
      <c r="L33" s="145">
        <f>'Raw Data'!JK20</f>
        <v>0</v>
      </c>
      <c r="M33" s="145">
        <f>'Raw Data'!JL20</f>
        <v>0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35">
      <c r="A34" s="21"/>
      <c r="B34" s="4"/>
      <c r="C34" s="4"/>
      <c r="D34" s="4"/>
      <c r="E34" s="4"/>
      <c r="F34" s="4"/>
      <c r="G34" s="4"/>
      <c r="H34" s="4"/>
      <c r="I34" s="4"/>
      <c r="J34" s="4"/>
      <c r="K34" s="151"/>
      <c r="L34" s="151"/>
      <c r="M34" s="151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35"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26" ht="14.25" customHeight="1" thickBot="1" x14ac:dyDescent="0.4">
      <c r="G36" s="319" t="s">
        <v>108</v>
      </c>
      <c r="H36" s="319"/>
      <c r="I36" s="319"/>
      <c r="J36" s="4"/>
      <c r="K36" s="319" t="s">
        <v>108</v>
      </c>
      <c r="L36" s="319"/>
      <c r="M36" s="319"/>
      <c r="N36" s="4"/>
      <c r="O36" s="4"/>
      <c r="P36" s="4"/>
      <c r="Q36" s="4"/>
      <c r="R36" s="4"/>
    </row>
    <row r="37" spans="1:26" ht="14.25" customHeight="1" thickTop="1" x14ac:dyDescent="0.35">
      <c r="G37" s="6" t="s">
        <v>13</v>
      </c>
      <c r="H37" s="6" t="s">
        <v>14</v>
      </c>
      <c r="I37" s="6" t="s">
        <v>15</v>
      </c>
      <c r="J37" s="4"/>
      <c r="K37" s="6" t="s">
        <v>13</v>
      </c>
      <c r="L37" s="6" t="s">
        <v>14</v>
      </c>
      <c r="M37" s="6" t="s">
        <v>15</v>
      </c>
      <c r="N37" s="4"/>
      <c r="O37" s="4"/>
      <c r="P37" s="4"/>
      <c r="Q37" s="4"/>
      <c r="R37" s="4"/>
    </row>
    <row r="38" spans="1:26" ht="14.25" customHeight="1" x14ac:dyDescent="0.35">
      <c r="G38" s="7" t="s">
        <v>576</v>
      </c>
      <c r="H38" s="8">
        <f>D33</f>
        <v>362</v>
      </c>
      <c r="I38" s="9">
        <f>(H38-H39)/H39</f>
        <v>-4.2328042328042326E-2</v>
      </c>
      <c r="J38" s="4"/>
      <c r="K38" s="7" t="s">
        <v>544</v>
      </c>
      <c r="L38" s="8">
        <f>SUM(B33:D33)</f>
        <v>1059</v>
      </c>
      <c r="M38" s="9">
        <f>(L38-L39)/L39</f>
        <v>-1.3047530288909599E-2</v>
      </c>
      <c r="N38" s="4"/>
      <c r="O38" s="4"/>
      <c r="P38" s="4"/>
      <c r="Q38" s="4"/>
      <c r="R38" s="4"/>
    </row>
    <row r="39" spans="1:26" ht="14.25" customHeight="1" x14ac:dyDescent="0.35">
      <c r="G39" s="7" t="s">
        <v>577</v>
      </c>
      <c r="H39" s="8">
        <f>D32</f>
        <v>378</v>
      </c>
      <c r="I39" s="9">
        <f>(H39-H40)/H40</f>
        <v>1.3404825737265416E-2</v>
      </c>
      <c r="J39" s="4"/>
      <c r="K39" s="7" t="s">
        <v>586</v>
      </c>
      <c r="L39" s="8">
        <f>SUM(B32:D32)</f>
        <v>1073</v>
      </c>
      <c r="M39" s="9">
        <f>(L39-L40)/L40</f>
        <v>-5.5457746478873242E-2</v>
      </c>
      <c r="N39" s="4"/>
      <c r="O39" s="4"/>
      <c r="P39" s="4"/>
      <c r="Q39" s="4"/>
      <c r="R39" s="4"/>
    </row>
    <row r="40" spans="1:26" ht="14.25" customHeight="1" x14ac:dyDescent="0.35">
      <c r="G40" s="7" t="s">
        <v>578</v>
      </c>
      <c r="H40" s="8">
        <f>D31</f>
        <v>373</v>
      </c>
      <c r="I40" s="9">
        <f>(H40-H41)/H41</f>
        <v>-0.12028301886792453</v>
      </c>
      <c r="J40" s="4"/>
      <c r="K40" s="7" t="s">
        <v>546</v>
      </c>
      <c r="L40" s="8">
        <f>SUM(B31:D31)</f>
        <v>1136</v>
      </c>
      <c r="M40" s="9">
        <f>(L40-L41)/L41</f>
        <v>-6.3478977741137671E-2</v>
      </c>
      <c r="N40" s="4"/>
      <c r="O40" s="4"/>
      <c r="P40" s="4"/>
      <c r="Q40" s="4"/>
      <c r="R40" s="4"/>
    </row>
    <row r="41" spans="1:26" ht="14.25" customHeight="1" x14ac:dyDescent="0.35">
      <c r="G41" s="179" t="s">
        <v>579</v>
      </c>
      <c r="H41" s="8">
        <f>D30</f>
        <v>424</v>
      </c>
      <c r="I41" s="9"/>
      <c r="J41" s="4"/>
      <c r="K41" s="179" t="s">
        <v>547</v>
      </c>
      <c r="L41" s="8">
        <f>SUM(B30:D30)</f>
        <v>1213</v>
      </c>
      <c r="M41" s="9"/>
      <c r="N41" s="4"/>
      <c r="O41" s="4"/>
      <c r="P41" s="4"/>
      <c r="Q41" s="4"/>
      <c r="R41" s="4"/>
    </row>
    <row r="42" spans="1:26" ht="14.25" customHeight="1" x14ac:dyDescent="0.35">
      <c r="G42" s="4"/>
      <c r="H42" s="4"/>
      <c r="I42" s="4"/>
      <c r="J42" s="4"/>
      <c r="K42" s="224"/>
      <c r="L42" s="251"/>
      <c r="M42" s="223"/>
      <c r="N42" s="4"/>
      <c r="O42" s="4"/>
      <c r="P42" s="4"/>
      <c r="Q42" s="4"/>
      <c r="R42" s="4"/>
    </row>
    <row r="43" spans="1:26" ht="14.25" customHeight="1" x14ac:dyDescent="0.35">
      <c r="A43" s="21" t="s">
        <v>21</v>
      </c>
      <c r="B43" s="4"/>
      <c r="C43" s="4"/>
      <c r="D43" s="4"/>
      <c r="E43" s="4"/>
      <c r="F43" s="4"/>
      <c r="G43" s="4"/>
      <c r="H43" s="4"/>
      <c r="I43" s="4"/>
      <c r="J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35">
      <c r="A44" s="21"/>
      <c r="B44" s="4" t="s">
        <v>0</v>
      </c>
      <c r="C44" s="4" t="s">
        <v>1</v>
      </c>
      <c r="D44" s="4" t="s">
        <v>2</v>
      </c>
      <c r="E44" s="4" t="s">
        <v>3</v>
      </c>
      <c r="F44" s="4" t="s">
        <v>4</v>
      </c>
      <c r="G44" s="4" t="s">
        <v>6</v>
      </c>
      <c r="H44" s="4" t="s">
        <v>50</v>
      </c>
      <c r="I44" s="4" t="s">
        <v>7</v>
      </c>
      <c r="J44" s="4" t="s">
        <v>8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25" hidden="1" customHeight="1" x14ac:dyDescent="0.35">
      <c r="A45" s="17">
        <v>2015</v>
      </c>
      <c r="B45" s="13">
        <f>'Raw Data'!EK19</f>
        <v>119</v>
      </c>
      <c r="C45" s="13">
        <f>'Raw Data'!EL19</f>
        <v>115</v>
      </c>
      <c r="D45" s="13">
        <f>'Raw Data'!EM19</f>
        <v>105</v>
      </c>
      <c r="E45" s="13">
        <f>'Raw Data'!EN19</f>
        <v>103</v>
      </c>
      <c r="F45" s="13">
        <f>'Raw Data'!EO19</f>
        <v>105</v>
      </c>
      <c r="G45" s="13">
        <f>'Raw Data'!EP19</f>
        <v>101</v>
      </c>
      <c r="H45" s="13">
        <f>'Raw Data'!EQ19</f>
        <v>105</v>
      </c>
      <c r="I45" s="13">
        <f>'Raw Data'!ER19</f>
        <v>95</v>
      </c>
      <c r="J45" s="13">
        <f>'Raw Data'!ES19</f>
        <v>99</v>
      </c>
      <c r="K45" s="4" t="s">
        <v>9</v>
      </c>
      <c r="L45" s="4" t="s">
        <v>10</v>
      </c>
      <c r="M45" s="4" t="s">
        <v>11</v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25" hidden="1" customHeight="1" x14ac:dyDescent="0.35">
      <c r="A46" s="17">
        <v>2016</v>
      </c>
      <c r="B46" s="13">
        <f>'Raw Data'!EW19</f>
        <v>89</v>
      </c>
      <c r="C46" s="13">
        <f>'Raw Data'!EX19</f>
        <v>75</v>
      </c>
      <c r="D46" s="13">
        <f>'Raw Data'!EY19</f>
        <v>78</v>
      </c>
      <c r="E46" s="13">
        <f>'Raw Data'!EZ19</f>
        <v>78</v>
      </c>
      <c r="F46" s="13">
        <f>'Raw Data'!FA19</f>
        <v>74</v>
      </c>
      <c r="G46" s="13">
        <f>'Raw Data'!FB19</f>
        <v>74</v>
      </c>
      <c r="H46" s="13">
        <f>'Raw Data'!FC19</f>
        <v>83</v>
      </c>
      <c r="I46" s="13">
        <f>'Raw Data'!FD19</f>
        <v>75</v>
      </c>
      <c r="J46" s="13">
        <f>'Raw Data'!FE19</f>
        <v>73</v>
      </c>
      <c r="K46" s="13">
        <f>'Raw Data'!ET19</f>
        <v>94</v>
      </c>
      <c r="L46" s="13">
        <f>'Raw Data'!EU19</f>
        <v>98</v>
      </c>
      <c r="M46" s="13">
        <f>'Raw Data'!EV19</f>
        <v>88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25" hidden="1" customHeight="1" x14ac:dyDescent="0.35">
      <c r="A47" s="17">
        <v>2017</v>
      </c>
      <c r="B47" s="13">
        <f>'Raw Data'!FI19</f>
        <v>71</v>
      </c>
      <c r="C47" s="13">
        <f>'Raw Data'!FJ19</f>
        <v>73</v>
      </c>
      <c r="D47" s="13">
        <f>'Raw Data'!FK19</f>
        <v>67</v>
      </c>
      <c r="E47" s="13">
        <f>'Raw Data'!FL19</f>
        <v>68</v>
      </c>
      <c r="F47" s="13">
        <f>'Raw Data'!FM19</f>
        <v>68</v>
      </c>
      <c r="G47" s="13">
        <f>'Raw Data'!FN19</f>
        <v>63</v>
      </c>
      <c r="H47" s="13">
        <f>'Raw Data'!FO19</f>
        <v>65</v>
      </c>
      <c r="I47" s="13">
        <f>'Raw Data'!FP19</f>
        <v>63</v>
      </c>
      <c r="J47" s="13">
        <f>'Raw Data'!FQ19</f>
        <v>57</v>
      </c>
      <c r="K47" s="13">
        <f>'Raw Data'!FF19</f>
        <v>74</v>
      </c>
      <c r="L47" s="13">
        <f>'Raw Data'!FG19</f>
        <v>85</v>
      </c>
      <c r="M47" s="13">
        <f>'Raw Data'!FH19</f>
        <v>69</v>
      </c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hidden="1" customHeight="1" x14ac:dyDescent="0.35">
      <c r="A48" s="17">
        <v>2018</v>
      </c>
      <c r="B48" s="13">
        <f>'Raw Data'!FU19</f>
        <v>58</v>
      </c>
      <c r="C48" s="13">
        <f>'Raw Data'!FV19</f>
        <v>57</v>
      </c>
      <c r="D48" s="13">
        <f>'Raw Data'!FW19</f>
        <v>58</v>
      </c>
      <c r="E48" s="13">
        <f>'Raw Data'!FX19</f>
        <v>54</v>
      </c>
      <c r="F48" s="13">
        <f>'Raw Data'!FY19</f>
        <v>50</v>
      </c>
      <c r="G48" s="13">
        <f>'Raw Data'!FZ19</f>
        <v>55</v>
      </c>
      <c r="H48" s="13">
        <f>'Raw Data'!GA19</f>
        <v>53</v>
      </c>
      <c r="I48" s="13">
        <f>'Raw Data'!GB19</f>
        <v>59</v>
      </c>
      <c r="J48" s="13">
        <f>'Raw Data'!GC19</f>
        <v>58</v>
      </c>
      <c r="K48" s="13">
        <f>'Raw Data'!FR19</f>
        <v>64</v>
      </c>
      <c r="L48" s="13">
        <f>'Raw Data'!FS19</f>
        <v>65</v>
      </c>
      <c r="M48" s="13">
        <f>'Raw Data'!FT19</f>
        <v>58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hidden="1" customHeight="1" x14ac:dyDescent="0.35">
      <c r="A49" s="17">
        <v>2019</v>
      </c>
      <c r="B49" s="13">
        <f>'Raw Data'!GG19</f>
        <v>56</v>
      </c>
      <c r="C49" s="13">
        <f>'Raw Data'!GH19</f>
        <v>54</v>
      </c>
      <c r="D49" s="13">
        <f>'Raw Data'!GI19</f>
        <v>59</v>
      </c>
      <c r="E49" s="13">
        <f>'Raw Data'!GJ19</f>
        <v>61</v>
      </c>
      <c r="F49" s="13">
        <f>'Raw Data'!GK19</f>
        <v>57</v>
      </c>
      <c r="G49" s="13">
        <f>'Raw Data'!GL19</f>
        <v>51</v>
      </c>
      <c r="H49" s="13">
        <f>'Raw Data'!GM19</f>
        <v>55</v>
      </c>
      <c r="I49" s="13">
        <f>'Raw Data'!GN19</f>
        <v>62</v>
      </c>
      <c r="J49" s="13">
        <f>'Raw Data'!GO19</f>
        <v>68</v>
      </c>
      <c r="K49" s="13">
        <f>'Raw Data'!GD19</f>
        <v>58</v>
      </c>
      <c r="L49" s="13">
        <f>'Raw Data'!GE19</f>
        <v>59</v>
      </c>
      <c r="M49" s="13">
        <f>'Raw Data'!GF19</f>
        <v>54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hidden="1" customHeight="1" x14ac:dyDescent="0.35">
      <c r="A50" s="17">
        <v>2020</v>
      </c>
      <c r="B50" s="13">
        <f>'Raw Data'!GS19</f>
        <v>46</v>
      </c>
      <c r="C50" s="13">
        <f>'Raw Data'!GT19</f>
        <v>45</v>
      </c>
      <c r="D50" s="13">
        <f>'Raw Data'!GU19</f>
        <v>43</v>
      </c>
      <c r="E50" s="13">
        <f>'Raw Data'!GV19</f>
        <v>44</v>
      </c>
      <c r="F50" s="13">
        <f>'Raw Data'!GW19</f>
        <v>46</v>
      </c>
      <c r="G50" s="13">
        <f>'Raw Data'!GX19</f>
        <v>49</v>
      </c>
      <c r="H50" s="13">
        <f>'Raw Data'!GY19</f>
        <v>50</v>
      </c>
      <c r="I50" s="13">
        <f>'Raw Data'!GZ19</f>
        <v>49</v>
      </c>
      <c r="J50" s="13">
        <f>'Raw Data'!HA19</f>
        <v>52</v>
      </c>
      <c r="K50" s="13">
        <f>'Raw Data'!GP19</f>
        <v>67</v>
      </c>
      <c r="L50" s="13">
        <f>'Raw Data'!GQ19</f>
        <v>61</v>
      </c>
      <c r="M50" s="13">
        <f>'Raw Data'!GR19</f>
        <v>50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hidden="1" customHeight="1" x14ac:dyDescent="0.35">
      <c r="A51" s="144">
        <v>2021</v>
      </c>
      <c r="B51" s="145">
        <f>'Raw Data'!HE19</f>
        <v>46</v>
      </c>
      <c r="C51" s="145">
        <f>'Raw Data'!HF19</f>
        <v>51</v>
      </c>
      <c r="D51" s="145">
        <f>'Raw Data'!HG19</f>
        <v>47</v>
      </c>
      <c r="E51" s="145">
        <f>'Raw Data'!HH19</f>
        <v>48</v>
      </c>
      <c r="F51" s="145">
        <f>'Raw Data'!HI19</f>
        <v>55</v>
      </c>
      <c r="G51" s="145">
        <f>'Raw Data'!HJ19</f>
        <v>58</v>
      </c>
      <c r="H51" s="145">
        <f>'Raw Data'!HK19</f>
        <v>54</v>
      </c>
      <c r="I51" s="145">
        <f>'Raw Data'!HL19</f>
        <v>46</v>
      </c>
      <c r="J51" s="145">
        <f>'Raw Data'!HM19</f>
        <v>46</v>
      </c>
      <c r="K51" s="13">
        <f>'Raw Data'!HB19</f>
        <v>54</v>
      </c>
      <c r="L51" s="13">
        <f>'Raw Data'!HC19</f>
        <v>53</v>
      </c>
      <c r="M51" s="13">
        <f>'Raw Data'!HD19</f>
        <v>45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35">
      <c r="A52" s="144">
        <v>2022</v>
      </c>
      <c r="B52" s="145">
        <f>'Raw Data'!HQ19</f>
        <v>43</v>
      </c>
      <c r="C52" s="145">
        <f>'Raw Data'!HR19</f>
        <v>41</v>
      </c>
      <c r="D52" s="145">
        <f>'Raw Data'!HS19</f>
        <v>45</v>
      </c>
      <c r="E52" s="145">
        <f>'Raw Data'!HT19</f>
        <v>46</v>
      </c>
      <c r="F52" s="145">
        <f>'Raw Data'!HU19</f>
        <v>49</v>
      </c>
      <c r="G52" s="145">
        <f>'Raw Data'!HV19</f>
        <v>45</v>
      </c>
      <c r="H52" s="145">
        <f>'Raw Data'!HW19</f>
        <v>45</v>
      </c>
      <c r="I52" s="145">
        <f>'Raw Data'!HX19</f>
        <v>37</v>
      </c>
      <c r="J52" s="145">
        <f>'Raw Data'!HY19</f>
        <v>38</v>
      </c>
      <c r="K52" s="145">
        <f>'Raw Data'!HN19</f>
        <v>41</v>
      </c>
      <c r="L52" s="145">
        <f>'Raw Data'!HO19</f>
        <v>41</v>
      </c>
      <c r="M52" s="145">
        <f>'Raw Data'!HP19</f>
        <v>37</v>
      </c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35">
      <c r="A53" s="144">
        <v>2023</v>
      </c>
      <c r="B53" s="145">
        <f>'Raw Data'!IC19</f>
        <v>36</v>
      </c>
      <c r="C53" s="145">
        <f>'Raw Data'!ID19</f>
        <v>35</v>
      </c>
      <c r="D53" s="145">
        <f>'Raw Data'!IE19</f>
        <v>30</v>
      </c>
      <c r="E53" s="145">
        <f>'Raw Data'!IF19</f>
        <v>25</v>
      </c>
      <c r="F53" s="145">
        <f>'Raw Data'!IG19</f>
        <v>28</v>
      </c>
      <c r="G53" s="145">
        <f>'Raw Data'!IH19</f>
        <v>31</v>
      </c>
      <c r="H53" s="145">
        <f>'Raw Data'!II19</f>
        <v>31</v>
      </c>
      <c r="I53" s="145">
        <f>'Raw Data'!IJ19</f>
        <v>35</v>
      </c>
      <c r="J53" s="145">
        <f>'Raw Data'!IK19</f>
        <v>34</v>
      </c>
      <c r="K53" s="145">
        <f>'Raw Data'!HZ19</f>
        <v>35</v>
      </c>
      <c r="L53" s="145">
        <f>'Raw Data'!IA19</f>
        <v>36</v>
      </c>
      <c r="M53" s="145">
        <f>'Raw Data'!IB19</f>
        <v>33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35">
      <c r="A54" s="144">
        <v>2024</v>
      </c>
      <c r="B54" s="145">
        <f>'Raw Data'!IO19</f>
        <v>29</v>
      </c>
      <c r="C54" s="145">
        <f>'Raw Data'!IP19</f>
        <v>26</v>
      </c>
      <c r="D54" s="145">
        <f>'Raw Data'!IQ19</f>
        <v>28</v>
      </c>
      <c r="E54" s="145">
        <f>'Raw Data'!IR19</f>
        <v>28</v>
      </c>
      <c r="F54" s="145">
        <f>'Raw Data'!IS19</f>
        <v>30</v>
      </c>
      <c r="G54" s="145">
        <f>'Raw Data'!IT19</f>
        <v>32</v>
      </c>
      <c r="H54" s="145">
        <f>'Raw Data'!IU19</f>
        <v>30</v>
      </c>
      <c r="I54" s="145">
        <f>'Raw Data'!IV19</f>
        <v>30</v>
      </c>
      <c r="J54" s="145">
        <f>'Raw Data'!IW19</f>
        <v>27</v>
      </c>
      <c r="K54" s="145">
        <f>'Raw Data'!IX19</f>
        <v>24</v>
      </c>
      <c r="L54" s="145">
        <f>'Raw Data'!IY19</f>
        <v>25</v>
      </c>
      <c r="M54" s="145">
        <f>'Raw Data'!IZ19</f>
        <v>21</v>
      </c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35">
      <c r="A55" s="144">
        <v>2025</v>
      </c>
      <c r="B55" s="145">
        <f>'Raw Data'!JA19</f>
        <v>21</v>
      </c>
      <c r="C55" s="145">
        <f>'Raw Data'!JB19</f>
        <v>19</v>
      </c>
      <c r="D55" s="145">
        <f>'Raw Data'!JC19</f>
        <v>17</v>
      </c>
      <c r="E55" s="145">
        <f>'Raw Data'!JD19</f>
        <v>0</v>
      </c>
      <c r="F55" s="145">
        <f>'Raw Data'!JE19</f>
        <v>0</v>
      </c>
      <c r="G55" s="145">
        <f>'Raw Data'!JF19</f>
        <v>0</v>
      </c>
      <c r="H55" s="145">
        <f>'Raw Data'!JG19</f>
        <v>0</v>
      </c>
      <c r="I55" s="145">
        <f>'Raw Data'!JH19</f>
        <v>0</v>
      </c>
      <c r="J55" s="145">
        <f>'Raw Data'!JI19</f>
        <v>0</v>
      </c>
      <c r="K55" s="145">
        <f>'Raw Data'!JJ19</f>
        <v>0</v>
      </c>
      <c r="L55" s="145">
        <f>'Raw Data'!JK19</f>
        <v>0</v>
      </c>
      <c r="M55" s="145">
        <f>'Raw Data'!JL19</f>
        <v>0</v>
      </c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35">
      <c r="A56" s="21"/>
      <c r="B56" s="4"/>
      <c r="C56" s="4"/>
      <c r="D56" s="4"/>
      <c r="E56" s="4"/>
      <c r="F56" s="4"/>
      <c r="G56" s="4"/>
      <c r="H56" s="4"/>
      <c r="I56" s="4"/>
      <c r="J56" s="4"/>
      <c r="K56" s="151"/>
      <c r="L56" s="151"/>
      <c r="M56" s="151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35">
      <c r="A57" s="21" t="s">
        <v>22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35">
      <c r="A58" s="21"/>
      <c r="B58" s="4" t="s">
        <v>0</v>
      </c>
      <c r="C58" s="4" t="s">
        <v>1</v>
      </c>
      <c r="D58" s="4" t="s">
        <v>2</v>
      </c>
      <c r="E58" s="4" t="s">
        <v>3</v>
      </c>
      <c r="F58" s="4" t="s">
        <v>4</v>
      </c>
      <c r="G58" s="4" t="s">
        <v>5</v>
      </c>
      <c r="H58" s="4" t="s">
        <v>6</v>
      </c>
      <c r="I58" s="4" t="s">
        <v>7</v>
      </c>
      <c r="J58" s="4" t="s">
        <v>8</v>
      </c>
      <c r="K58" s="4" t="s">
        <v>9</v>
      </c>
      <c r="L58" s="4" t="s">
        <v>10</v>
      </c>
      <c r="M58" s="4" t="s">
        <v>11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4" hidden="1" customHeight="1" x14ac:dyDescent="0.35">
      <c r="A59" s="17">
        <v>2015</v>
      </c>
      <c r="B59" s="13">
        <f t="shared" ref="B59:J59" si="0">B3+B23+B45</f>
        <v>2945</v>
      </c>
      <c r="C59" s="13">
        <f t="shared" si="0"/>
        <v>3056</v>
      </c>
      <c r="D59" s="13">
        <f t="shared" si="0"/>
        <v>2998</v>
      </c>
      <c r="E59" s="13">
        <f t="shared" si="0"/>
        <v>3061</v>
      </c>
      <c r="F59" s="13">
        <f t="shared" si="0"/>
        <v>3093</v>
      </c>
      <c r="G59" s="13">
        <f t="shared" si="0"/>
        <v>3071</v>
      </c>
      <c r="H59" s="13">
        <f t="shared" si="0"/>
        <v>3024</v>
      </c>
      <c r="I59" s="13">
        <f t="shared" si="0"/>
        <v>3000</v>
      </c>
      <c r="J59" s="13">
        <f t="shared" si="0"/>
        <v>2974</v>
      </c>
      <c r="K59" s="4" t="s">
        <v>9</v>
      </c>
      <c r="L59" s="4" t="s">
        <v>10</v>
      </c>
      <c r="M59" s="4" t="s">
        <v>11</v>
      </c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4" hidden="1" customHeight="1" x14ac:dyDescent="0.35">
      <c r="A60" s="17">
        <v>2016</v>
      </c>
      <c r="B60" s="13">
        <f t="shared" ref="B60:J60" si="1">B4+B24+B46</f>
        <v>2616</v>
      </c>
      <c r="C60" s="13">
        <f t="shared" si="1"/>
        <v>2688</v>
      </c>
      <c r="D60" s="13">
        <f t="shared" si="1"/>
        <v>2783</v>
      </c>
      <c r="E60" s="13">
        <f t="shared" si="1"/>
        <v>2871</v>
      </c>
      <c r="F60" s="13">
        <f t="shared" si="1"/>
        <v>2756</v>
      </c>
      <c r="G60" s="13">
        <f t="shared" si="1"/>
        <v>2770</v>
      </c>
      <c r="H60" s="13">
        <f t="shared" si="1"/>
        <v>2695</v>
      </c>
      <c r="I60" s="13">
        <f t="shared" si="1"/>
        <v>2616</v>
      </c>
      <c r="J60" s="13">
        <f t="shared" si="1"/>
        <v>2597</v>
      </c>
      <c r="K60" s="13">
        <f t="shared" ref="K60:M63" si="2">K3+K24+K46</f>
        <v>2938</v>
      </c>
      <c r="L60" s="13">
        <f t="shared" si="2"/>
        <v>2859</v>
      </c>
      <c r="M60" s="13">
        <f t="shared" si="2"/>
        <v>2612</v>
      </c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4" hidden="1" customHeight="1" x14ac:dyDescent="0.35">
      <c r="A61" s="17">
        <v>2017</v>
      </c>
      <c r="B61" s="13">
        <f t="shared" ref="B61:J61" si="3">B5+B25+B47</f>
        <v>2309</v>
      </c>
      <c r="C61" s="13">
        <f t="shared" si="3"/>
        <v>2383</v>
      </c>
      <c r="D61" s="13">
        <f t="shared" si="3"/>
        <v>2404</v>
      </c>
      <c r="E61" s="13">
        <f t="shared" si="3"/>
        <v>2430</v>
      </c>
      <c r="F61" s="13">
        <f t="shared" si="3"/>
        <v>2434</v>
      </c>
      <c r="G61" s="13">
        <f t="shared" si="3"/>
        <v>2389</v>
      </c>
      <c r="H61" s="13">
        <f t="shared" si="3"/>
        <v>2386</v>
      </c>
      <c r="I61" s="13">
        <f t="shared" si="3"/>
        <v>2371</v>
      </c>
      <c r="J61" s="13">
        <f t="shared" si="3"/>
        <v>2305</v>
      </c>
      <c r="K61" s="13">
        <f t="shared" si="2"/>
        <v>2547</v>
      </c>
      <c r="L61" s="13">
        <f t="shared" si="2"/>
        <v>2439</v>
      </c>
      <c r="M61" s="13">
        <f t="shared" si="2"/>
        <v>2251</v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hidden="1" customHeight="1" x14ac:dyDescent="0.35">
      <c r="A62" s="17">
        <v>2018</v>
      </c>
      <c r="B62" s="13">
        <f t="shared" ref="B62:J62" si="4">B6+B26+B48</f>
        <v>2107</v>
      </c>
      <c r="C62" s="13">
        <f t="shared" si="4"/>
        <v>2149</v>
      </c>
      <c r="D62" s="13">
        <f t="shared" si="4"/>
        <v>2246</v>
      </c>
      <c r="E62" s="13">
        <f t="shared" si="4"/>
        <v>2245</v>
      </c>
      <c r="F62" s="13">
        <f t="shared" si="4"/>
        <v>2272</v>
      </c>
      <c r="G62" s="13">
        <f t="shared" si="4"/>
        <v>2264</v>
      </c>
      <c r="H62" s="13">
        <f t="shared" si="4"/>
        <v>2255</v>
      </c>
      <c r="I62" s="13">
        <f t="shared" si="4"/>
        <v>2333</v>
      </c>
      <c r="J62" s="13">
        <f t="shared" si="4"/>
        <v>2312</v>
      </c>
      <c r="K62" s="13">
        <f t="shared" si="2"/>
        <v>2321</v>
      </c>
      <c r="L62" s="13">
        <f t="shared" si="2"/>
        <v>2258</v>
      </c>
      <c r="M62" s="13">
        <f t="shared" si="2"/>
        <v>2091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hidden="1" customHeight="1" x14ac:dyDescent="0.35">
      <c r="A63" s="17">
        <v>2019</v>
      </c>
      <c r="B63" s="13">
        <f t="shared" ref="B63:J63" si="5">B49+B27+B7</f>
        <v>2274</v>
      </c>
      <c r="C63" s="13">
        <f t="shared" si="5"/>
        <v>2375</v>
      </c>
      <c r="D63" s="13">
        <f t="shared" si="5"/>
        <v>2495</v>
      </c>
      <c r="E63" s="13">
        <f t="shared" si="5"/>
        <v>2569</v>
      </c>
      <c r="F63" s="13">
        <f t="shared" si="5"/>
        <v>2550</v>
      </c>
      <c r="G63" s="13">
        <f t="shared" si="5"/>
        <v>2471</v>
      </c>
      <c r="H63" s="13">
        <f t="shared" si="5"/>
        <v>2402</v>
      </c>
      <c r="I63" s="13">
        <f t="shared" si="5"/>
        <v>2415</v>
      </c>
      <c r="J63" s="13">
        <f t="shared" si="5"/>
        <v>2379</v>
      </c>
      <c r="K63" s="13">
        <f t="shared" si="2"/>
        <v>2352</v>
      </c>
      <c r="L63" s="13">
        <f t="shared" si="2"/>
        <v>2352</v>
      </c>
      <c r="M63" s="13">
        <f t="shared" si="2"/>
        <v>2197</v>
      </c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hidden="1" customHeight="1" x14ac:dyDescent="0.35">
      <c r="A64" s="17">
        <v>2020</v>
      </c>
      <c r="B64" s="13">
        <f t="shared" ref="B64:J64" si="6">B50+B28+B8</f>
        <v>2114</v>
      </c>
      <c r="C64" s="13">
        <f t="shared" si="6"/>
        <v>2127</v>
      </c>
      <c r="D64" s="13">
        <f t="shared" si="6"/>
        <v>2166</v>
      </c>
      <c r="E64" s="13">
        <f t="shared" si="6"/>
        <v>2124</v>
      </c>
      <c r="F64" s="13">
        <f t="shared" si="6"/>
        <v>2056</v>
      </c>
      <c r="G64" s="13">
        <f t="shared" si="6"/>
        <v>1746</v>
      </c>
      <c r="H64" s="13">
        <f t="shared" si="6"/>
        <v>1630</v>
      </c>
      <c r="I64" s="13">
        <f t="shared" si="6"/>
        <v>1436</v>
      </c>
      <c r="J64" s="13">
        <f t="shared" si="6"/>
        <v>1410</v>
      </c>
      <c r="K64" s="13">
        <f t="shared" ref="K64:M65" si="7">K50+K28+K7</f>
        <v>2376</v>
      </c>
      <c r="L64" s="13">
        <f t="shared" si="7"/>
        <v>2354</v>
      </c>
      <c r="M64" s="13">
        <f t="shared" si="7"/>
        <v>2098</v>
      </c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hidden="1" customHeight="1" x14ac:dyDescent="0.35">
      <c r="A65" s="144">
        <v>2021</v>
      </c>
      <c r="B65" s="13">
        <f t="shared" ref="B65:J65" si="8">SUM(B9+B29+B51)</f>
        <v>1034</v>
      </c>
      <c r="C65" s="13">
        <f t="shared" si="8"/>
        <v>1055</v>
      </c>
      <c r="D65" s="13">
        <f t="shared" si="8"/>
        <v>988</v>
      </c>
      <c r="E65" s="13">
        <f t="shared" si="8"/>
        <v>1016</v>
      </c>
      <c r="F65" s="13">
        <f t="shared" si="8"/>
        <v>1029</v>
      </c>
      <c r="G65" s="13">
        <f t="shared" si="8"/>
        <v>1072</v>
      </c>
      <c r="H65" s="13">
        <f t="shared" si="8"/>
        <v>1114</v>
      </c>
      <c r="I65" s="13">
        <f t="shared" si="8"/>
        <v>1115</v>
      </c>
      <c r="J65" s="13">
        <f t="shared" si="8"/>
        <v>1062</v>
      </c>
      <c r="K65" s="13">
        <f t="shared" si="7"/>
        <v>1337</v>
      </c>
      <c r="L65" s="13">
        <f t="shared" si="7"/>
        <v>1279</v>
      </c>
      <c r="M65" s="13">
        <f t="shared" si="7"/>
        <v>1146</v>
      </c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35">
      <c r="A66" s="144">
        <v>2022</v>
      </c>
      <c r="B66" s="145">
        <f t="shared" ref="B66:J66" si="9">SUM(B10+B30+B52)</f>
        <v>731</v>
      </c>
      <c r="C66" s="145">
        <f t="shared" si="9"/>
        <v>693</v>
      </c>
      <c r="D66" s="145">
        <f t="shared" si="9"/>
        <v>735</v>
      </c>
      <c r="E66" s="145">
        <f t="shared" si="9"/>
        <v>772</v>
      </c>
      <c r="F66" s="145">
        <f t="shared" si="9"/>
        <v>897</v>
      </c>
      <c r="G66" s="145">
        <f t="shared" si="9"/>
        <v>1039</v>
      </c>
      <c r="H66" s="145">
        <f t="shared" si="9"/>
        <v>1073</v>
      </c>
      <c r="I66" s="145">
        <f t="shared" si="9"/>
        <v>1055</v>
      </c>
      <c r="J66" s="145">
        <f t="shared" si="9"/>
        <v>999</v>
      </c>
      <c r="K66" s="13">
        <f t="shared" ref="K66:M67" si="10">SUM(K9+K30+K52)</f>
        <v>945</v>
      </c>
      <c r="L66" s="13">
        <f t="shared" si="10"/>
        <v>887</v>
      </c>
      <c r="M66" s="13">
        <f t="shared" si="10"/>
        <v>759</v>
      </c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35">
      <c r="A67" s="144">
        <v>2023</v>
      </c>
      <c r="B67" s="145">
        <f t="shared" ref="B67:J67" si="11">SUM(B11+B31+B53)</f>
        <v>808</v>
      </c>
      <c r="C67" s="145">
        <f t="shared" si="11"/>
        <v>790</v>
      </c>
      <c r="D67" s="145">
        <f t="shared" si="11"/>
        <v>759</v>
      </c>
      <c r="E67" s="145">
        <f t="shared" si="11"/>
        <v>768</v>
      </c>
      <c r="F67" s="145">
        <f t="shared" si="11"/>
        <v>767</v>
      </c>
      <c r="G67" s="145">
        <f t="shared" si="11"/>
        <v>786</v>
      </c>
      <c r="H67" s="145">
        <f t="shared" si="11"/>
        <v>839</v>
      </c>
      <c r="I67" s="145">
        <f t="shared" si="11"/>
        <v>842</v>
      </c>
      <c r="J67" s="145">
        <f t="shared" si="11"/>
        <v>843</v>
      </c>
      <c r="K67" s="145">
        <f t="shared" si="10"/>
        <v>992</v>
      </c>
      <c r="L67" s="145">
        <f t="shared" si="10"/>
        <v>955</v>
      </c>
      <c r="M67" s="145">
        <f t="shared" si="10"/>
        <v>872</v>
      </c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35">
      <c r="A68" s="144">
        <v>2024</v>
      </c>
      <c r="B68" s="145">
        <f>+SUM(B12+B32+B54)</f>
        <v>877</v>
      </c>
      <c r="C68" s="145">
        <f>SUM(C12+C32+C54)</f>
        <v>877</v>
      </c>
      <c r="D68" s="145">
        <f>+SUM(D12+D32+D54)</f>
        <v>969</v>
      </c>
      <c r="E68" s="145">
        <f>SUM(E12+E32+E54)</f>
        <v>1006</v>
      </c>
      <c r="F68" s="145">
        <f>+SUM(F12+F32+F54)</f>
        <v>1078</v>
      </c>
      <c r="G68" s="145">
        <f>SUM(G12+G32+G54)</f>
        <v>1121</v>
      </c>
      <c r="H68" s="145">
        <f>+SUM(H12+H32+H54)</f>
        <v>1146</v>
      </c>
      <c r="I68" s="145">
        <f>SUM(I12+I32+I54)</f>
        <v>1160</v>
      </c>
      <c r="J68" s="145">
        <f>+SUM(J12+J32+J54)</f>
        <v>1185</v>
      </c>
      <c r="K68" s="145">
        <f>SUM(K12+K32+K54)</f>
        <v>1175</v>
      </c>
      <c r="L68" s="145">
        <f>+SUM(L12+L32+L54)</f>
        <v>1153</v>
      </c>
      <c r="M68" s="145">
        <f>SUM(M12+M32+M54)</f>
        <v>1056</v>
      </c>
      <c r="N68" s="4"/>
      <c r="O68" s="4"/>
      <c r="P68" s="4"/>
      <c r="Q68" s="4"/>
      <c r="R68" s="4"/>
      <c r="S68" s="4"/>
      <c r="T68" s="4"/>
      <c r="U68" s="4"/>
      <c r="V68" s="326" t="s">
        <v>454</v>
      </c>
      <c r="W68" s="326"/>
      <c r="X68" s="326"/>
      <c r="Y68" s="326"/>
      <c r="Z68" s="326"/>
    </row>
    <row r="69" spans="1:26" ht="14.25" customHeight="1" x14ac:dyDescent="0.35">
      <c r="A69" s="144">
        <v>2025</v>
      </c>
      <c r="B69" s="145">
        <f>+SUM(B13+B33+B55)</f>
        <v>1115</v>
      </c>
      <c r="C69" s="145">
        <f t="shared" ref="C69:M69" si="12">+SUM(C13+C33+C55)</f>
        <v>1149</v>
      </c>
      <c r="D69" s="145">
        <f t="shared" si="12"/>
        <v>1194</v>
      </c>
      <c r="E69" s="145">
        <f t="shared" si="12"/>
        <v>0</v>
      </c>
      <c r="F69" s="145">
        <f t="shared" si="12"/>
        <v>0</v>
      </c>
      <c r="G69" s="145">
        <f t="shared" si="12"/>
        <v>0</v>
      </c>
      <c r="H69" s="145">
        <f t="shared" si="12"/>
        <v>0</v>
      </c>
      <c r="I69" s="145">
        <f t="shared" si="12"/>
        <v>0</v>
      </c>
      <c r="J69" s="145">
        <f t="shared" si="12"/>
        <v>0</v>
      </c>
      <c r="K69" s="145">
        <f t="shared" si="12"/>
        <v>0</v>
      </c>
      <c r="L69" s="145">
        <f t="shared" si="12"/>
        <v>0</v>
      </c>
      <c r="M69" s="145">
        <f t="shared" si="12"/>
        <v>0</v>
      </c>
      <c r="N69" s="4"/>
      <c r="O69" s="4"/>
      <c r="P69" s="4"/>
      <c r="Q69" s="4"/>
      <c r="R69" s="4"/>
      <c r="S69" s="4"/>
      <c r="T69" s="4"/>
      <c r="U69" s="4"/>
      <c r="V69" s="272"/>
      <c r="W69" s="272"/>
      <c r="X69" s="272"/>
      <c r="Y69" s="272"/>
      <c r="Z69" s="272"/>
    </row>
    <row r="70" spans="1:26" ht="14.25" customHeight="1" x14ac:dyDescent="0.35">
      <c r="A70" s="21"/>
      <c r="B70" s="4"/>
      <c r="C70" s="4"/>
      <c r="D70" s="4"/>
      <c r="E70" s="4"/>
      <c r="F70" s="4"/>
      <c r="G70" s="4"/>
      <c r="H70" s="4"/>
      <c r="I70" s="4"/>
      <c r="J70" s="4"/>
      <c r="K70" s="151"/>
      <c r="L70" s="151"/>
      <c r="M70" s="151"/>
      <c r="N70" s="4"/>
      <c r="O70" s="4"/>
      <c r="P70" s="4"/>
      <c r="Q70" s="4"/>
      <c r="R70" s="4"/>
      <c r="S70" s="4"/>
      <c r="T70" s="4"/>
      <c r="U70" s="4"/>
      <c r="V70" s="151"/>
      <c r="W70" s="151" t="s">
        <v>534</v>
      </c>
      <c r="X70" s="151" t="s">
        <v>460</v>
      </c>
      <c r="Y70" s="151" t="s">
        <v>535</v>
      </c>
      <c r="Z70" s="151" t="s">
        <v>536</v>
      </c>
    </row>
    <row r="71" spans="1:26" ht="14.25" customHeight="1" x14ac:dyDescent="0.35">
      <c r="A71" s="21"/>
      <c r="B71" s="4"/>
      <c r="C71" s="4"/>
      <c r="G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171">
        <v>2022</v>
      </c>
      <c r="W71" s="171">
        <f>SUM(B66:D66)</f>
        <v>2159</v>
      </c>
      <c r="X71" s="171">
        <f>SUM(E66:G66)</f>
        <v>2708</v>
      </c>
      <c r="Y71" s="171">
        <f>SUM(H66:J66)</f>
        <v>3127</v>
      </c>
      <c r="Z71" s="171">
        <f>SUM(K67:M67)</f>
        <v>2819</v>
      </c>
    </row>
    <row r="72" spans="1:26" ht="14.25" customHeight="1" thickBot="1" x14ac:dyDescent="0.4">
      <c r="A72" s="21"/>
      <c r="B72" s="4"/>
      <c r="C72" s="4"/>
      <c r="G72" s="4"/>
      <c r="K72" s="316" t="s">
        <v>109</v>
      </c>
      <c r="L72" s="317"/>
      <c r="M72" s="318"/>
      <c r="N72" s="4"/>
      <c r="O72" s="4"/>
      <c r="P72" s="4"/>
      <c r="Q72" s="4"/>
      <c r="R72" s="4"/>
      <c r="S72" s="4"/>
      <c r="T72" s="4"/>
      <c r="U72" s="4"/>
      <c r="V72" s="171">
        <v>2023</v>
      </c>
      <c r="W72" s="171">
        <f>SUM(B67:D67)</f>
        <v>2357</v>
      </c>
      <c r="X72" s="171">
        <f>SUM(E67:G67)</f>
        <v>2321</v>
      </c>
      <c r="Y72" s="171">
        <f>SUM(H67:J67)</f>
        <v>2524</v>
      </c>
      <c r="Z72" s="171">
        <f>SUM(K68:M68)</f>
        <v>3384</v>
      </c>
    </row>
    <row r="73" spans="1:26" ht="14.25" customHeight="1" thickTop="1" x14ac:dyDescent="0.35">
      <c r="A73" s="21"/>
      <c r="B73" s="4"/>
      <c r="C73" s="4"/>
      <c r="G73" s="4"/>
      <c r="K73" s="6" t="s">
        <v>13</v>
      </c>
      <c r="L73" s="6" t="s">
        <v>14</v>
      </c>
      <c r="M73" s="6" t="s">
        <v>15</v>
      </c>
      <c r="N73" s="4"/>
      <c r="O73" s="4"/>
      <c r="P73" s="4"/>
      <c r="Q73" s="4"/>
      <c r="R73" s="4"/>
      <c r="S73" s="4"/>
      <c r="T73" s="4"/>
      <c r="U73" s="4"/>
      <c r="V73" s="171">
        <v>2024</v>
      </c>
      <c r="W73" s="171">
        <f>SUM(B68:D68)</f>
        <v>2723</v>
      </c>
      <c r="X73" s="171">
        <f>SUM(E68:G68)</f>
        <v>3205</v>
      </c>
      <c r="Y73" s="171">
        <f>SUM(H68:J68)</f>
        <v>3491</v>
      </c>
      <c r="Z73" s="171">
        <f>SUM(K68:M68)</f>
        <v>3384</v>
      </c>
    </row>
    <row r="74" spans="1:26" ht="14.25" customHeight="1" x14ac:dyDescent="0.35">
      <c r="A74" s="21"/>
      <c r="B74" s="4"/>
      <c r="C74" s="4"/>
      <c r="G74" s="4"/>
      <c r="K74" s="7" t="s">
        <v>576</v>
      </c>
      <c r="L74" s="8">
        <f>D69</f>
        <v>1194</v>
      </c>
      <c r="M74" s="9">
        <f>(L74-L75)/L75</f>
        <v>0.23219814241486067</v>
      </c>
      <c r="N74" s="4"/>
      <c r="O74" s="4"/>
      <c r="P74" s="4"/>
      <c r="Q74" s="4"/>
      <c r="R74" s="4"/>
      <c r="S74" s="4"/>
      <c r="T74" s="4"/>
      <c r="U74" s="4"/>
      <c r="V74" s="171">
        <v>2025</v>
      </c>
      <c r="W74" s="171">
        <f>SUM(B69:D69)</f>
        <v>3458</v>
      </c>
      <c r="X74" s="171">
        <f>SUM(E69:G69)</f>
        <v>0</v>
      </c>
      <c r="Y74" s="171">
        <f>SUM(H69:J69)</f>
        <v>0</v>
      </c>
      <c r="Z74" s="171">
        <f>SUM(K69:M69)</f>
        <v>0</v>
      </c>
    </row>
    <row r="75" spans="1:26" ht="14.25" customHeight="1" x14ac:dyDescent="0.35">
      <c r="A75" s="21"/>
      <c r="B75" s="4"/>
      <c r="C75" s="4"/>
      <c r="G75" s="4"/>
      <c r="K75" s="7" t="s">
        <v>577</v>
      </c>
      <c r="L75" s="8">
        <f>D68</f>
        <v>969</v>
      </c>
      <c r="M75" s="9">
        <f>(L75-L76)/L76</f>
        <v>0.27667984189723321</v>
      </c>
      <c r="N75" s="4"/>
      <c r="O75" s="4"/>
      <c r="P75" s="4"/>
      <c r="Q75" s="4"/>
      <c r="R75" s="4"/>
      <c r="S75" s="4"/>
      <c r="T75" s="4"/>
      <c r="U75" s="4"/>
    </row>
    <row r="76" spans="1:26" ht="14.25" customHeight="1" x14ac:dyDescent="0.35">
      <c r="A76" s="21"/>
      <c r="B76" s="4"/>
      <c r="C76" s="4"/>
      <c r="G76" s="4"/>
      <c r="K76" s="7" t="s">
        <v>578</v>
      </c>
      <c r="L76" s="8">
        <f>D67</f>
        <v>759</v>
      </c>
      <c r="M76" s="9">
        <f>(L76-L77)/L77</f>
        <v>3.2653061224489799E-2</v>
      </c>
      <c r="N76" s="4"/>
      <c r="O76" s="4"/>
      <c r="P76" s="4"/>
      <c r="Q76" s="4"/>
      <c r="R76" s="4"/>
      <c r="S76" s="4"/>
      <c r="T76" s="4"/>
      <c r="U76" s="4"/>
    </row>
    <row r="77" spans="1:26" ht="14.25" customHeight="1" x14ac:dyDescent="0.35">
      <c r="A77" s="21"/>
      <c r="B77" s="4"/>
      <c r="C77" s="4"/>
      <c r="G77" s="4"/>
      <c r="K77" s="179" t="s">
        <v>579</v>
      </c>
      <c r="L77" s="8">
        <f>D66</f>
        <v>735</v>
      </c>
      <c r="M77" s="9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35">
      <c r="A78" s="21"/>
      <c r="B78" s="4"/>
      <c r="C78" s="4"/>
      <c r="D78" s="154"/>
      <c r="E78" s="251"/>
      <c r="F78" s="223"/>
      <c r="G78" s="4"/>
      <c r="H78" s="4"/>
      <c r="I78" s="4"/>
      <c r="J78" s="4"/>
      <c r="K78" s="172"/>
      <c r="L78" s="173"/>
      <c r="M78" s="147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35">
      <c r="A79" s="21"/>
      <c r="B79" s="4"/>
      <c r="C79" s="4"/>
      <c r="D79" s="154"/>
      <c r="E79" s="251"/>
      <c r="F79" s="223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35">
      <c r="A80" s="21" t="s">
        <v>19</v>
      </c>
      <c r="B80" s="4"/>
      <c r="C80" s="4"/>
      <c r="D80" s="154"/>
      <c r="E80" s="251"/>
      <c r="F80" s="223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29" ht="14.25" customHeight="1" x14ac:dyDescent="0.35">
      <c r="A81" s="21"/>
      <c r="B81" s="252">
        <f>B86</f>
        <v>39295</v>
      </c>
      <c r="C81" s="252">
        <f t="shared" ref="C81:BN81" si="13">C86</f>
        <v>39326</v>
      </c>
      <c r="D81" s="252">
        <f t="shared" si="13"/>
        <v>39356</v>
      </c>
      <c r="E81" s="252">
        <f t="shared" si="13"/>
        <v>39387</v>
      </c>
      <c r="F81" s="252">
        <f t="shared" si="13"/>
        <v>39417</v>
      </c>
      <c r="G81" s="252">
        <f t="shared" si="13"/>
        <v>39448</v>
      </c>
      <c r="H81" s="252">
        <f t="shared" si="13"/>
        <v>39479</v>
      </c>
      <c r="I81" s="252">
        <f t="shared" si="13"/>
        <v>39508</v>
      </c>
      <c r="J81" s="252">
        <f t="shared" si="13"/>
        <v>39539</v>
      </c>
      <c r="K81" s="4"/>
      <c r="L81" s="4"/>
      <c r="M81" s="4"/>
      <c r="N81" s="252">
        <f t="shared" si="13"/>
        <v>39661</v>
      </c>
      <c r="O81" s="252">
        <f t="shared" si="13"/>
        <v>39692</v>
      </c>
      <c r="P81" s="252">
        <f t="shared" si="13"/>
        <v>39722</v>
      </c>
      <c r="Q81" s="252">
        <f t="shared" si="13"/>
        <v>39753</v>
      </c>
      <c r="R81" s="252">
        <f t="shared" si="13"/>
        <v>39783</v>
      </c>
      <c r="S81" s="252">
        <f t="shared" si="13"/>
        <v>39814</v>
      </c>
      <c r="T81" s="252">
        <f t="shared" si="13"/>
        <v>39845</v>
      </c>
      <c r="U81" s="252">
        <f t="shared" si="13"/>
        <v>39873</v>
      </c>
      <c r="V81" s="252">
        <f t="shared" si="13"/>
        <v>39904</v>
      </c>
      <c r="W81" s="252">
        <f t="shared" si="13"/>
        <v>39934</v>
      </c>
      <c r="X81" s="252">
        <f t="shared" si="13"/>
        <v>39965</v>
      </c>
      <c r="Y81" s="252">
        <f t="shared" si="13"/>
        <v>39995</v>
      </c>
      <c r="Z81" s="252">
        <f t="shared" si="13"/>
        <v>40026</v>
      </c>
      <c r="AA81" s="252">
        <f t="shared" si="13"/>
        <v>40057</v>
      </c>
      <c r="AB81" s="252">
        <f t="shared" si="13"/>
        <v>40087</v>
      </c>
      <c r="AC81" s="252">
        <f t="shared" si="13"/>
        <v>40118</v>
      </c>
      <c r="AD81" s="252">
        <f t="shared" si="13"/>
        <v>40148</v>
      </c>
      <c r="AE81" s="252">
        <f t="shared" si="13"/>
        <v>40179</v>
      </c>
      <c r="AF81" s="252">
        <f t="shared" si="13"/>
        <v>40210</v>
      </c>
      <c r="AG81" s="252">
        <f t="shared" si="13"/>
        <v>40238</v>
      </c>
      <c r="AH81" s="252">
        <f t="shared" si="13"/>
        <v>40269</v>
      </c>
      <c r="AI81" s="252">
        <f t="shared" si="13"/>
        <v>40299</v>
      </c>
      <c r="AJ81" s="252">
        <f t="shared" si="13"/>
        <v>40330</v>
      </c>
      <c r="AK81" s="252">
        <f t="shared" si="13"/>
        <v>40360</v>
      </c>
      <c r="AL81" s="252">
        <f t="shared" si="13"/>
        <v>40391</v>
      </c>
      <c r="AM81" s="252">
        <f t="shared" si="13"/>
        <v>40422</v>
      </c>
      <c r="AN81" s="252">
        <f t="shared" si="13"/>
        <v>40452</v>
      </c>
      <c r="AO81" s="252">
        <f t="shared" si="13"/>
        <v>40483</v>
      </c>
      <c r="AP81" s="252">
        <f t="shared" si="13"/>
        <v>40513</v>
      </c>
      <c r="AQ81" s="252">
        <f t="shared" si="13"/>
        <v>40544</v>
      </c>
      <c r="AR81" s="252">
        <f t="shared" si="13"/>
        <v>40575</v>
      </c>
      <c r="AS81" s="252">
        <f t="shared" si="13"/>
        <v>40603</v>
      </c>
      <c r="AT81" s="252">
        <f t="shared" si="13"/>
        <v>40634</v>
      </c>
      <c r="AU81" s="252">
        <f t="shared" si="13"/>
        <v>40664</v>
      </c>
      <c r="AV81" s="252">
        <f t="shared" si="13"/>
        <v>40695</v>
      </c>
      <c r="AW81" s="252">
        <f t="shared" si="13"/>
        <v>40725</v>
      </c>
      <c r="AX81" s="252">
        <f t="shared" si="13"/>
        <v>40756</v>
      </c>
      <c r="AY81" s="252">
        <f t="shared" si="13"/>
        <v>40787</v>
      </c>
      <c r="AZ81" s="252">
        <f t="shared" si="13"/>
        <v>40817</v>
      </c>
      <c r="BA81" s="252">
        <f t="shared" si="13"/>
        <v>40848</v>
      </c>
      <c r="BB81" s="252">
        <f t="shared" si="13"/>
        <v>40878</v>
      </c>
      <c r="BC81" s="252">
        <f t="shared" si="13"/>
        <v>40909</v>
      </c>
      <c r="BD81" s="252">
        <f t="shared" si="13"/>
        <v>40940</v>
      </c>
      <c r="BE81" s="252">
        <f t="shared" si="13"/>
        <v>40969</v>
      </c>
      <c r="BF81" s="252">
        <f t="shared" si="13"/>
        <v>41000</v>
      </c>
      <c r="BG81" s="252">
        <f t="shared" si="13"/>
        <v>41030</v>
      </c>
      <c r="BH81" s="252">
        <f t="shared" si="13"/>
        <v>41061</v>
      </c>
      <c r="BI81" s="252">
        <f t="shared" si="13"/>
        <v>41091</v>
      </c>
      <c r="BJ81" s="252">
        <f t="shared" si="13"/>
        <v>41122</v>
      </c>
      <c r="BK81" s="252">
        <f t="shared" si="13"/>
        <v>41153</v>
      </c>
      <c r="BL81" s="252">
        <f t="shared" si="13"/>
        <v>41183</v>
      </c>
      <c r="BM81" s="252">
        <f t="shared" si="13"/>
        <v>41214</v>
      </c>
      <c r="BN81" s="252">
        <f t="shared" si="13"/>
        <v>41244</v>
      </c>
      <c r="BO81" s="252">
        <f t="shared" ref="BO81:DZ81" si="14">BO86</f>
        <v>41275</v>
      </c>
      <c r="BP81" s="252">
        <f t="shared" si="14"/>
        <v>41306</v>
      </c>
      <c r="BQ81" s="252">
        <f t="shared" si="14"/>
        <v>41334</v>
      </c>
      <c r="BR81" s="252">
        <f t="shared" si="14"/>
        <v>41365</v>
      </c>
      <c r="BS81" s="252">
        <f t="shared" si="14"/>
        <v>41395</v>
      </c>
      <c r="BT81" s="252">
        <f t="shared" si="14"/>
        <v>41426</v>
      </c>
      <c r="BU81" s="252">
        <f t="shared" si="14"/>
        <v>41456</v>
      </c>
      <c r="BV81" s="252">
        <f t="shared" si="14"/>
        <v>41487</v>
      </c>
      <c r="BW81" s="252">
        <f t="shared" si="14"/>
        <v>41518</v>
      </c>
      <c r="BX81" s="252">
        <f t="shared" si="14"/>
        <v>41548</v>
      </c>
      <c r="BY81" s="252">
        <f t="shared" si="14"/>
        <v>41579</v>
      </c>
      <c r="BZ81" s="252">
        <f t="shared" si="14"/>
        <v>41609</v>
      </c>
      <c r="CA81" s="252">
        <f t="shared" si="14"/>
        <v>41640</v>
      </c>
      <c r="CB81" s="252">
        <f t="shared" si="14"/>
        <v>41671</v>
      </c>
      <c r="CC81" s="252">
        <f t="shared" si="14"/>
        <v>41699</v>
      </c>
      <c r="CD81" s="252">
        <f t="shared" si="14"/>
        <v>41730</v>
      </c>
      <c r="CE81" s="252">
        <f t="shared" si="14"/>
        <v>41760</v>
      </c>
      <c r="CF81" s="252">
        <f t="shared" si="14"/>
        <v>41791</v>
      </c>
      <c r="CG81" s="252">
        <f t="shared" si="14"/>
        <v>41821</v>
      </c>
      <c r="CH81" s="252">
        <f t="shared" si="14"/>
        <v>41852</v>
      </c>
      <c r="CI81" s="252">
        <f t="shared" si="14"/>
        <v>41883</v>
      </c>
      <c r="CJ81" s="252">
        <f t="shared" si="14"/>
        <v>41913</v>
      </c>
      <c r="CK81" s="252">
        <f t="shared" si="14"/>
        <v>41944</v>
      </c>
      <c r="CL81" s="252">
        <f t="shared" si="14"/>
        <v>41974</v>
      </c>
      <c r="CM81" s="252">
        <f t="shared" si="14"/>
        <v>42005</v>
      </c>
      <c r="CN81" s="252">
        <f t="shared" si="14"/>
        <v>42036</v>
      </c>
      <c r="CO81" s="252">
        <f t="shared" si="14"/>
        <v>42064</v>
      </c>
      <c r="CP81" s="252">
        <f t="shared" si="14"/>
        <v>42095</v>
      </c>
      <c r="CQ81" s="252">
        <f t="shared" si="14"/>
        <v>42125</v>
      </c>
      <c r="CR81" s="252">
        <f t="shared" si="14"/>
        <v>42156</v>
      </c>
      <c r="CS81" s="252">
        <f t="shared" si="14"/>
        <v>42186</v>
      </c>
      <c r="CT81" s="252">
        <f t="shared" si="14"/>
        <v>42217</v>
      </c>
      <c r="CU81" s="252">
        <f t="shared" si="14"/>
        <v>42248</v>
      </c>
      <c r="CV81" s="252">
        <f t="shared" si="14"/>
        <v>42278</v>
      </c>
      <c r="CW81" s="252">
        <f t="shared" si="14"/>
        <v>42309</v>
      </c>
      <c r="CX81" s="252">
        <f t="shared" si="14"/>
        <v>42339</v>
      </c>
      <c r="CY81" s="252">
        <f t="shared" si="14"/>
        <v>42370</v>
      </c>
      <c r="CZ81" s="252">
        <f t="shared" si="14"/>
        <v>42401</v>
      </c>
      <c r="DA81" s="252">
        <f t="shared" si="14"/>
        <v>42430</v>
      </c>
      <c r="DB81" s="252">
        <f t="shared" si="14"/>
        <v>42461</v>
      </c>
      <c r="DC81" s="252">
        <f t="shared" si="14"/>
        <v>42491</v>
      </c>
      <c r="DD81" s="252">
        <f t="shared" si="14"/>
        <v>42522</v>
      </c>
      <c r="DE81" s="252">
        <f t="shared" si="14"/>
        <v>42552</v>
      </c>
      <c r="DF81" s="252">
        <f t="shared" si="14"/>
        <v>42583</v>
      </c>
      <c r="DG81" s="252">
        <f t="shared" si="14"/>
        <v>42614</v>
      </c>
      <c r="DH81" s="252">
        <f t="shared" si="14"/>
        <v>42644</v>
      </c>
      <c r="DI81" s="252">
        <f t="shared" si="14"/>
        <v>42675</v>
      </c>
      <c r="DJ81" s="252">
        <f t="shared" si="14"/>
        <v>42705</v>
      </c>
      <c r="DK81" s="252">
        <f t="shared" si="14"/>
        <v>42736</v>
      </c>
      <c r="DL81" s="252">
        <f t="shared" si="14"/>
        <v>42767</v>
      </c>
      <c r="DM81" s="252">
        <f t="shared" si="14"/>
        <v>42795</v>
      </c>
      <c r="DN81" s="252">
        <f t="shared" si="14"/>
        <v>42826</v>
      </c>
      <c r="DO81" s="252">
        <f t="shared" si="14"/>
        <v>42856</v>
      </c>
      <c r="DP81" s="252">
        <f t="shared" si="14"/>
        <v>42887</v>
      </c>
      <c r="DQ81" s="252">
        <f t="shared" si="14"/>
        <v>42917</v>
      </c>
      <c r="DR81" s="252">
        <f t="shared" si="14"/>
        <v>42948</v>
      </c>
      <c r="DS81" s="252">
        <f t="shared" si="14"/>
        <v>42979</v>
      </c>
      <c r="DT81" s="252">
        <f t="shared" si="14"/>
        <v>43009</v>
      </c>
      <c r="DU81" s="252">
        <f t="shared" si="14"/>
        <v>43040</v>
      </c>
      <c r="DV81" s="252">
        <f t="shared" si="14"/>
        <v>43070</v>
      </c>
      <c r="DW81" s="252">
        <f t="shared" si="14"/>
        <v>43101</v>
      </c>
      <c r="DX81" s="252">
        <f t="shared" si="14"/>
        <v>43132</v>
      </c>
      <c r="DY81" s="252">
        <f t="shared" si="14"/>
        <v>43160</v>
      </c>
      <c r="DZ81" s="252">
        <f t="shared" si="14"/>
        <v>43191</v>
      </c>
      <c r="EA81" s="252">
        <f t="shared" ref="EA81:GL81" si="15">EA86</f>
        <v>43221</v>
      </c>
      <c r="EB81" s="252">
        <f t="shared" si="15"/>
        <v>43252</v>
      </c>
      <c r="EC81" s="252">
        <f t="shared" si="15"/>
        <v>43282</v>
      </c>
      <c r="ED81" s="252">
        <f t="shared" si="15"/>
        <v>43313</v>
      </c>
      <c r="EE81" s="252">
        <f t="shared" si="15"/>
        <v>43344</v>
      </c>
      <c r="EF81" s="252">
        <f t="shared" si="15"/>
        <v>43374</v>
      </c>
      <c r="EG81" s="252">
        <f t="shared" si="15"/>
        <v>43405</v>
      </c>
      <c r="EH81" s="252">
        <f t="shared" si="15"/>
        <v>43435</v>
      </c>
      <c r="EI81" s="252">
        <f t="shared" si="15"/>
        <v>43466</v>
      </c>
      <c r="EJ81" s="252">
        <f t="shared" si="15"/>
        <v>43497</v>
      </c>
      <c r="EK81" s="252">
        <f t="shared" si="15"/>
        <v>43525</v>
      </c>
      <c r="EL81" s="252">
        <f t="shared" si="15"/>
        <v>43556</v>
      </c>
      <c r="EM81" s="252">
        <f t="shared" si="15"/>
        <v>43586</v>
      </c>
      <c r="EN81" s="252">
        <f t="shared" si="15"/>
        <v>43617</v>
      </c>
      <c r="EO81" s="252">
        <f t="shared" si="15"/>
        <v>43647</v>
      </c>
      <c r="EP81" s="252">
        <f t="shared" si="15"/>
        <v>43678</v>
      </c>
      <c r="EQ81" s="252">
        <f t="shared" si="15"/>
        <v>43709</v>
      </c>
      <c r="ER81" s="252">
        <f t="shared" si="15"/>
        <v>43739</v>
      </c>
      <c r="ES81" s="252">
        <f t="shared" si="15"/>
        <v>43770</v>
      </c>
      <c r="ET81" s="252">
        <f t="shared" si="15"/>
        <v>43800</v>
      </c>
      <c r="EU81" s="252">
        <f t="shared" si="15"/>
        <v>43831</v>
      </c>
      <c r="EV81" s="252">
        <f t="shared" si="15"/>
        <v>43862</v>
      </c>
      <c r="EW81" s="252">
        <f t="shared" si="15"/>
        <v>43891</v>
      </c>
      <c r="EX81" s="252">
        <f t="shared" si="15"/>
        <v>43922</v>
      </c>
      <c r="EY81" s="252">
        <f t="shared" si="15"/>
        <v>43952</v>
      </c>
      <c r="EZ81" s="252">
        <f t="shared" si="15"/>
        <v>43983</v>
      </c>
      <c r="FA81" s="252">
        <f t="shared" si="15"/>
        <v>44013</v>
      </c>
      <c r="FB81" s="252">
        <f t="shared" si="15"/>
        <v>44044</v>
      </c>
      <c r="FC81" s="252">
        <f t="shared" si="15"/>
        <v>44075</v>
      </c>
      <c r="FD81" s="252">
        <f t="shared" si="15"/>
        <v>44105</v>
      </c>
      <c r="FE81" s="252">
        <f t="shared" si="15"/>
        <v>44136</v>
      </c>
      <c r="FF81" s="252">
        <f t="shared" si="15"/>
        <v>44166</v>
      </c>
      <c r="FG81" s="252">
        <f t="shared" si="15"/>
        <v>44197</v>
      </c>
      <c r="FH81" s="252">
        <f t="shared" si="15"/>
        <v>44228</v>
      </c>
      <c r="FI81" s="252">
        <f t="shared" si="15"/>
        <v>44256</v>
      </c>
      <c r="FJ81" s="252">
        <f t="shared" si="15"/>
        <v>44287</v>
      </c>
      <c r="FK81" s="252">
        <f t="shared" si="15"/>
        <v>44317</v>
      </c>
      <c r="FL81" s="252">
        <f t="shared" si="15"/>
        <v>44348</v>
      </c>
      <c r="FM81" s="252">
        <f t="shared" si="15"/>
        <v>44378</v>
      </c>
      <c r="FN81" s="252">
        <f t="shared" si="15"/>
        <v>44409</v>
      </c>
      <c r="FO81" s="252">
        <f t="shared" si="15"/>
        <v>44440</v>
      </c>
      <c r="FP81" s="252">
        <f t="shared" si="15"/>
        <v>44470</v>
      </c>
      <c r="FQ81" s="252">
        <f t="shared" si="15"/>
        <v>44501</v>
      </c>
      <c r="FR81" s="252">
        <f t="shared" si="15"/>
        <v>44531</v>
      </c>
      <c r="FS81" s="252">
        <f t="shared" si="15"/>
        <v>44562</v>
      </c>
      <c r="FT81" s="252">
        <f t="shared" si="15"/>
        <v>44593</v>
      </c>
      <c r="FU81" s="252">
        <f t="shared" si="15"/>
        <v>44621</v>
      </c>
      <c r="FV81" s="252">
        <f t="shared" si="15"/>
        <v>44652</v>
      </c>
      <c r="FW81" s="252">
        <f t="shared" si="15"/>
        <v>44682</v>
      </c>
      <c r="FX81" s="252">
        <f t="shared" si="15"/>
        <v>44713</v>
      </c>
      <c r="FY81" s="252">
        <f t="shared" si="15"/>
        <v>44743</v>
      </c>
      <c r="FZ81" s="252">
        <f t="shared" si="15"/>
        <v>44774</v>
      </c>
      <c r="GA81" s="252">
        <f t="shared" si="15"/>
        <v>44805</v>
      </c>
      <c r="GB81" s="252">
        <f t="shared" si="15"/>
        <v>44835</v>
      </c>
      <c r="GC81" s="252">
        <f t="shared" si="15"/>
        <v>44866</v>
      </c>
      <c r="GD81" s="252">
        <f t="shared" si="15"/>
        <v>44896</v>
      </c>
      <c r="GE81" s="252">
        <f t="shared" si="15"/>
        <v>44927</v>
      </c>
      <c r="GF81" s="252">
        <f t="shared" si="15"/>
        <v>44958</v>
      </c>
      <c r="GG81" s="252">
        <f t="shared" si="15"/>
        <v>44986</v>
      </c>
      <c r="GH81" s="252">
        <f t="shared" si="15"/>
        <v>45017</v>
      </c>
      <c r="GI81" s="252">
        <f t="shared" si="15"/>
        <v>45047</v>
      </c>
      <c r="GJ81" s="252">
        <f t="shared" si="15"/>
        <v>45078</v>
      </c>
      <c r="GK81" s="252">
        <f t="shared" si="15"/>
        <v>45108</v>
      </c>
      <c r="GL81" s="252">
        <f t="shared" si="15"/>
        <v>45139</v>
      </c>
      <c r="GM81" s="252">
        <f t="shared" ref="GM81:HU81" si="16">GM86</f>
        <v>45170</v>
      </c>
      <c r="GN81" s="252">
        <f t="shared" si="16"/>
        <v>45200</v>
      </c>
      <c r="GO81" s="252">
        <f t="shared" si="16"/>
        <v>45231</v>
      </c>
      <c r="GP81" s="252">
        <f t="shared" si="16"/>
        <v>45261</v>
      </c>
      <c r="GQ81" s="252">
        <f t="shared" si="16"/>
        <v>45292</v>
      </c>
      <c r="GR81" s="252">
        <f t="shared" si="16"/>
        <v>45323</v>
      </c>
      <c r="GS81" s="252">
        <f t="shared" si="16"/>
        <v>45352</v>
      </c>
      <c r="GT81" s="252">
        <f t="shared" si="16"/>
        <v>45383</v>
      </c>
      <c r="GU81" s="252">
        <f t="shared" si="16"/>
        <v>45413</v>
      </c>
      <c r="GV81" s="252">
        <f t="shared" si="16"/>
        <v>45444</v>
      </c>
      <c r="GW81" s="252">
        <f t="shared" si="16"/>
        <v>45474</v>
      </c>
      <c r="GX81" s="252">
        <f t="shared" si="16"/>
        <v>45505</v>
      </c>
      <c r="GY81" s="252">
        <f t="shared" si="16"/>
        <v>45536</v>
      </c>
      <c r="GZ81" s="252">
        <f t="shared" si="16"/>
        <v>45566</v>
      </c>
      <c r="HA81" s="252">
        <f t="shared" si="16"/>
        <v>45597</v>
      </c>
      <c r="HB81" s="252">
        <f t="shared" si="16"/>
        <v>45627</v>
      </c>
      <c r="HC81" s="252">
        <f t="shared" si="16"/>
        <v>45658</v>
      </c>
      <c r="HD81" s="252">
        <f t="shared" si="16"/>
        <v>45689</v>
      </c>
      <c r="HE81" s="252">
        <f t="shared" si="16"/>
        <v>45717</v>
      </c>
      <c r="HF81" s="252">
        <f t="shared" si="16"/>
        <v>45748</v>
      </c>
      <c r="HG81" s="252">
        <f t="shared" si="16"/>
        <v>45778</v>
      </c>
      <c r="HH81" s="252">
        <f t="shared" si="16"/>
        <v>45809</v>
      </c>
      <c r="HI81" s="252">
        <f t="shared" si="16"/>
        <v>45839</v>
      </c>
      <c r="HJ81" s="252">
        <f t="shared" si="16"/>
        <v>45870</v>
      </c>
      <c r="HK81" s="252">
        <f t="shared" si="16"/>
        <v>45901</v>
      </c>
      <c r="HL81" s="252">
        <f t="shared" si="16"/>
        <v>45931</v>
      </c>
      <c r="HM81" s="252">
        <f t="shared" si="16"/>
        <v>45962</v>
      </c>
      <c r="HN81" s="252">
        <f t="shared" si="16"/>
        <v>0</v>
      </c>
      <c r="HO81" s="252">
        <f t="shared" si="16"/>
        <v>0</v>
      </c>
      <c r="HP81" s="252">
        <f t="shared" si="16"/>
        <v>0</v>
      </c>
      <c r="HQ81" s="252">
        <f t="shared" si="16"/>
        <v>0</v>
      </c>
      <c r="HR81" s="252">
        <f t="shared" si="16"/>
        <v>0</v>
      </c>
      <c r="HS81" s="252">
        <f t="shared" si="16"/>
        <v>0</v>
      </c>
      <c r="HT81" s="252">
        <f t="shared" si="16"/>
        <v>0</v>
      </c>
      <c r="HU81" s="252">
        <f t="shared" si="16"/>
        <v>0</v>
      </c>
    </row>
    <row r="82" spans="1:229" ht="14.25" customHeight="1" x14ac:dyDescent="0.35">
      <c r="A82" s="21"/>
      <c r="B82" s="4">
        <f>'Raw Data'!AZ21</f>
        <v>2719</v>
      </c>
      <c r="C82" s="4">
        <f>'Raw Data'!BA21</f>
        <v>2712</v>
      </c>
      <c r="D82" s="4">
        <f>'Raw Data'!BB21</f>
        <v>2667</v>
      </c>
      <c r="E82" s="4">
        <f>'Raw Data'!BC21</f>
        <v>2657</v>
      </c>
      <c r="F82" s="4">
        <f>'Raw Data'!BD21</f>
        <v>2599</v>
      </c>
      <c r="G82" s="4">
        <f>'Raw Data'!BE21</f>
        <v>2350</v>
      </c>
      <c r="H82" s="4">
        <f>'Raw Data'!BF21</f>
        <v>2454</v>
      </c>
      <c r="I82" s="4">
        <f>'Raw Data'!BG21</f>
        <v>2499</v>
      </c>
      <c r="J82" s="4">
        <f>'Raw Data'!BH21</f>
        <v>2627</v>
      </c>
      <c r="K82" s="252">
        <f>K86</f>
        <v>39569</v>
      </c>
      <c r="L82" s="252">
        <f>L86</f>
        <v>39600</v>
      </c>
      <c r="M82" s="252">
        <f>M86</f>
        <v>39630</v>
      </c>
      <c r="N82" s="4">
        <f>'Raw Data'!BL21</f>
        <v>2420</v>
      </c>
      <c r="O82" s="4">
        <f>'Raw Data'!BM21</f>
        <v>2500</v>
      </c>
      <c r="P82" s="4">
        <f>'Raw Data'!BN21</f>
        <v>2500</v>
      </c>
      <c r="Q82" s="4">
        <f>'Raw Data'!BO21</f>
        <v>2487</v>
      </c>
      <c r="R82" s="4">
        <f>'Raw Data'!BP21</f>
        <v>2226</v>
      </c>
      <c r="S82" s="4">
        <f>'Raw Data'!BQ21</f>
        <v>2331</v>
      </c>
      <c r="T82" s="4">
        <f>'Raw Data'!BR21</f>
        <v>2373</v>
      </c>
      <c r="U82" s="4">
        <f>'Raw Data'!BS21</f>
        <v>2468</v>
      </c>
      <c r="V82" s="4">
        <f>'Raw Data'!BT21</f>
        <v>2476</v>
      </c>
      <c r="W82" s="4">
        <f>'Raw Data'!BU21</f>
        <v>2484</v>
      </c>
      <c r="X82" s="4">
        <f>'Raw Data'!BV21</f>
        <v>2439</v>
      </c>
      <c r="Y82" s="4">
        <f>'Raw Data'!BW21</f>
        <v>2423</v>
      </c>
      <c r="Z82" s="4">
        <f>'Raw Data'!BX21</f>
        <v>2419</v>
      </c>
      <c r="AA82" s="4">
        <f>'Raw Data'!BY21</f>
        <v>2383</v>
      </c>
      <c r="AB82" s="4">
        <f>'Raw Data'!BZ21</f>
        <v>2373</v>
      </c>
      <c r="AC82" s="4">
        <f>'Raw Data'!CA21</f>
        <v>2289</v>
      </c>
      <c r="AD82" s="4">
        <f>'Raw Data'!CB21</f>
        <v>2028</v>
      </c>
      <c r="AE82" s="4">
        <f>'Raw Data'!CC21</f>
        <v>2084</v>
      </c>
      <c r="AF82" s="4">
        <f>'Raw Data'!CD21</f>
        <v>2181</v>
      </c>
      <c r="AG82" s="4">
        <f>'Raw Data'!CE21</f>
        <v>2282</v>
      </c>
      <c r="AH82" s="4">
        <f>'Raw Data'!CF21</f>
        <v>2324</v>
      </c>
      <c r="AI82" s="4">
        <f>'Raw Data'!CG21</f>
        <v>2362</v>
      </c>
      <c r="AJ82" s="4">
        <f>'Raw Data'!CH21</f>
        <v>2283</v>
      </c>
      <c r="AK82" s="4">
        <f>'Raw Data'!CI21</f>
        <v>2280</v>
      </c>
      <c r="AL82" s="4">
        <f>'Raw Data'!CJ21</f>
        <v>2191</v>
      </c>
      <c r="AM82" s="4">
        <f>'Raw Data'!CK21</f>
        <v>2132</v>
      </c>
      <c r="AN82" s="4">
        <f>'Raw Data'!CL21</f>
        <v>2030</v>
      </c>
      <c r="AO82" s="4">
        <f>'Raw Data'!CM21</f>
        <v>1984</v>
      </c>
      <c r="AP82" s="4">
        <f>'Raw Data'!CN21</f>
        <v>1801</v>
      </c>
      <c r="AQ82" s="4">
        <f>'Raw Data'!CO21</f>
        <v>1847</v>
      </c>
      <c r="AR82" s="4">
        <f>'Raw Data'!CP21</f>
        <v>1892</v>
      </c>
      <c r="AS82" s="4">
        <f>'Raw Data'!CQ21</f>
        <v>1965</v>
      </c>
      <c r="AT82" s="4">
        <f>'Raw Data'!CR21</f>
        <v>1949</v>
      </c>
      <c r="AU82" s="4">
        <f>'Raw Data'!CS21</f>
        <v>1963</v>
      </c>
      <c r="AV82" s="4">
        <f>'Raw Data'!CT21</f>
        <v>1938</v>
      </c>
      <c r="AW82" s="4">
        <f>'Raw Data'!CU21</f>
        <v>1880</v>
      </c>
      <c r="AX82" s="4">
        <f>'Raw Data'!CV21</f>
        <v>1849</v>
      </c>
      <c r="AY82" s="4">
        <f>'Raw Data'!CW21</f>
        <v>1784</v>
      </c>
      <c r="AZ82" s="4">
        <f>'Raw Data'!CX21</f>
        <v>1872</v>
      </c>
      <c r="BA82" s="4">
        <f>'Raw Data'!CY21</f>
        <v>1770</v>
      </c>
      <c r="BB82" s="4">
        <f>'Raw Data'!CZ21</f>
        <v>1706</v>
      </c>
      <c r="BC82" s="4">
        <f>'Raw Data'!DA21</f>
        <v>1726</v>
      </c>
      <c r="BD82" s="4">
        <f>'Raw Data'!DB21</f>
        <v>1784</v>
      </c>
      <c r="BE82" s="4">
        <f>'Raw Data'!DC21</f>
        <v>1836</v>
      </c>
      <c r="BF82" s="4">
        <f>'Raw Data'!DD21</f>
        <v>1860</v>
      </c>
      <c r="BG82" s="4">
        <f>'Raw Data'!DE21</f>
        <v>1873</v>
      </c>
      <c r="BH82" s="4">
        <f>'Raw Data'!DF21</f>
        <v>1805</v>
      </c>
      <c r="BI82" s="4">
        <f>'Raw Data'!DG21</f>
        <v>1815</v>
      </c>
      <c r="BJ82" s="4">
        <f>'Raw Data'!DH21</f>
        <v>1798</v>
      </c>
      <c r="BK82" s="4">
        <f>'Raw Data'!DI21</f>
        <v>1782</v>
      </c>
      <c r="BL82" s="4">
        <f>'Raw Data'!DJ21</f>
        <v>1806</v>
      </c>
      <c r="BM82" s="4">
        <f>'Raw Data'!DK21</f>
        <v>1772</v>
      </c>
      <c r="BN82" s="4">
        <f>'Raw Data'!DL21</f>
        <v>1640</v>
      </c>
      <c r="BO82" s="4">
        <f>'Raw Data'!DM21</f>
        <v>1714</v>
      </c>
      <c r="BP82" s="4">
        <f>'Raw Data'!DN21</f>
        <v>1783</v>
      </c>
      <c r="BQ82" s="4">
        <f>'Raw Data'!DO21</f>
        <v>1830</v>
      </c>
      <c r="BR82" s="4">
        <f>'Raw Data'!DP21</f>
        <v>1899</v>
      </c>
      <c r="BS82" s="4">
        <f>'Raw Data'!DQ21</f>
        <v>1895</v>
      </c>
      <c r="BT82" s="4">
        <f>'Raw Data'!DR21</f>
        <v>1851</v>
      </c>
      <c r="BU82" s="4">
        <f>'Raw Data'!DS21</f>
        <v>1826</v>
      </c>
      <c r="BV82" s="4">
        <f>'Raw Data'!DT21</f>
        <v>1821</v>
      </c>
      <c r="BW82" s="4">
        <f>'Raw Data'!DU21</f>
        <v>1818</v>
      </c>
      <c r="BX82" s="4">
        <f>'Raw Data'!DV21</f>
        <v>1908</v>
      </c>
      <c r="BY82" s="4">
        <f>'Raw Data'!DW21</f>
        <v>1863</v>
      </c>
      <c r="BZ82" s="4">
        <f>'Raw Data'!DX21</f>
        <v>1700</v>
      </c>
      <c r="CA82" s="4">
        <f>'Raw Data'!DY21</f>
        <v>1792</v>
      </c>
      <c r="CB82" s="4">
        <f>'Raw Data'!DZ21</f>
        <v>1892</v>
      </c>
      <c r="CC82" s="4">
        <f>'Raw Data'!EA21</f>
        <v>2067</v>
      </c>
      <c r="CD82" s="4">
        <f>'Raw Data'!EB21</f>
        <v>2053</v>
      </c>
      <c r="CE82" s="4">
        <f>'Raw Data'!EC21</f>
        <v>2104</v>
      </c>
      <c r="CF82" s="4">
        <f>'Raw Data'!ED21</f>
        <v>2095</v>
      </c>
      <c r="CG82" s="4">
        <f>'Raw Data'!EE21</f>
        <v>2016</v>
      </c>
      <c r="CH82" s="4">
        <f>'Raw Data'!EF21</f>
        <v>2119</v>
      </c>
      <c r="CI82" s="4">
        <f>'Raw Data'!EG21</f>
        <v>2074</v>
      </c>
      <c r="CJ82" s="4">
        <f>'Raw Data'!EH21</f>
        <v>2054</v>
      </c>
      <c r="CK82" s="4">
        <f>'Raw Data'!EI21</f>
        <v>2044</v>
      </c>
      <c r="CL82" s="4">
        <f>'Raw Data'!EJ21</f>
        <v>1767</v>
      </c>
      <c r="CM82" s="4">
        <f>'Raw Data'!EK21</f>
        <v>1870</v>
      </c>
      <c r="CN82" s="4">
        <f>'Raw Data'!EL21</f>
        <v>1954</v>
      </c>
      <c r="CO82" s="4">
        <f>'Raw Data'!EM21</f>
        <v>1914</v>
      </c>
      <c r="CP82" s="4">
        <f>'Raw Data'!EN21</f>
        <v>1940</v>
      </c>
      <c r="CQ82" s="4">
        <f>'Raw Data'!EO21</f>
        <v>1930</v>
      </c>
      <c r="CR82" s="4">
        <f>'Raw Data'!EP21</f>
        <v>1902</v>
      </c>
      <c r="CS82" s="4">
        <f>'Raw Data'!EQ21</f>
        <v>1859</v>
      </c>
      <c r="CT82" s="4">
        <f>'Raw Data'!ER21</f>
        <v>1853</v>
      </c>
      <c r="CU82" s="4">
        <f>'Raw Data'!ES21</f>
        <v>1819</v>
      </c>
      <c r="CV82" s="4">
        <f>'Raw Data'!ET21</f>
        <v>1780</v>
      </c>
      <c r="CW82" s="4">
        <f>'Raw Data'!EU21</f>
        <v>1717</v>
      </c>
      <c r="CX82" s="4">
        <f>'Raw Data'!EV21</f>
        <v>1569</v>
      </c>
      <c r="CY82" s="4">
        <f>'Raw Data'!EW21</f>
        <v>1598</v>
      </c>
      <c r="CZ82" s="4">
        <f>'Raw Data'!EX21</f>
        <v>1667</v>
      </c>
      <c r="DA82" s="4">
        <f>'Raw Data'!EY21</f>
        <v>1765</v>
      </c>
      <c r="DB82" s="4">
        <f>'Raw Data'!EZ21</f>
        <v>1821</v>
      </c>
      <c r="DC82" s="4">
        <f>'Raw Data'!FA21</f>
        <v>1742</v>
      </c>
      <c r="DD82" s="4">
        <f>'Raw Data'!FB21</f>
        <v>1744</v>
      </c>
      <c r="DE82" s="4">
        <f>'Raw Data'!FC21</f>
        <v>1685</v>
      </c>
      <c r="DF82" s="4">
        <f>'Raw Data'!FD21</f>
        <v>1644</v>
      </c>
      <c r="DG82" s="4">
        <f>'Raw Data'!FE21</f>
        <v>1642</v>
      </c>
      <c r="DH82" s="4">
        <f>'Raw Data'!FF21</f>
        <v>1621</v>
      </c>
      <c r="DI82" s="4">
        <f>'Raw Data'!FG21</f>
        <v>1531</v>
      </c>
      <c r="DJ82" s="4">
        <f>'Raw Data'!FH21</f>
        <v>1418</v>
      </c>
      <c r="DK82" s="4">
        <f>'Raw Data'!FI21</f>
        <v>1454</v>
      </c>
      <c r="DL82" s="4">
        <f>'Raw Data'!FJ21</f>
        <v>1506</v>
      </c>
      <c r="DM82" s="4">
        <f>'Raw Data'!FK21</f>
        <v>1513</v>
      </c>
      <c r="DN82" s="4">
        <f>'Raw Data'!FL21</f>
        <v>1545</v>
      </c>
      <c r="DO82" s="4">
        <f>'Raw Data'!FM21</f>
        <v>1555</v>
      </c>
      <c r="DP82" s="4">
        <f>'Raw Data'!FN21</f>
        <v>1526</v>
      </c>
      <c r="DQ82" s="4">
        <f>'Raw Data'!FO21</f>
        <v>1513</v>
      </c>
      <c r="DR82" s="4">
        <f>'Raw Data'!FP21</f>
        <v>1513</v>
      </c>
      <c r="DS82" s="4">
        <f>'Raw Data'!FQ21</f>
        <v>1484</v>
      </c>
      <c r="DT82" s="4">
        <f>'Raw Data'!FR21</f>
        <v>1497</v>
      </c>
      <c r="DU82" s="4">
        <f>'Raw Data'!FS21</f>
        <v>1452</v>
      </c>
      <c r="DV82" s="4">
        <f>'Raw Data'!FT21</f>
        <v>1354</v>
      </c>
      <c r="DW82" s="4">
        <f>'Raw Data'!FU21</f>
        <v>1369</v>
      </c>
      <c r="DX82" s="4">
        <f>'Raw Data'!FV21</f>
        <v>1434</v>
      </c>
      <c r="DY82" s="4">
        <f>'Raw Data'!FW21</f>
        <v>1508</v>
      </c>
      <c r="DZ82" s="4">
        <f>'Raw Data'!FX21</f>
        <v>1496</v>
      </c>
      <c r="EA82" s="4">
        <f>'Raw Data'!FY21</f>
        <v>1514</v>
      </c>
      <c r="EB82" s="4">
        <f>'Raw Data'!FZ21</f>
        <v>1469</v>
      </c>
      <c r="EC82" s="4">
        <f>'Raw Data'!GA21</f>
        <v>1463</v>
      </c>
      <c r="ED82" s="4">
        <f>'Raw Data'!GB21</f>
        <v>1528</v>
      </c>
      <c r="EE82" s="4">
        <f>'Raw Data'!GC21</f>
        <v>1506</v>
      </c>
      <c r="EF82" s="4">
        <f>'Raw Data'!GD21</f>
        <v>1531</v>
      </c>
      <c r="EG82" s="4">
        <f>'Raw Data'!GE21</f>
        <v>1519</v>
      </c>
      <c r="EH82" s="4">
        <f>'Raw Data'!GF21</f>
        <v>1441</v>
      </c>
      <c r="EI82" s="4">
        <f>'Raw Data'!GG21</f>
        <v>1496</v>
      </c>
      <c r="EJ82" s="4">
        <f>'Raw Data'!GH21</f>
        <v>1558</v>
      </c>
      <c r="EK82" s="4">
        <f>'Raw Data'!GI21</f>
        <v>1651</v>
      </c>
      <c r="EL82" s="4">
        <f>'Raw Data'!GJ21</f>
        <v>1673</v>
      </c>
      <c r="EM82" s="4">
        <f>'Raw Data'!GK21</f>
        <v>1627</v>
      </c>
      <c r="EN82" s="4">
        <f>'Raw Data'!GL21</f>
        <v>1579</v>
      </c>
      <c r="EO82" s="4">
        <f>'Raw Data'!GM21</f>
        <v>1506</v>
      </c>
      <c r="EP82" s="4">
        <f>'Raw Data'!GN21</f>
        <v>1499</v>
      </c>
      <c r="EQ82" s="4">
        <f>'Raw Data'!GO21</f>
        <v>1472</v>
      </c>
      <c r="ER82" s="4">
        <f>'Raw Data'!GP21</f>
        <v>1490</v>
      </c>
      <c r="ES82" s="4">
        <f>'Raw Data'!GQ21</f>
        <v>1500</v>
      </c>
      <c r="ET82" s="4">
        <f>'Raw Data'!GR21</f>
        <v>1341</v>
      </c>
      <c r="EU82" s="4">
        <f>'Raw Data'!GS21</f>
        <v>1336</v>
      </c>
      <c r="EV82" s="4">
        <f>'Raw Data'!GT21</f>
        <v>1330</v>
      </c>
      <c r="EW82" s="4">
        <f>'Raw Data'!GU21</f>
        <v>1360</v>
      </c>
      <c r="EX82" s="4">
        <f>'Raw Data'!GV21</f>
        <v>1324</v>
      </c>
      <c r="EY82" s="4">
        <f>'Raw Data'!GW21</f>
        <v>1247</v>
      </c>
      <c r="EZ82" s="4">
        <f>'Raw Data'!GX21</f>
        <v>975</v>
      </c>
      <c r="FA82" s="4">
        <f>'Raw Data'!GY21</f>
        <v>881</v>
      </c>
      <c r="FB82" s="4">
        <f>'Raw Data'!GZ21</f>
        <v>723</v>
      </c>
      <c r="FC82" s="4">
        <f>'Raw Data'!HA21</f>
        <v>689</v>
      </c>
      <c r="FD82" s="4">
        <f>'Raw Data'!HB21</f>
        <v>656</v>
      </c>
      <c r="FE82" s="4">
        <f>'Raw Data'!HC21</f>
        <v>623</v>
      </c>
      <c r="FF82" s="4">
        <f>'Raw Data'!HD21</f>
        <v>560</v>
      </c>
      <c r="FG82" s="4">
        <f>'Raw Data'!HE21</f>
        <v>447</v>
      </c>
      <c r="FH82" s="4">
        <f>'Raw Data'!HF21</f>
        <v>418</v>
      </c>
      <c r="FI82" s="4">
        <f>'Raw Data'!HG21</f>
        <v>380</v>
      </c>
      <c r="FJ82" s="4">
        <f>'Raw Data'!HH21</f>
        <v>392</v>
      </c>
      <c r="FK82" s="4">
        <f>'Raw Data'!HI21</f>
        <v>402</v>
      </c>
      <c r="FL82" s="4">
        <f>'Raw Data'!HJ21</f>
        <v>424</v>
      </c>
      <c r="FM82" s="4">
        <f>'Raw Data'!HK21</f>
        <v>477</v>
      </c>
      <c r="FN82" s="4">
        <f>'Raw Data'!HL21</f>
        <v>501</v>
      </c>
      <c r="FO82" s="4">
        <f>'Raw Data'!HM21</f>
        <v>484</v>
      </c>
      <c r="FP82" s="4">
        <f>'Raw Data'!HN21</f>
        <v>428</v>
      </c>
      <c r="FQ82" s="4">
        <f>'Raw Data'!HO21</f>
        <v>380</v>
      </c>
      <c r="FR82" s="4">
        <f>'Raw Data'!HP21</f>
        <v>311</v>
      </c>
      <c r="FS82" s="4">
        <f>'Raw Data'!HQ21</f>
        <v>284</v>
      </c>
      <c r="FT82" s="4">
        <f>'Raw Data'!HR21</f>
        <v>267</v>
      </c>
      <c r="FU82" s="4">
        <f>'Raw Data'!HS21</f>
        <v>266</v>
      </c>
      <c r="FV82" s="4">
        <f>'Raw Data'!HT21</f>
        <v>326</v>
      </c>
      <c r="FW82" s="4">
        <f>'Raw Data'!HU21</f>
        <v>413</v>
      </c>
      <c r="FX82" s="4">
        <f>'Raw Data'!HV21</f>
        <v>529</v>
      </c>
      <c r="FY82" s="4">
        <f>'Raw Data'!HW21</f>
        <v>561</v>
      </c>
      <c r="FZ82" s="4">
        <f>'Raw Data'!HX21</f>
        <v>548</v>
      </c>
      <c r="GA82" s="4">
        <f>'Raw Data'!HY21</f>
        <v>510</v>
      </c>
      <c r="GB82" s="4">
        <f>'Raw Data'!HZ21</f>
        <v>509</v>
      </c>
      <c r="GC82" s="4">
        <f>'Raw Data'!IA21</f>
        <v>529</v>
      </c>
      <c r="GD82" s="4">
        <f>'Raw Data'!IB21</f>
        <v>455</v>
      </c>
      <c r="GE82" s="4">
        <f>'Raw Data'!IC21</f>
        <v>391</v>
      </c>
      <c r="GF82" s="4">
        <f>'Raw Data'!ID21</f>
        <v>373</v>
      </c>
      <c r="GG82" s="4">
        <f>'Raw Data'!IE21</f>
        <v>356</v>
      </c>
      <c r="GH82" s="4">
        <f>'Raw Data'!IF21</f>
        <v>371</v>
      </c>
      <c r="GI82" s="4">
        <f>'Raw Data'!IG21</f>
        <v>382</v>
      </c>
      <c r="GJ82" s="4">
        <f>'Raw Data'!IH21</f>
        <v>412</v>
      </c>
      <c r="GK82" s="4">
        <f>'Raw Data'!II21</f>
        <v>456</v>
      </c>
      <c r="GL82" s="4">
        <f>'Raw Data'!IJ21</f>
        <v>474</v>
      </c>
      <c r="GM82" s="4">
        <f>'Raw Data'!IK21</f>
        <v>489</v>
      </c>
      <c r="GN82" s="4">
        <f>'Raw Data'!IL21</f>
        <v>513</v>
      </c>
      <c r="GO82" s="4">
        <f>'Raw Data'!IM21</f>
        <v>543</v>
      </c>
      <c r="GP82" s="4">
        <f>'Raw Data'!IN21</f>
        <v>492</v>
      </c>
      <c r="GQ82" s="4">
        <f>'Raw Data'!IO21</f>
        <v>508</v>
      </c>
      <c r="GR82" s="4">
        <f>'Raw Data'!IP21</f>
        <v>496</v>
      </c>
      <c r="GS82" s="4">
        <f>'Raw Data'!IQ21</f>
        <v>563</v>
      </c>
      <c r="GT82" s="4">
        <f>'Raw Data'!IR21</f>
        <v>583</v>
      </c>
      <c r="GU82" s="4">
        <f>'Raw Data'!IS21</f>
        <v>639</v>
      </c>
      <c r="GV82" s="4">
        <f>'Raw Data'!IT21</f>
        <v>669</v>
      </c>
      <c r="GW82" s="4">
        <f>'Raw Data'!IU21</f>
        <v>691</v>
      </c>
      <c r="GX82" s="4">
        <f>'Raw Data'!IV21</f>
        <v>718</v>
      </c>
      <c r="GY82" s="4">
        <f>'Raw Data'!IW21</f>
        <v>732</v>
      </c>
      <c r="GZ82" s="4">
        <f>'Raw Data'!IX21</f>
        <v>746</v>
      </c>
      <c r="HA82" s="4">
        <f>'Raw Data'!IY21</f>
        <v>760</v>
      </c>
      <c r="HB82" s="4">
        <f>'Raw Data'!IZ21</f>
        <v>708</v>
      </c>
    </row>
    <row r="83" spans="1:229" ht="14.25" customHeight="1" x14ac:dyDescent="0.35">
      <c r="A83" s="21"/>
      <c r="B83" s="4"/>
      <c r="C83" s="4"/>
      <c r="D83" s="4"/>
      <c r="E83" s="4"/>
      <c r="F83" s="4"/>
      <c r="G83" s="4"/>
      <c r="H83" s="4"/>
      <c r="I83" s="4"/>
      <c r="J83" s="4"/>
      <c r="K83" s="4">
        <f>'Raw Data'!BI21</f>
        <v>2527</v>
      </c>
      <c r="L83" s="4">
        <f>'Raw Data'!BJ21</f>
        <v>2553</v>
      </c>
      <c r="M83" s="4">
        <f>'Raw Data'!BK21</f>
        <v>2559</v>
      </c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29" ht="14.25" customHeight="1" x14ac:dyDescent="0.35">
      <c r="A84" s="21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29" ht="14.25" customHeight="1" x14ac:dyDescent="0.35">
      <c r="A85" s="21" t="s">
        <v>107</v>
      </c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29" ht="14.25" customHeight="1" x14ac:dyDescent="0.35">
      <c r="A86" s="21"/>
      <c r="B86" s="47">
        <v>39295</v>
      </c>
      <c r="C86" s="47">
        <v>39326</v>
      </c>
      <c r="D86" s="47">
        <v>39356</v>
      </c>
      <c r="E86" s="47">
        <v>39387</v>
      </c>
      <c r="F86" s="47">
        <v>39417</v>
      </c>
      <c r="G86" s="47">
        <v>39448</v>
      </c>
      <c r="H86" s="47">
        <v>39479</v>
      </c>
      <c r="I86" s="47">
        <v>39508</v>
      </c>
      <c r="J86" s="47">
        <v>39539</v>
      </c>
      <c r="K86" s="47">
        <v>39569</v>
      </c>
      <c r="L86" s="47">
        <v>39600</v>
      </c>
      <c r="M86" s="47">
        <v>39630</v>
      </c>
      <c r="N86" s="47">
        <v>39661</v>
      </c>
      <c r="O86" s="47">
        <v>39692</v>
      </c>
      <c r="P86" s="47">
        <v>39722</v>
      </c>
      <c r="Q86" s="47">
        <v>39753</v>
      </c>
      <c r="R86" s="47">
        <v>39783</v>
      </c>
      <c r="S86" s="47">
        <v>39814</v>
      </c>
      <c r="T86" s="47">
        <v>39845</v>
      </c>
      <c r="U86" s="47">
        <v>39873</v>
      </c>
      <c r="V86" s="47">
        <v>39904</v>
      </c>
      <c r="W86" s="47">
        <v>39934</v>
      </c>
      <c r="X86" s="47">
        <v>39965</v>
      </c>
      <c r="Y86" s="47">
        <v>39995</v>
      </c>
      <c r="Z86" s="47">
        <v>40026</v>
      </c>
      <c r="AA86" s="47">
        <v>40057</v>
      </c>
      <c r="AB86" s="47">
        <v>40087</v>
      </c>
      <c r="AC86" s="47">
        <v>40118</v>
      </c>
      <c r="AD86" s="47">
        <v>40148</v>
      </c>
      <c r="AE86" s="47">
        <v>40179</v>
      </c>
      <c r="AF86" s="47">
        <v>40210</v>
      </c>
      <c r="AG86" s="47">
        <v>40238</v>
      </c>
      <c r="AH86" s="47">
        <v>40269</v>
      </c>
      <c r="AI86" s="47">
        <v>40299</v>
      </c>
      <c r="AJ86" s="47">
        <v>40330</v>
      </c>
      <c r="AK86" s="47">
        <v>40360</v>
      </c>
      <c r="AL86" s="47">
        <v>40391</v>
      </c>
      <c r="AM86" s="47">
        <v>40422</v>
      </c>
      <c r="AN86" s="47">
        <v>40452</v>
      </c>
      <c r="AO86" s="47">
        <v>40483</v>
      </c>
      <c r="AP86" s="47">
        <v>40513</v>
      </c>
      <c r="AQ86" s="47">
        <v>40544</v>
      </c>
      <c r="AR86" s="47">
        <v>40575</v>
      </c>
      <c r="AS86" s="47">
        <v>40603</v>
      </c>
      <c r="AT86" s="47">
        <v>40634</v>
      </c>
      <c r="AU86" s="47">
        <v>40664</v>
      </c>
      <c r="AV86" s="47">
        <v>40695</v>
      </c>
      <c r="AW86" s="47">
        <v>40725</v>
      </c>
      <c r="AX86" s="47">
        <v>40756</v>
      </c>
      <c r="AY86" s="47">
        <v>40787</v>
      </c>
      <c r="AZ86" s="47">
        <v>40817</v>
      </c>
      <c r="BA86" s="47">
        <v>40848</v>
      </c>
      <c r="BB86" s="47">
        <v>40878</v>
      </c>
      <c r="BC86" s="47">
        <v>40909</v>
      </c>
      <c r="BD86" s="47">
        <v>40940</v>
      </c>
      <c r="BE86" s="47">
        <v>40969</v>
      </c>
      <c r="BF86" s="47">
        <v>41000</v>
      </c>
      <c r="BG86" s="47">
        <v>41030</v>
      </c>
      <c r="BH86" s="47">
        <v>41061</v>
      </c>
      <c r="BI86" s="47">
        <v>41091</v>
      </c>
      <c r="BJ86" s="47">
        <v>41122</v>
      </c>
      <c r="BK86" s="47">
        <v>41153</v>
      </c>
      <c r="BL86" s="47">
        <v>41183</v>
      </c>
      <c r="BM86" s="47">
        <v>41214</v>
      </c>
      <c r="BN86" s="47">
        <v>41244</v>
      </c>
      <c r="BO86" s="47">
        <v>41275</v>
      </c>
      <c r="BP86" s="47">
        <v>41306</v>
      </c>
      <c r="BQ86" s="47">
        <v>41334</v>
      </c>
      <c r="BR86" s="47">
        <v>41365</v>
      </c>
      <c r="BS86" s="47">
        <v>41395</v>
      </c>
      <c r="BT86" s="47">
        <v>41426</v>
      </c>
      <c r="BU86" s="47">
        <v>41456</v>
      </c>
      <c r="BV86" s="47">
        <v>41487</v>
      </c>
      <c r="BW86" s="47">
        <v>41518</v>
      </c>
      <c r="BX86" s="47">
        <v>41548</v>
      </c>
      <c r="BY86" s="47">
        <v>41579</v>
      </c>
      <c r="BZ86" s="47">
        <v>41609</v>
      </c>
      <c r="CA86" s="47">
        <v>41640</v>
      </c>
      <c r="CB86" s="47">
        <v>41671</v>
      </c>
      <c r="CC86" s="47">
        <v>41699</v>
      </c>
      <c r="CD86" s="47">
        <v>41730</v>
      </c>
      <c r="CE86" s="47">
        <v>41760</v>
      </c>
      <c r="CF86" s="47">
        <v>41791</v>
      </c>
      <c r="CG86" s="47">
        <v>41821</v>
      </c>
      <c r="CH86" s="47">
        <v>41852</v>
      </c>
      <c r="CI86" s="47">
        <v>41883</v>
      </c>
      <c r="CJ86" s="47">
        <v>41913</v>
      </c>
      <c r="CK86" s="47">
        <v>41944</v>
      </c>
      <c r="CL86" s="47">
        <v>41974</v>
      </c>
      <c r="CM86" s="47">
        <v>42005</v>
      </c>
      <c r="CN86" s="47">
        <v>42036</v>
      </c>
      <c r="CO86" s="47">
        <v>42064</v>
      </c>
      <c r="CP86" s="47">
        <v>42095</v>
      </c>
      <c r="CQ86" s="47">
        <v>42125</v>
      </c>
      <c r="CR86" s="47">
        <v>42156</v>
      </c>
      <c r="CS86" s="47">
        <v>42186</v>
      </c>
      <c r="CT86" s="47">
        <v>42217</v>
      </c>
      <c r="CU86" s="47">
        <v>42248</v>
      </c>
      <c r="CV86" s="47">
        <v>42278</v>
      </c>
      <c r="CW86" s="47">
        <v>42309</v>
      </c>
      <c r="CX86" s="47">
        <v>42339</v>
      </c>
      <c r="CY86" s="47">
        <v>42370</v>
      </c>
      <c r="CZ86" s="47">
        <v>42401</v>
      </c>
      <c r="DA86" s="47">
        <v>42430</v>
      </c>
      <c r="DB86" s="47">
        <v>42461</v>
      </c>
      <c r="DC86" s="47">
        <v>42491</v>
      </c>
      <c r="DD86" s="47">
        <v>42522</v>
      </c>
      <c r="DE86" s="47">
        <v>42552</v>
      </c>
      <c r="DF86" s="47">
        <v>42583</v>
      </c>
      <c r="DG86" s="47">
        <v>42614</v>
      </c>
      <c r="DH86" s="47">
        <v>42644</v>
      </c>
      <c r="DI86" s="47">
        <v>42675</v>
      </c>
      <c r="DJ86" s="47">
        <v>42705</v>
      </c>
      <c r="DK86" s="47">
        <v>42736</v>
      </c>
      <c r="DL86" s="47">
        <v>42767</v>
      </c>
      <c r="DM86" s="47">
        <v>42795</v>
      </c>
      <c r="DN86" s="47">
        <v>42826</v>
      </c>
      <c r="DO86" s="47">
        <v>42856</v>
      </c>
      <c r="DP86" s="47">
        <v>42887</v>
      </c>
      <c r="DQ86" s="47">
        <v>42917</v>
      </c>
      <c r="DR86" s="47">
        <v>42948</v>
      </c>
      <c r="DS86" s="47">
        <v>42979</v>
      </c>
      <c r="DT86" s="47">
        <v>43009</v>
      </c>
      <c r="DU86" s="47">
        <v>43040</v>
      </c>
      <c r="DV86" s="47">
        <v>43070</v>
      </c>
      <c r="DW86" s="47">
        <v>43101</v>
      </c>
      <c r="DX86" s="47">
        <v>43132</v>
      </c>
      <c r="DY86" s="47">
        <v>43160</v>
      </c>
      <c r="DZ86" s="47">
        <v>43191</v>
      </c>
      <c r="EA86" s="47">
        <v>43221</v>
      </c>
      <c r="EB86" s="47">
        <v>43252</v>
      </c>
      <c r="EC86" s="47">
        <v>43282</v>
      </c>
      <c r="ED86" s="47">
        <v>43313</v>
      </c>
      <c r="EE86" s="47">
        <v>43344</v>
      </c>
      <c r="EF86" s="47">
        <v>43374</v>
      </c>
      <c r="EG86" s="47">
        <v>43405</v>
      </c>
      <c r="EH86" s="47">
        <v>43435</v>
      </c>
      <c r="EI86" s="47">
        <v>43466</v>
      </c>
      <c r="EJ86" s="47">
        <v>43497</v>
      </c>
      <c r="EK86" s="47">
        <v>43525</v>
      </c>
      <c r="EL86" s="47">
        <v>43556</v>
      </c>
      <c r="EM86" s="47">
        <v>43586</v>
      </c>
      <c r="EN86" s="47">
        <v>43617</v>
      </c>
      <c r="EO86" s="47">
        <v>43647</v>
      </c>
      <c r="EP86" s="47">
        <v>43678</v>
      </c>
      <c r="EQ86" s="47">
        <v>43709</v>
      </c>
      <c r="ER86" s="47">
        <v>43739</v>
      </c>
      <c r="ES86" s="47">
        <v>43770</v>
      </c>
      <c r="ET86" s="47">
        <v>43800</v>
      </c>
      <c r="EU86" s="47">
        <v>43831</v>
      </c>
      <c r="EV86" s="47">
        <v>43862</v>
      </c>
      <c r="EW86" s="47">
        <v>43891</v>
      </c>
      <c r="EX86" s="47">
        <v>43922</v>
      </c>
      <c r="EY86" s="47">
        <v>43952</v>
      </c>
      <c r="EZ86" s="47">
        <v>43983</v>
      </c>
      <c r="FA86" s="47">
        <v>44013</v>
      </c>
      <c r="FB86" s="47">
        <v>44044</v>
      </c>
      <c r="FC86" s="47">
        <v>44075</v>
      </c>
      <c r="FD86" s="47">
        <v>44105</v>
      </c>
      <c r="FE86" s="47">
        <v>44136</v>
      </c>
      <c r="FF86" s="47">
        <v>44166</v>
      </c>
      <c r="FG86" s="47">
        <v>44197</v>
      </c>
      <c r="FH86" s="47">
        <v>44228</v>
      </c>
      <c r="FI86" s="47">
        <v>44256</v>
      </c>
      <c r="FJ86" s="47">
        <v>44287</v>
      </c>
      <c r="FK86" s="47">
        <v>44317</v>
      </c>
      <c r="FL86" s="47">
        <v>44348</v>
      </c>
      <c r="FM86" s="47">
        <v>44378</v>
      </c>
      <c r="FN86" s="47">
        <v>44409</v>
      </c>
      <c r="FO86" s="47">
        <v>44440</v>
      </c>
      <c r="FP86" s="47">
        <v>44470</v>
      </c>
      <c r="FQ86" s="47">
        <v>44501</v>
      </c>
      <c r="FR86" s="47">
        <v>44531</v>
      </c>
      <c r="FS86" s="47">
        <v>44562</v>
      </c>
      <c r="FT86" s="47">
        <v>44593</v>
      </c>
      <c r="FU86" s="47">
        <v>44621</v>
      </c>
      <c r="FV86" s="47">
        <v>44652</v>
      </c>
      <c r="FW86" s="47">
        <v>44682</v>
      </c>
      <c r="FX86" s="47">
        <v>44713</v>
      </c>
      <c r="FY86" s="47">
        <v>44743</v>
      </c>
      <c r="FZ86" s="47">
        <v>44774</v>
      </c>
      <c r="GA86" s="47">
        <v>44805</v>
      </c>
      <c r="GB86" s="47">
        <v>44835</v>
      </c>
      <c r="GC86" s="47">
        <v>44866</v>
      </c>
      <c r="GD86" s="47">
        <v>44896</v>
      </c>
      <c r="GE86" s="47">
        <v>44927</v>
      </c>
      <c r="GF86" s="47">
        <v>44958</v>
      </c>
      <c r="GG86" s="47">
        <v>44986</v>
      </c>
      <c r="GH86" s="47">
        <v>45017</v>
      </c>
      <c r="GI86" s="47">
        <v>45047</v>
      </c>
      <c r="GJ86" s="47">
        <v>45078</v>
      </c>
      <c r="GK86" s="47">
        <v>45108</v>
      </c>
      <c r="GL86" s="47">
        <v>45139</v>
      </c>
      <c r="GM86" s="47">
        <v>45170</v>
      </c>
      <c r="GN86" s="47">
        <v>45200</v>
      </c>
      <c r="GO86" s="47">
        <v>45231</v>
      </c>
      <c r="GP86" s="47">
        <v>45261</v>
      </c>
      <c r="GQ86" s="47">
        <v>45292</v>
      </c>
      <c r="GR86" s="47">
        <v>45323</v>
      </c>
      <c r="GS86" s="47">
        <v>45352</v>
      </c>
      <c r="GT86" s="47">
        <v>45383</v>
      </c>
      <c r="GU86" s="47">
        <v>45413</v>
      </c>
      <c r="GV86" s="47">
        <v>45444</v>
      </c>
      <c r="GW86" s="47">
        <v>45474</v>
      </c>
      <c r="GX86" s="47">
        <v>45505</v>
      </c>
      <c r="GY86" s="47">
        <v>45536</v>
      </c>
      <c r="GZ86" s="47">
        <v>45566</v>
      </c>
      <c r="HA86" s="47">
        <v>45597</v>
      </c>
      <c r="HB86" s="47">
        <v>45627</v>
      </c>
      <c r="HC86" s="47">
        <v>45658</v>
      </c>
      <c r="HD86" s="47">
        <v>45689</v>
      </c>
      <c r="HE86" s="47">
        <v>45717</v>
      </c>
      <c r="HF86" s="47">
        <v>45748</v>
      </c>
      <c r="HG86" s="47">
        <v>45778</v>
      </c>
      <c r="HH86" s="47">
        <v>45809</v>
      </c>
      <c r="HI86" s="47">
        <v>45839</v>
      </c>
      <c r="HJ86" s="47">
        <v>45870</v>
      </c>
      <c r="HK86" s="47">
        <v>45901</v>
      </c>
      <c r="HL86" s="47">
        <v>45931</v>
      </c>
      <c r="HM86" s="47">
        <v>45962</v>
      </c>
    </row>
    <row r="87" spans="1:229" ht="14.25" customHeight="1" x14ac:dyDescent="0.35">
      <c r="A87" s="148"/>
      <c r="B87" s="149">
        <f>'Raw Data'!AZ20</f>
        <v>1710</v>
      </c>
      <c r="C87" s="149">
        <f>'Raw Data'!BA20</f>
        <v>1631</v>
      </c>
      <c r="D87" s="149">
        <f>'Raw Data'!BB20</f>
        <v>1630</v>
      </c>
      <c r="E87" s="149">
        <f>'Raw Data'!BC20</f>
        <v>1667</v>
      </c>
      <c r="F87" s="149">
        <f>'Raw Data'!BD20</f>
        <v>1611</v>
      </c>
      <c r="G87" s="149">
        <f>'Raw Data'!BE20</f>
        <v>1428</v>
      </c>
      <c r="H87" s="149">
        <f>'Raw Data'!BF20</f>
        <v>1477</v>
      </c>
      <c r="I87" s="149">
        <f>'Raw Data'!BG20</f>
        <v>1508</v>
      </c>
      <c r="J87" s="149">
        <f>'Raw Data'!BH20</f>
        <v>1559</v>
      </c>
      <c r="K87" s="149">
        <f>'Raw Data'!BI20</f>
        <v>1550</v>
      </c>
      <c r="L87" s="149">
        <f>'Raw Data'!BJ20</f>
        <v>1520</v>
      </c>
      <c r="M87" s="149">
        <f>'Raw Data'!BK20</f>
        <v>1510</v>
      </c>
      <c r="N87" s="149">
        <f>'Raw Data'!BL20</f>
        <v>1463</v>
      </c>
      <c r="O87" s="149">
        <f>'Raw Data'!BM20</f>
        <v>1600</v>
      </c>
      <c r="P87" s="149">
        <f>'Raw Data'!BN20</f>
        <v>1537</v>
      </c>
      <c r="Q87" s="149">
        <f>'Raw Data'!BO20</f>
        <v>1534</v>
      </c>
      <c r="R87" s="149">
        <f>'Raw Data'!BP20</f>
        <v>1314</v>
      </c>
      <c r="S87" s="149">
        <f>'Raw Data'!BQ20</f>
        <v>1304</v>
      </c>
      <c r="T87" s="149">
        <f>'Raw Data'!BR20</f>
        <v>1364</v>
      </c>
      <c r="U87" s="149">
        <f>'Raw Data'!BS20</f>
        <v>1328</v>
      </c>
      <c r="V87" s="149">
        <f>'Raw Data'!BT20</f>
        <v>1388</v>
      </c>
      <c r="W87" s="149">
        <f>'Raw Data'!BU20</f>
        <v>1465</v>
      </c>
      <c r="X87" s="149">
        <f>'Raw Data'!BV20</f>
        <v>1535</v>
      </c>
      <c r="Y87" s="149">
        <f>'Raw Data'!BW20</f>
        <v>1575</v>
      </c>
      <c r="Z87" s="149">
        <f>'Raw Data'!BX20</f>
        <v>1577</v>
      </c>
      <c r="AA87" s="149">
        <f>'Raw Data'!BY20</f>
        <v>1553</v>
      </c>
      <c r="AB87" s="149">
        <f>'Raw Data'!BZ20</f>
        <v>1500</v>
      </c>
      <c r="AC87" s="149">
        <f>'Raw Data'!CA20</f>
        <v>1525</v>
      </c>
      <c r="AD87" s="149">
        <f>'Raw Data'!CB20</f>
        <v>1343</v>
      </c>
      <c r="AE87" s="149">
        <f>'Raw Data'!CC20</f>
        <v>1320</v>
      </c>
      <c r="AF87" s="149">
        <f>'Raw Data'!CD20</f>
        <v>1289</v>
      </c>
      <c r="AG87" s="149">
        <f>'Raw Data'!CE20</f>
        <v>1367</v>
      </c>
      <c r="AH87" s="149">
        <f>'Raw Data'!CF20</f>
        <v>1412</v>
      </c>
      <c r="AI87" s="149">
        <f>'Raw Data'!CG20</f>
        <v>1380</v>
      </c>
      <c r="AJ87" s="149">
        <f>'Raw Data'!CH20</f>
        <v>1367</v>
      </c>
      <c r="AK87" s="149">
        <f>'Raw Data'!CI20</f>
        <v>1359</v>
      </c>
      <c r="AL87" s="149">
        <f>'Raw Data'!CJ20</f>
        <v>1325</v>
      </c>
      <c r="AM87" s="149">
        <f>'Raw Data'!CK20</f>
        <v>1268</v>
      </c>
      <c r="AN87" s="149">
        <f>'Raw Data'!CL20</f>
        <v>1235</v>
      </c>
      <c r="AO87" s="149">
        <f>'Raw Data'!CM20</f>
        <v>1200</v>
      </c>
      <c r="AP87" s="149">
        <f>'Raw Data'!CN20</f>
        <v>1065</v>
      </c>
      <c r="AQ87" s="149">
        <f>'Raw Data'!CO20</f>
        <v>1101</v>
      </c>
      <c r="AR87" s="149">
        <f>'Raw Data'!CP20</f>
        <v>1094</v>
      </c>
      <c r="AS87" s="149">
        <f>'Raw Data'!CQ20</f>
        <v>1143</v>
      </c>
      <c r="AT87" s="149">
        <f>'Raw Data'!CR20</f>
        <v>1139</v>
      </c>
      <c r="AU87" s="149">
        <f>'Raw Data'!CS20</f>
        <v>1147</v>
      </c>
      <c r="AV87" s="149">
        <f>'Raw Data'!CT20</f>
        <v>1167</v>
      </c>
      <c r="AW87" s="149">
        <f>'Raw Data'!CU20</f>
        <v>1182</v>
      </c>
      <c r="AX87" s="149">
        <f>'Raw Data'!CV20</f>
        <v>1146</v>
      </c>
      <c r="AY87" s="149">
        <f>'Raw Data'!CW20</f>
        <v>1133</v>
      </c>
      <c r="AZ87" s="149">
        <f>'Raw Data'!CX20</f>
        <v>1131</v>
      </c>
      <c r="BA87" s="149">
        <f>'Raw Data'!CY20</f>
        <v>1115</v>
      </c>
      <c r="BB87" s="149">
        <f>'Raw Data'!CZ20</f>
        <v>1022</v>
      </c>
      <c r="BC87" s="149">
        <f>'Raw Data'!DA20</f>
        <v>1032</v>
      </c>
      <c r="BD87" s="149">
        <f>'Raw Data'!DB20</f>
        <v>1153</v>
      </c>
      <c r="BE87" s="149">
        <f>'Raw Data'!DC20</f>
        <v>1185</v>
      </c>
      <c r="BF87" s="149">
        <f>'Raw Data'!DD20</f>
        <v>1195</v>
      </c>
      <c r="BG87" s="149">
        <f>'Raw Data'!DE20</f>
        <v>1235</v>
      </c>
      <c r="BH87" s="149">
        <f>'Raw Data'!DF20</f>
        <v>1227</v>
      </c>
      <c r="BI87" s="149">
        <f>'Raw Data'!DG20</f>
        <v>1210</v>
      </c>
      <c r="BJ87" s="149">
        <f>'Raw Data'!DH20</f>
        <v>1146</v>
      </c>
      <c r="BK87" s="149">
        <f>'Raw Data'!DI20</f>
        <v>1157</v>
      </c>
      <c r="BL87" s="149">
        <f>'Raw Data'!DJ20</f>
        <v>1124</v>
      </c>
      <c r="BM87" s="149">
        <f>'Raw Data'!DK20</f>
        <v>1117</v>
      </c>
      <c r="BN87" s="149">
        <f>'Raw Data'!DL20</f>
        <v>972</v>
      </c>
      <c r="BO87" s="149">
        <f>'Raw Data'!DM20</f>
        <v>1009</v>
      </c>
      <c r="BP87" s="149">
        <f>'Raw Data'!DN20</f>
        <v>1006</v>
      </c>
      <c r="BQ87" s="149">
        <f>'Raw Data'!DO20</f>
        <v>989</v>
      </c>
      <c r="BR87" s="149">
        <f>'Raw Data'!DP20</f>
        <v>1080</v>
      </c>
      <c r="BS87" s="149">
        <f>'Raw Data'!DQ20</f>
        <v>1100</v>
      </c>
      <c r="BT87" s="149">
        <f>'Raw Data'!DR20</f>
        <v>1103</v>
      </c>
      <c r="BU87" s="149">
        <f>'Raw Data'!DS20</f>
        <v>1121</v>
      </c>
      <c r="BV87" s="149">
        <f>'Raw Data'!DT20</f>
        <v>1166</v>
      </c>
      <c r="BW87" s="149">
        <f>'Raw Data'!DU20</f>
        <v>1164</v>
      </c>
      <c r="BX87" s="149">
        <f>'Raw Data'!DV20</f>
        <v>1140</v>
      </c>
      <c r="BY87" s="149">
        <f>'Raw Data'!DW20</f>
        <v>1127</v>
      </c>
      <c r="BZ87" s="149">
        <f>'Raw Data'!DX20</f>
        <v>1048</v>
      </c>
      <c r="CA87" s="149">
        <f>'Raw Data'!DY20</f>
        <v>1061</v>
      </c>
      <c r="CB87" s="149">
        <f>'Raw Data'!DZ20</f>
        <v>1056</v>
      </c>
      <c r="CC87" s="149">
        <f>'Raw Data'!EA20</f>
        <v>1140</v>
      </c>
      <c r="CD87" s="149">
        <f>'Raw Data'!EB20</f>
        <v>1140</v>
      </c>
      <c r="CE87" s="149">
        <f>'Raw Data'!EC20</f>
        <v>1185</v>
      </c>
      <c r="CF87" s="149">
        <f>'Raw Data'!ED20</f>
        <v>1190</v>
      </c>
      <c r="CG87" s="149">
        <f>'Raw Data'!EE20</f>
        <v>1178</v>
      </c>
      <c r="CH87" s="149">
        <f>'Raw Data'!EF20</f>
        <v>1155</v>
      </c>
      <c r="CI87" s="149">
        <f>'Raw Data'!EG20</f>
        <v>1086</v>
      </c>
      <c r="CJ87" s="149">
        <f>'Raw Data'!EH20</f>
        <v>1057</v>
      </c>
      <c r="CK87" s="149">
        <f>'Raw Data'!EI20</f>
        <v>1040</v>
      </c>
      <c r="CL87" s="149">
        <f>'Raw Data'!EJ20</f>
        <v>944</v>
      </c>
      <c r="CM87" s="149">
        <f>'Raw Data'!EK20</f>
        <v>956</v>
      </c>
      <c r="CN87" s="149">
        <f>'Raw Data'!EL20</f>
        <v>987</v>
      </c>
      <c r="CO87" s="149">
        <f>'Raw Data'!EM20</f>
        <v>979</v>
      </c>
      <c r="CP87" s="149">
        <f>'Raw Data'!EN20</f>
        <v>1018</v>
      </c>
      <c r="CQ87" s="149">
        <f>'Raw Data'!EO20</f>
        <v>1058</v>
      </c>
      <c r="CR87" s="149">
        <f>'Raw Data'!EP20</f>
        <v>1068</v>
      </c>
      <c r="CS87" s="149">
        <f>'Raw Data'!EQ20</f>
        <v>1060</v>
      </c>
      <c r="CT87" s="149">
        <f>'Raw Data'!ER20</f>
        <v>1052</v>
      </c>
      <c r="CU87" s="149">
        <f>'Raw Data'!ES20</f>
        <v>1056</v>
      </c>
      <c r="CV87" s="149">
        <f>'Raw Data'!ET20</f>
        <v>1064</v>
      </c>
      <c r="CW87" s="149">
        <f>'Raw Data'!EU20</f>
        <v>1044</v>
      </c>
      <c r="CX87" s="149">
        <f>'Raw Data'!EV20</f>
        <v>955</v>
      </c>
      <c r="CY87" s="149">
        <f>'Raw Data'!EW20</f>
        <v>929</v>
      </c>
      <c r="CZ87" s="149">
        <f>'Raw Data'!EX20</f>
        <v>946</v>
      </c>
      <c r="DA87" s="149">
        <f>'Raw Data'!EY20</f>
        <v>940</v>
      </c>
      <c r="DB87" s="149">
        <f>'Raw Data'!EZ20</f>
        <v>972</v>
      </c>
      <c r="DC87" s="149">
        <f>'Raw Data'!FA20</f>
        <v>940</v>
      </c>
      <c r="DD87" s="149">
        <f>'Raw Data'!FB20</f>
        <v>952</v>
      </c>
      <c r="DE87" s="149">
        <f>'Raw Data'!FC20</f>
        <v>927</v>
      </c>
      <c r="DF87" s="149">
        <f>'Raw Data'!FD20</f>
        <v>897</v>
      </c>
      <c r="DG87" s="149">
        <f>'Raw Data'!FE20</f>
        <v>882</v>
      </c>
      <c r="DH87" s="149">
        <f>'Raw Data'!FF20</f>
        <v>852</v>
      </c>
      <c r="DI87" s="149">
        <f>'Raw Data'!FG20</f>
        <v>823</v>
      </c>
      <c r="DJ87" s="149">
        <f>'Raw Data'!FH20</f>
        <v>764</v>
      </c>
      <c r="DK87" s="149">
        <f>'Raw Data'!FI20</f>
        <v>784</v>
      </c>
      <c r="DL87" s="149">
        <f>'Raw Data'!FJ20</f>
        <v>804</v>
      </c>
      <c r="DM87" s="149">
        <f>'Raw Data'!FK20</f>
        <v>824</v>
      </c>
      <c r="DN87" s="149">
        <f>'Raw Data'!FL20</f>
        <v>817</v>
      </c>
      <c r="DO87" s="149">
        <f>'Raw Data'!FM20</f>
        <v>811</v>
      </c>
      <c r="DP87" s="149">
        <f>'Raw Data'!FN20</f>
        <v>800</v>
      </c>
      <c r="DQ87" s="149">
        <f>'Raw Data'!FO20</f>
        <v>808</v>
      </c>
      <c r="DR87" s="149">
        <f>'Raw Data'!FP20</f>
        <v>795</v>
      </c>
      <c r="DS87" s="149">
        <f>'Raw Data'!FQ20</f>
        <v>764</v>
      </c>
      <c r="DT87" s="149">
        <f>'Raw Data'!FR20</f>
        <v>760</v>
      </c>
      <c r="DU87" s="149">
        <f>'Raw Data'!FS20</f>
        <v>741</v>
      </c>
      <c r="DV87" s="149">
        <f>'Raw Data'!FT20</f>
        <v>679</v>
      </c>
      <c r="DW87" s="149">
        <f>'Raw Data'!FU20</f>
        <v>680</v>
      </c>
      <c r="DX87" s="149">
        <f>'Raw Data'!FV20</f>
        <v>658</v>
      </c>
      <c r="DY87" s="149">
        <f>'Raw Data'!FW20</f>
        <v>680</v>
      </c>
      <c r="DZ87" s="149">
        <f>'Raw Data'!FX20</f>
        <v>695</v>
      </c>
      <c r="EA87" s="149">
        <f>'Raw Data'!FY20</f>
        <v>708</v>
      </c>
      <c r="EB87" s="149">
        <f>'Raw Data'!FZ20</f>
        <v>740</v>
      </c>
      <c r="EC87" s="149">
        <f>'Raw Data'!GA20</f>
        <v>739</v>
      </c>
      <c r="ED87" s="149">
        <f>'Raw Data'!GB20</f>
        <v>746</v>
      </c>
      <c r="EE87" s="149">
        <f>'Raw Data'!GC20</f>
        <v>748</v>
      </c>
      <c r="EF87" s="149">
        <f>'Raw Data'!GD20</f>
        <v>763</v>
      </c>
      <c r="EG87" s="149">
        <f>'Raw Data'!GE20</f>
        <v>774</v>
      </c>
      <c r="EH87" s="149">
        <f>'Raw Data'!GF20</f>
        <v>702</v>
      </c>
      <c r="EI87" s="149">
        <f>'Raw Data'!GG20</f>
        <v>722</v>
      </c>
      <c r="EJ87" s="149">
        <f>'Raw Data'!GH20</f>
        <v>763</v>
      </c>
      <c r="EK87" s="149">
        <f>'Raw Data'!GI20</f>
        <v>785</v>
      </c>
      <c r="EL87" s="149">
        <f>'Raw Data'!GJ20</f>
        <v>835</v>
      </c>
      <c r="EM87" s="149">
        <f>'Raw Data'!GK20</f>
        <v>866</v>
      </c>
      <c r="EN87" s="149">
        <f>'Raw Data'!GL20</f>
        <v>841</v>
      </c>
      <c r="EO87" s="149">
        <f>'Raw Data'!GM20</f>
        <v>841</v>
      </c>
      <c r="EP87" s="149">
        <f>'Raw Data'!GN20</f>
        <v>854</v>
      </c>
      <c r="EQ87" s="149">
        <f>'Raw Data'!GO20</f>
        <v>839</v>
      </c>
      <c r="ER87" s="149">
        <f>'Raw Data'!GP20</f>
        <v>819</v>
      </c>
      <c r="ES87" s="149">
        <f>'Raw Data'!GQ20</f>
        <v>793</v>
      </c>
      <c r="ET87" s="149">
        <f>'Raw Data'!GR20</f>
        <v>707</v>
      </c>
      <c r="EU87" s="149">
        <f>'Raw Data'!GS20</f>
        <v>732</v>
      </c>
      <c r="EV87" s="149">
        <f>'Raw Data'!GT20</f>
        <v>752</v>
      </c>
      <c r="EW87" s="149">
        <f>'Raw Data'!GU20</f>
        <v>763</v>
      </c>
      <c r="EX87" s="149">
        <f>'Raw Data'!GV20</f>
        <v>756</v>
      </c>
      <c r="EY87" s="149">
        <f>'Raw Data'!GW20</f>
        <v>763</v>
      </c>
      <c r="EZ87" s="149">
        <f>'Raw Data'!GX20</f>
        <v>722</v>
      </c>
      <c r="FA87" s="149">
        <f>'Raw Data'!GY20</f>
        <v>699</v>
      </c>
      <c r="FB87" s="149">
        <f>'Raw Data'!GZ20</f>
        <v>664</v>
      </c>
      <c r="FC87" s="149">
        <f>'Raw Data'!HA20</f>
        <v>669</v>
      </c>
      <c r="FD87" s="149">
        <f>'Raw Data'!HB20</f>
        <v>627</v>
      </c>
      <c r="FE87" s="149">
        <f>'Raw Data'!HC20</f>
        <v>603</v>
      </c>
      <c r="FF87" s="149">
        <f>'Raw Data'!HD20</f>
        <v>541</v>
      </c>
      <c r="FG87" s="149">
        <f>'Raw Data'!HE20</f>
        <v>541</v>
      </c>
      <c r="FH87" s="149">
        <f>'Raw Data'!HF20</f>
        <v>586</v>
      </c>
      <c r="FI87" s="149">
        <f>'Raw Data'!HG20</f>
        <v>561</v>
      </c>
      <c r="FJ87" s="149">
        <f>'Raw Data'!HH20</f>
        <v>576</v>
      </c>
      <c r="FK87" s="149">
        <f>'Raw Data'!HI20</f>
        <v>572</v>
      </c>
      <c r="FL87" s="149">
        <f>'Raw Data'!HJ20</f>
        <v>590</v>
      </c>
      <c r="FM87" s="149">
        <f>'Raw Data'!HK20</f>
        <v>583</v>
      </c>
      <c r="FN87" s="149">
        <f>'Raw Data'!HL20</f>
        <v>568</v>
      </c>
      <c r="FO87" s="149">
        <f>'Raw Data'!HM20</f>
        <v>532</v>
      </c>
      <c r="FP87" s="149">
        <f>'Raw Data'!HN20</f>
        <v>476</v>
      </c>
      <c r="FQ87" s="149">
        <f>'Raw Data'!HO20</f>
        <v>466</v>
      </c>
      <c r="FR87" s="149">
        <f>'Raw Data'!HP20</f>
        <v>411</v>
      </c>
      <c r="FS87" s="149">
        <f>'Raw Data'!HQ20</f>
        <v>404</v>
      </c>
      <c r="FT87" s="149">
        <f>'Raw Data'!HR20</f>
        <v>385</v>
      </c>
      <c r="FU87" s="149">
        <f>'Raw Data'!HS20</f>
        <v>424</v>
      </c>
      <c r="FV87" s="149">
        <f>'Raw Data'!HT20</f>
        <v>400</v>
      </c>
      <c r="FW87" s="149">
        <f>'Raw Data'!HU20</f>
        <v>435</v>
      </c>
      <c r="FX87" s="149">
        <f>'Raw Data'!HV20</f>
        <v>465</v>
      </c>
      <c r="FY87" s="149">
        <f>'Raw Data'!HW20</f>
        <v>467</v>
      </c>
      <c r="FZ87" s="149">
        <f>'Raw Data'!HX20</f>
        <v>470</v>
      </c>
      <c r="GA87" s="149">
        <f>'Raw Data'!HY20</f>
        <v>451</v>
      </c>
      <c r="GB87" s="149">
        <f>'Raw Data'!HZ20</f>
        <v>448</v>
      </c>
      <c r="GC87" s="149">
        <f>'Raw Data'!IA20</f>
        <v>390</v>
      </c>
      <c r="GD87" s="149">
        <f>'Raw Data'!IB20</f>
        <v>384</v>
      </c>
      <c r="GE87" s="149">
        <f>'Raw Data'!IC20</f>
        <v>381</v>
      </c>
      <c r="GF87" s="149">
        <f>'Raw Data'!ID20</f>
        <v>382</v>
      </c>
      <c r="GG87" s="149">
        <f>'Raw Data'!IE21</f>
        <v>356</v>
      </c>
      <c r="GH87" s="149">
        <f>'Raw Data'!IF20</f>
        <v>372</v>
      </c>
      <c r="GI87" s="149">
        <f>'Raw Data'!IG20</f>
        <v>357</v>
      </c>
      <c r="GJ87" s="149">
        <f>'Raw Data'!IH20</f>
        <v>343</v>
      </c>
      <c r="GK87" s="149">
        <f>'Raw Data'!II20</f>
        <v>352</v>
      </c>
      <c r="GL87" s="149">
        <f>'Raw Data'!IJ20</f>
        <v>333</v>
      </c>
      <c r="GM87" s="149">
        <f>'Raw Data'!IK20</f>
        <v>320</v>
      </c>
      <c r="GN87" s="149">
        <f>'Raw Data'!IL20</f>
        <v>310</v>
      </c>
      <c r="GO87" s="149">
        <f>'Raw Data'!IM20</f>
        <v>317</v>
      </c>
      <c r="GP87" s="149">
        <f>'Raw Data'!IN20</f>
        <v>300</v>
      </c>
      <c r="GQ87" s="149">
        <f>'Raw Data'!IO20</f>
        <v>340</v>
      </c>
      <c r="GR87" s="149">
        <f>'Raw Data'!IP20</f>
        <v>355</v>
      </c>
    </row>
    <row r="88" spans="1:229" ht="14.25" customHeight="1" x14ac:dyDescent="0.35">
      <c r="A88" s="148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29" ht="14.25" customHeight="1" x14ac:dyDescent="0.35">
      <c r="A89" s="148"/>
      <c r="B89" s="149"/>
      <c r="C89" s="149"/>
      <c r="D89" s="149"/>
      <c r="E89" s="149"/>
      <c r="F89" s="149"/>
      <c r="G89" s="149"/>
      <c r="H89" s="149"/>
      <c r="I89" s="149"/>
      <c r="J89" s="149"/>
      <c r="K89" s="149"/>
      <c r="L89" s="149"/>
      <c r="M89" s="149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29" ht="14.25" customHeight="1" x14ac:dyDescent="0.35">
      <c r="A90" s="148"/>
      <c r="B90" s="149"/>
      <c r="C90" s="149"/>
      <c r="D90" s="149"/>
      <c r="E90" s="149"/>
      <c r="F90" s="149"/>
      <c r="G90" s="149"/>
      <c r="H90" s="149"/>
      <c r="I90" s="149"/>
      <c r="J90" s="149"/>
      <c r="K90" s="149"/>
      <c r="L90" s="149"/>
      <c r="M90" s="149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29" ht="14.25" customHeight="1" x14ac:dyDescent="0.35">
      <c r="A91" s="148"/>
      <c r="B91" s="149"/>
      <c r="C91" s="149"/>
      <c r="D91" s="149"/>
      <c r="E91" s="149"/>
      <c r="F91" s="149"/>
      <c r="G91" s="149"/>
      <c r="H91" s="149"/>
      <c r="I91" s="149"/>
      <c r="J91" s="149"/>
      <c r="K91" s="149"/>
      <c r="L91" s="149"/>
      <c r="M91" s="149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29" ht="14.25" customHeight="1" x14ac:dyDescent="0.35">
      <c r="A92" s="148"/>
      <c r="B92" s="149"/>
      <c r="C92" s="149"/>
      <c r="D92" s="149"/>
      <c r="E92" s="149"/>
      <c r="F92" s="149"/>
      <c r="G92" s="149"/>
      <c r="H92" s="149"/>
      <c r="I92" s="149"/>
      <c r="J92" s="149"/>
      <c r="K92" s="149"/>
      <c r="L92" s="149"/>
      <c r="M92" s="149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29" ht="14.25" customHeight="1" x14ac:dyDescent="0.35">
      <c r="A93" s="150"/>
      <c r="B93" s="151"/>
      <c r="C93" s="151"/>
      <c r="D93" s="151"/>
      <c r="E93" s="151"/>
      <c r="F93" s="151"/>
      <c r="G93" s="151"/>
      <c r="H93" s="151"/>
      <c r="I93" s="151"/>
      <c r="J93" s="151"/>
      <c r="K93" s="151"/>
      <c r="L93" s="151"/>
      <c r="M93" s="151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29" ht="14.25" customHeight="1" x14ac:dyDescent="0.35">
      <c r="A94" s="21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29" ht="14.25" customHeight="1" x14ac:dyDescent="0.35">
      <c r="A95" s="21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29" ht="14.25" customHeight="1" x14ac:dyDescent="0.35">
      <c r="A96" s="21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5">
      <c r="A97" s="21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5">
      <c r="A98" s="21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5">
      <c r="A99" s="21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5">
      <c r="A100" s="21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5">
      <c r="A101" s="21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5">
      <c r="A102" s="21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5">
      <c r="A103" s="21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5">
      <c r="A104" s="21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5">
      <c r="A105" s="21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5">
      <c r="A106" s="21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5">
      <c r="A107" s="21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5">
      <c r="A108" s="21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5">
      <c r="A109" s="21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5">
      <c r="A110" s="21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5">
      <c r="A111" s="21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5">
      <c r="A112" s="21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5">
      <c r="A113" s="21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5">
      <c r="A114" s="21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5">
      <c r="A115" s="21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5">
      <c r="A116" s="21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5">
      <c r="A117" s="21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5">
      <c r="A118" s="21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5">
      <c r="A119" s="21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5">
      <c r="A120" s="21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5">
      <c r="A121" s="21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5">
      <c r="A122" s="21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5">
      <c r="A123" s="21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5">
      <c r="A124" s="21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5">
      <c r="A125" s="21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5">
      <c r="A126" s="21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5">
      <c r="A127" s="21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5">
      <c r="A128" s="21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5">
      <c r="A129" s="21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5">
      <c r="A130" s="21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5">
      <c r="A131" s="21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5">
      <c r="A132" s="21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5">
      <c r="A133" s="21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5">
      <c r="A134" s="21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5">
      <c r="A135" s="21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5">
      <c r="A136" s="21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5">
      <c r="A137" s="21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5">
      <c r="A138" s="21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5">
      <c r="A139" s="21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5">
      <c r="A140" s="21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5">
      <c r="A141" s="21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5">
      <c r="A142" s="21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5">
      <c r="A143" s="21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5">
      <c r="A144" s="21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5">
      <c r="A145" s="21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5">
      <c r="A146" s="21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5">
      <c r="A147" s="21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5">
      <c r="A148" s="21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5">
      <c r="A149" s="21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5">
      <c r="A150" s="21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5">
      <c r="A151" s="21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5">
      <c r="A152" s="21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5">
      <c r="A153" s="21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5">
      <c r="A154" s="21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5">
      <c r="A155" s="21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5">
      <c r="A156" s="21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5">
      <c r="A157" s="21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5">
      <c r="A158" s="21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5">
      <c r="A159" s="21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5">
      <c r="A160" s="21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5">
      <c r="A161" s="21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5">
      <c r="A162" s="21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5">
      <c r="A163" s="21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5">
      <c r="A164" s="21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5">
      <c r="A165" s="21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5">
      <c r="A166" s="21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5">
      <c r="A167" s="21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5">
      <c r="A168" s="21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5">
      <c r="A169" s="21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5">
      <c r="A170" s="21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5">
      <c r="A171" s="21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5">
      <c r="A172" s="21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5">
      <c r="A173" s="21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5">
      <c r="A174" s="21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5">
      <c r="A175" s="21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5">
      <c r="A176" s="21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5">
      <c r="A177" s="21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5">
      <c r="A178" s="21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5">
      <c r="A179" s="21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5">
      <c r="A180" s="21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5">
      <c r="A181" s="21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5">
      <c r="A182" s="21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5">
      <c r="A183" s="21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5">
      <c r="A184" s="21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5">
      <c r="A185" s="21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5">
      <c r="A186" s="21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5">
      <c r="A187" s="21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5">
      <c r="A188" s="21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5">
      <c r="A189" s="21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5">
      <c r="A190" s="21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5">
      <c r="A191" s="21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5">
      <c r="A192" s="21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5">
      <c r="A193" s="21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5">
      <c r="A194" s="21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5">
      <c r="A195" s="21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5">
      <c r="A196" s="21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5">
      <c r="A197" s="21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5">
      <c r="A198" s="21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5">
      <c r="A199" s="21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5">
      <c r="A200" s="21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5">
      <c r="A201" s="21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5">
      <c r="A202" s="21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5">
      <c r="A203" s="21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5">
      <c r="A204" s="21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5">
      <c r="A205" s="21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5">
      <c r="A206" s="21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5">
      <c r="A207" s="21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5">
      <c r="A208" s="21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5">
      <c r="A209" s="21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5">
      <c r="A210" s="21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5">
      <c r="A211" s="21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5">
      <c r="A212" s="21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5">
      <c r="A213" s="21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5">
      <c r="A214" s="21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5">
      <c r="A215" s="21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5">
      <c r="A216" s="21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5">
      <c r="A217" s="21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5">
      <c r="A218" s="21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5">
      <c r="A219" s="21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5">
      <c r="A220" s="21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5">
      <c r="A221" s="21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5">
      <c r="A222" s="21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5">
      <c r="A223" s="21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5">
      <c r="A224" s="21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5">
      <c r="A225" s="21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5">
      <c r="A226" s="21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5">
      <c r="A227" s="21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5">
      <c r="A228" s="21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5">
      <c r="A229" s="21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5">
      <c r="A230" s="21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5">
      <c r="A231" s="21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5">
      <c r="A232" s="21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5">
      <c r="A233" s="21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5">
      <c r="A234" s="21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5">
      <c r="A235" s="21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5">
      <c r="A236" s="21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5">
      <c r="A237" s="21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5">
      <c r="A238" s="21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5">
      <c r="A239" s="21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5">
      <c r="A240" s="21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5">
      <c r="A241" s="21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5">
      <c r="A242" s="21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5">
      <c r="A243" s="21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5">
      <c r="A244" s="21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5">
      <c r="A245" s="21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5">
      <c r="A246" s="21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5">
      <c r="A247" s="21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5">
      <c r="A248" s="21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5">
      <c r="A249" s="21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5">
      <c r="A250" s="21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5">
      <c r="A251" s="21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5">
      <c r="A252" s="21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5">
      <c r="A253" s="21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5">
      <c r="A254" s="21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5">
      <c r="A255" s="21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5">
      <c r="A256" s="21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5">
      <c r="A257" s="21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5">
      <c r="A258" s="21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5">
      <c r="A259" s="21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5">
      <c r="A260" s="21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5">
      <c r="A261" s="21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5">
      <c r="A262" s="21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5">
      <c r="A263" s="21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5">
      <c r="A264" s="21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5">
      <c r="A265" s="21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5">
      <c r="A266" s="21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5">
      <c r="A267" s="21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5">
      <c r="A268" s="21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5">
      <c r="A269" s="21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5">
      <c r="A270" s="21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5">
      <c r="A271" s="21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5">
      <c r="A272" s="21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5">
      <c r="A273" s="21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5">
      <c r="A274" s="21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5">
      <c r="A275" s="21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5">
      <c r="A276" s="21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5">
      <c r="A277" s="21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5">
      <c r="A278" s="21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5">
      <c r="A279" s="21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5">
      <c r="A280" s="21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5">
      <c r="A281" s="21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5">
      <c r="A282" s="21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5">
      <c r="A283" s="21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5">
      <c r="A284" s="21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5">
      <c r="A285" s="21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5">
      <c r="A286" s="21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5">
      <c r="A287" s="21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5">
      <c r="A288" s="21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5">
      <c r="A289" s="21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5">
      <c r="A290" s="21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5">
      <c r="A291" s="21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5">
      <c r="A292" s="21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5">
      <c r="A293" s="21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5">
      <c r="A294" s="21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5">
      <c r="A295" s="21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5">
      <c r="A296" s="21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5">
      <c r="A297" s="21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5">
      <c r="A298" s="21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5">
      <c r="A299" s="21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5">
      <c r="A300" s="21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5">
      <c r="A301" s="21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5">
      <c r="A302" s="21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5">
      <c r="A303" s="21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5">
      <c r="A304" s="21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5">
      <c r="A305" s="21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5">
      <c r="A306" s="21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5">
      <c r="A307" s="21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5">
      <c r="A308" s="21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35">
      <c r="A309" s="21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35">
      <c r="A310" s="21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35">
      <c r="A311" s="21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35">
      <c r="A312" s="21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35">
      <c r="A313" s="21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35">
      <c r="A314" s="21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35">
      <c r="A315" s="21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35">
      <c r="A316" s="21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35">
      <c r="A317" s="21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35">
      <c r="A318" s="21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35">
      <c r="A319" s="21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35">
      <c r="A320" s="21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35">
      <c r="A321" s="21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35">
      <c r="A322" s="21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35">
      <c r="A323" s="21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35">
      <c r="A324" s="21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35">
      <c r="A325" s="21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35">
      <c r="A326" s="21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35">
      <c r="A327" s="21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35">
      <c r="A328" s="21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35">
      <c r="A329" s="21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35">
      <c r="A330" s="21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35">
      <c r="A331" s="21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35">
      <c r="A332" s="21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35">
      <c r="A333" s="21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35">
      <c r="A334" s="21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35">
      <c r="A335" s="21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35">
      <c r="A336" s="21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35">
      <c r="A337" s="21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35">
      <c r="A338" s="21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35">
      <c r="A339" s="21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35">
      <c r="A340" s="21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35">
      <c r="A341" s="21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35">
      <c r="A342" s="21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35">
      <c r="A343" s="21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35">
      <c r="A344" s="21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35">
      <c r="A345" s="21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35">
      <c r="A346" s="21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35">
      <c r="A347" s="21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35">
      <c r="A348" s="21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35">
      <c r="A349" s="21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35">
      <c r="A350" s="21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35">
      <c r="A351" s="21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35">
      <c r="A352" s="21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35">
      <c r="A353" s="21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35">
      <c r="A354" s="21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35">
      <c r="A355" s="21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35">
      <c r="A356" s="21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35">
      <c r="A357" s="21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35">
      <c r="A358" s="21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35">
      <c r="A359" s="21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35">
      <c r="A360" s="21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35">
      <c r="A361" s="21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35">
      <c r="A362" s="21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35">
      <c r="A363" s="21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35">
      <c r="A364" s="21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35">
      <c r="A365" s="21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35">
      <c r="A366" s="21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35">
      <c r="A367" s="21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35">
      <c r="A368" s="21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35">
      <c r="A369" s="21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35">
      <c r="A370" s="21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35">
      <c r="A371" s="21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35">
      <c r="A372" s="21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35">
      <c r="A373" s="21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35">
      <c r="A374" s="21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35">
      <c r="A375" s="21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35">
      <c r="A376" s="21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35">
      <c r="A377" s="21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35">
      <c r="A378" s="21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35">
      <c r="A379" s="21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35">
      <c r="A380" s="21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35">
      <c r="A381" s="21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35">
      <c r="A382" s="21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35">
      <c r="A383" s="21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35">
      <c r="A384" s="21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35">
      <c r="A385" s="21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35">
      <c r="A386" s="21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35">
      <c r="A387" s="21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35">
      <c r="A388" s="21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35">
      <c r="A389" s="21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35">
      <c r="A390" s="21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35">
      <c r="A391" s="21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35">
      <c r="A392" s="21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35">
      <c r="A393" s="21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35">
      <c r="A394" s="21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35">
      <c r="A395" s="21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35">
      <c r="A396" s="21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35">
      <c r="A397" s="21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35">
      <c r="A398" s="21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35">
      <c r="A399" s="21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35">
      <c r="A400" s="21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35">
      <c r="A401" s="21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35">
      <c r="A402" s="21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35">
      <c r="A403" s="21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35">
      <c r="A404" s="21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35">
      <c r="A405" s="21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35">
      <c r="A406" s="21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35">
      <c r="A407" s="21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35">
      <c r="A408" s="21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35">
      <c r="A409" s="21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35">
      <c r="A410" s="21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35">
      <c r="A411" s="21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35">
      <c r="A412" s="21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35">
      <c r="A413" s="21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35">
      <c r="A414" s="21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35">
      <c r="A415" s="21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35">
      <c r="A416" s="21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35">
      <c r="A417" s="21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35">
      <c r="A418" s="21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35">
      <c r="A419" s="21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35">
      <c r="A420" s="21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35">
      <c r="A421" s="21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35">
      <c r="A422" s="21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35">
      <c r="A423" s="21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35">
      <c r="A424" s="21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35">
      <c r="A425" s="21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35">
      <c r="A426" s="21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35">
      <c r="A427" s="21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35">
      <c r="A428" s="21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35">
      <c r="A429" s="21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35">
      <c r="A430" s="21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35">
      <c r="A431" s="21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35">
      <c r="A432" s="21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35">
      <c r="A433" s="21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35">
      <c r="A434" s="21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35">
      <c r="A435" s="21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35">
      <c r="A436" s="21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35">
      <c r="A437" s="21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35">
      <c r="A438" s="21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35">
      <c r="A439" s="21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35">
      <c r="A440" s="21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35">
      <c r="A441" s="21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35">
      <c r="A442" s="21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35">
      <c r="A443" s="21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35">
      <c r="A444" s="21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35">
      <c r="A445" s="21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35">
      <c r="A446" s="21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35">
      <c r="A447" s="21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35">
      <c r="A448" s="21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35">
      <c r="A449" s="21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35">
      <c r="A450" s="21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35">
      <c r="A451" s="21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35">
      <c r="A452" s="21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35">
      <c r="A453" s="21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35">
      <c r="A454" s="21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35">
      <c r="A455" s="21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35">
      <c r="A456" s="21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35">
      <c r="A457" s="21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35">
      <c r="A458" s="21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35">
      <c r="A459" s="21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35">
      <c r="A460" s="21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35">
      <c r="A461" s="21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35">
      <c r="A462" s="21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35">
      <c r="A463" s="21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35">
      <c r="A464" s="21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35">
      <c r="A465" s="21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35">
      <c r="A466" s="21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35">
      <c r="A467" s="21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35">
      <c r="A468" s="21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35">
      <c r="A469" s="21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35">
      <c r="A470" s="21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35">
      <c r="A471" s="21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35">
      <c r="A472" s="21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35">
      <c r="A473" s="21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35">
      <c r="A474" s="21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35">
      <c r="A475" s="21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35">
      <c r="A476" s="21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35">
      <c r="A477" s="21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35">
      <c r="A478" s="21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35">
      <c r="A479" s="21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35">
      <c r="A480" s="21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35">
      <c r="A481" s="21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35">
      <c r="A482" s="21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35">
      <c r="A483" s="21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35">
      <c r="A484" s="21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35">
      <c r="A485" s="21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35">
      <c r="A486" s="21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35">
      <c r="A487" s="21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35">
      <c r="A488" s="21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35">
      <c r="A489" s="21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35">
      <c r="A490" s="21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35">
      <c r="A491" s="21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35">
      <c r="A492" s="21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35">
      <c r="A493" s="21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35">
      <c r="A494" s="21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35">
      <c r="A495" s="21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35">
      <c r="A496" s="21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35">
      <c r="A497" s="21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35">
      <c r="A498" s="21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35">
      <c r="A499" s="21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35">
      <c r="A500" s="21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35">
      <c r="A501" s="21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35">
      <c r="A502" s="21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35">
      <c r="A503" s="21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35">
      <c r="A504" s="21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35">
      <c r="A505" s="21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35">
      <c r="A506" s="21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35">
      <c r="A507" s="21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35">
      <c r="A508" s="21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35">
      <c r="A509" s="21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35">
      <c r="A510" s="21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35">
      <c r="A511" s="21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35">
      <c r="A512" s="21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35">
      <c r="A513" s="21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35">
      <c r="A514" s="21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35">
      <c r="A515" s="21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35">
      <c r="A516" s="21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35">
      <c r="A517" s="21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35">
      <c r="A518" s="21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35">
      <c r="A519" s="21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35">
      <c r="A520" s="21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35">
      <c r="A521" s="21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35">
      <c r="A522" s="21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35">
      <c r="A523" s="21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35">
      <c r="A524" s="21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35">
      <c r="A525" s="21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35">
      <c r="A526" s="21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35">
      <c r="A527" s="21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35">
      <c r="A528" s="21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35">
      <c r="A529" s="21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35">
      <c r="A530" s="21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35">
      <c r="A531" s="21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35">
      <c r="A532" s="21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35">
      <c r="A533" s="21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35">
      <c r="A534" s="21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35">
      <c r="A535" s="21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25" customHeight="1" x14ac:dyDescent="0.35">
      <c r="A536" s="21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35">
      <c r="A537" s="21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35">
      <c r="A538" s="21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35">
      <c r="A539" s="21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35">
      <c r="A540" s="21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35">
      <c r="A541" s="21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35">
      <c r="A542" s="21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35">
      <c r="A543" s="21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35">
      <c r="A544" s="21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35">
      <c r="A545" s="21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35">
      <c r="A546" s="21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35">
      <c r="A547" s="21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25" customHeight="1" x14ac:dyDescent="0.35">
      <c r="A548" s="21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35">
      <c r="A549" s="21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35">
      <c r="A550" s="21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35">
      <c r="A551" s="21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35">
      <c r="A552" s="21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35">
      <c r="A553" s="21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35">
      <c r="A554" s="21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35">
      <c r="A555" s="21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35">
      <c r="A556" s="21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35">
      <c r="A557" s="21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35">
      <c r="A558" s="21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35">
      <c r="A559" s="21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35">
      <c r="A560" s="21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35">
      <c r="A561" s="21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35">
      <c r="A562" s="21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35">
      <c r="A563" s="21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35">
      <c r="A564" s="21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35">
      <c r="A565" s="21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35">
      <c r="A566" s="21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35">
      <c r="A567" s="21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25" customHeight="1" x14ac:dyDescent="0.35">
      <c r="A568" s="21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35">
      <c r="A569" s="21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35">
      <c r="A570" s="21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35">
      <c r="A571" s="21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35">
      <c r="A572" s="21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35">
      <c r="A573" s="21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35">
      <c r="A574" s="21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35">
      <c r="A575" s="21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35">
      <c r="A576" s="21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35">
      <c r="A577" s="21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35">
      <c r="A578" s="21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25" customHeight="1" x14ac:dyDescent="0.35">
      <c r="A579" s="21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35">
      <c r="A580" s="21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35">
      <c r="A581" s="21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35">
      <c r="A582" s="21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35">
      <c r="A583" s="21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35">
      <c r="A584" s="21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35">
      <c r="A585" s="21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35">
      <c r="A586" s="21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35">
      <c r="A587" s="21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25" customHeight="1" x14ac:dyDescent="0.35">
      <c r="A588" s="21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35">
      <c r="A589" s="21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35">
      <c r="A590" s="21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35">
      <c r="A591" s="21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35">
      <c r="A592" s="21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35">
      <c r="A593" s="21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35">
      <c r="A594" s="21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35">
      <c r="A595" s="21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35">
      <c r="A596" s="21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35">
      <c r="A597" s="21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35">
      <c r="A598" s="21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35">
      <c r="A599" s="21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35">
      <c r="A600" s="21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35">
      <c r="A601" s="21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35">
      <c r="A602" s="21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35">
      <c r="A603" s="21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35">
      <c r="A604" s="21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35">
      <c r="A605" s="21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35">
      <c r="A606" s="21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35">
      <c r="A607" s="21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35">
      <c r="A608" s="21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35">
      <c r="A609" s="21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35">
      <c r="A610" s="21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35">
      <c r="A611" s="21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35">
      <c r="A612" s="21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35">
      <c r="A613" s="21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35">
      <c r="A614" s="21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35">
      <c r="A615" s="21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35">
      <c r="A616" s="21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35">
      <c r="A617" s="21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35">
      <c r="A618" s="21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35">
      <c r="A619" s="21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35">
      <c r="A620" s="21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35">
      <c r="A621" s="21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35">
      <c r="A622" s="21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35">
      <c r="A623" s="21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35">
      <c r="A624" s="21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35">
      <c r="A625" s="21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35">
      <c r="A626" s="21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35">
      <c r="A627" s="21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35">
      <c r="A628" s="21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35">
      <c r="A629" s="21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35">
      <c r="A630" s="21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35">
      <c r="A631" s="21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35">
      <c r="A632" s="21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35">
      <c r="A633" s="21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35">
      <c r="A634" s="21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35">
      <c r="A635" s="21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35">
      <c r="A636" s="21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35">
      <c r="A637" s="21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35">
      <c r="A638" s="21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35">
      <c r="A639" s="21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35">
      <c r="A640" s="21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35">
      <c r="A641" s="21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35">
      <c r="A642" s="21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35">
      <c r="A643" s="21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35">
      <c r="A644" s="21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35">
      <c r="A645" s="21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35">
      <c r="A646" s="21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35">
      <c r="A647" s="21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35">
      <c r="A648" s="21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35">
      <c r="A649" s="21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35">
      <c r="A650" s="21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35">
      <c r="A651" s="21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35">
      <c r="A652" s="21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35">
      <c r="A653" s="21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35">
      <c r="A654" s="21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35">
      <c r="A655" s="21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35">
      <c r="A656" s="21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35">
      <c r="A657" s="21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35">
      <c r="A658" s="21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35">
      <c r="A659" s="21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35">
      <c r="A660" s="21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35">
      <c r="A661" s="21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35">
      <c r="A662" s="21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35">
      <c r="A663" s="21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35">
      <c r="A664" s="21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35">
      <c r="A665" s="21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35">
      <c r="A666" s="21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35">
      <c r="A667" s="21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35">
      <c r="A668" s="21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35">
      <c r="A669" s="21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35">
      <c r="A670" s="21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35">
      <c r="A671" s="21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35">
      <c r="A672" s="21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35">
      <c r="A673" s="21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35">
      <c r="A674" s="21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35">
      <c r="A675" s="21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35">
      <c r="A676" s="21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35">
      <c r="A677" s="21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35">
      <c r="A678" s="21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35">
      <c r="A679" s="21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35">
      <c r="A680" s="21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35">
      <c r="A681" s="21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35">
      <c r="A682" s="21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35">
      <c r="A683" s="21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35">
      <c r="A684" s="21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35">
      <c r="A685" s="21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35">
      <c r="A686" s="21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35">
      <c r="A687" s="21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35">
      <c r="A688" s="21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35">
      <c r="A689" s="21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35">
      <c r="A690" s="21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35">
      <c r="A691" s="21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35">
      <c r="A692" s="21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35">
      <c r="A693" s="21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35">
      <c r="A694" s="21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35">
      <c r="A695" s="21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35">
      <c r="A696" s="21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35">
      <c r="A697" s="21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35">
      <c r="A698" s="21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35">
      <c r="A699" s="21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35">
      <c r="A700" s="21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35">
      <c r="A701" s="21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35">
      <c r="A702" s="21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35">
      <c r="A703" s="21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35">
      <c r="A704" s="21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35">
      <c r="A705" s="21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35">
      <c r="A706" s="21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35">
      <c r="A707" s="21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35">
      <c r="A708" s="21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35">
      <c r="A709" s="21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35">
      <c r="A710" s="21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35">
      <c r="A711" s="21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35">
      <c r="A712" s="21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35">
      <c r="A713" s="21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35">
      <c r="A714" s="21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35">
      <c r="A715" s="21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35">
      <c r="A716" s="21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35">
      <c r="A717" s="21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35">
      <c r="A718" s="21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35">
      <c r="A719" s="21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35">
      <c r="A720" s="21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35">
      <c r="A721" s="21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35">
      <c r="A722" s="21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35">
      <c r="A723" s="21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35">
      <c r="A724" s="21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35">
      <c r="A725" s="21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35">
      <c r="A726" s="21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35">
      <c r="A727" s="21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35">
      <c r="A728" s="21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35">
      <c r="A729" s="21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35">
      <c r="A730" s="21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35">
      <c r="A731" s="21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35">
      <c r="A732" s="21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35">
      <c r="A733" s="21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35">
      <c r="A734" s="21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35">
      <c r="A735" s="21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35">
      <c r="A736" s="21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35">
      <c r="A737" s="21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35">
      <c r="A738" s="21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35">
      <c r="A739" s="21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35">
      <c r="A740" s="21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35">
      <c r="A741" s="21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35">
      <c r="A742" s="21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35">
      <c r="A743" s="21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35">
      <c r="A744" s="21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35">
      <c r="A745" s="21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35">
      <c r="A746" s="21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35">
      <c r="A747" s="21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35">
      <c r="A748" s="21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35">
      <c r="A749" s="21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35">
      <c r="A750" s="21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35">
      <c r="A751" s="21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35">
      <c r="A752" s="21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35">
      <c r="A753" s="21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35">
      <c r="A754" s="21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35">
      <c r="A755" s="21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35">
      <c r="A756" s="21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35">
      <c r="A757" s="21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35">
      <c r="A758" s="21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35">
      <c r="A759" s="21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35">
      <c r="A760" s="21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35">
      <c r="A761" s="21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35">
      <c r="A762" s="21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35">
      <c r="A763" s="21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35">
      <c r="A764" s="21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35">
      <c r="A765" s="21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35">
      <c r="A766" s="21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35">
      <c r="A767" s="21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35">
      <c r="A768" s="21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35">
      <c r="A769" s="21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35">
      <c r="A770" s="21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35">
      <c r="A771" s="21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35">
      <c r="A772" s="21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35">
      <c r="A773" s="21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35">
      <c r="A774" s="21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35">
      <c r="A775" s="21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35">
      <c r="A776" s="21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35">
      <c r="A777" s="21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25" customHeight="1" x14ac:dyDescent="0.35">
      <c r="A778" s="21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25" customHeight="1" x14ac:dyDescent="0.35">
      <c r="A779" s="21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25" customHeight="1" x14ac:dyDescent="0.35">
      <c r="A780" s="21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25" customHeight="1" x14ac:dyDescent="0.35">
      <c r="A781" s="21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25" customHeight="1" x14ac:dyDescent="0.35">
      <c r="A782" s="21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25" customHeight="1" x14ac:dyDescent="0.35">
      <c r="A783" s="21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25" customHeight="1" x14ac:dyDescent="0.35">
      <c r="A784" s="21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25" customHeight="1" x14ac:dyDescent="0.35">
      <c r="A785" s="21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25" customHeight="1" x14ac:dyDescent="0.35">
      <c r="A786" s="21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25" customHeight="1" x14ac:dyDescent="0.35">
      <c r="A787" s="21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25" customHeight="1" x14ac:dyDescent="0.35">
      <c r="A788" s="21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25" customHeight="1" x14ac:dyDescent="0.35">
      <c r="A789" s="21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25" customHeight="1" x14ac:dyDescent="0.35">
      <c r="A790" s="21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25" customHeight="1" x14ac:dyDescent="0.35">
      <c r="A791" s="21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25" customHeight="1" x14ac:dyDescent="0.35">
      <c r="A792" s="21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25" customHeight="1" x14ac:dyDescent="0.35">
      <c r="A793" s="21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25" customHeight="1" x14ac:dyDescent="0.35">
      <c r="A794" s="21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25" customHeight="1" x14ac:dyDescent="0.35">
      <c r="A795" s="21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25" customHeight="1" x14ac:dyDescent="0.35">
      <c r="A796" s="21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25" customHeight="1" x14ac:dyDescent="0.35">
      <c r="A797" s="21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25" customHeight="1" x14ac:dyDescent="0.35">
      <c r="A798" s="21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25" customHeight="1" x14ac:dyDescent="0.35">
      <c r="A799" s="21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25" customHeight="1" x14ac:dyDescent="0.35">
      <c r="A800" s="21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25" customHeight="1" x14ac:dyDescent="0.35">
      <c r="A801" s="21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25" customHeight="1" x14ac:dyDescent="0.35">
      <c r="A802" s="21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25" customHeight="1" x14ac:dyDescent="0.35">
      <c r="A803" s="21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25" customHeight="1" x14ac:dyDescent="0.35">
      <c r="A804" s="21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25" customHeight="1" x14ac:dyDescent="0.35">
      <c r="A805" s="21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25" customHeight="1" x14ac:dyDescent="0.35">
      <c r="A806" s="21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25" customHeight="1" x14ac:dyDescent="0.35">
      <c r="A807" s="21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25" customHeight="1" x14ac:dyDescent="0.35">
      <c r="A808" s="21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25" customHeight="1" x14ac:dyDescent="0.35">
      <c r="A809" s="21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25" customHeight="1" x14ac:dyDescent="0.35">
      <c r="A810" s="21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25" customHeight="1" x14ac:dyDescent="0.35">
      <c r="A811" s="21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25" customHeight="1" x14ac:dyDescent="0.35">
      <c r="A812" s="21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25" customHeight="1" x14ac:dyDescent="0.35">
      <c r="A813" s="21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25" customHeight="1" x14ac:dyDescent="0.35">
      <c r="A814" s="21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25" customHeight="1" x14ac:dyDescent="0.35">
      <c r="A815" s="21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25" customHeight="1" x14ac:dyDescent="0.35">
      <c r="A816" s="21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25" customHeight="1" x14ac:dyDescent="0.35">
      <c r="A817" s="21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25" customHeight="1" x14ac:dyDescent="0.35">
      <c r="A818" s="21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25" customHeight="1" x14ac:dyDescent="0.35">
      <c r="A819" s="21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25" customHeight="1" x14ac:dyDescent="0.35">
      <c r="A820" s="21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25" customHeight="1" x14ac:dyDescent="0.35">
      <c r="A821" s="21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25" customHeight="1" x14ac:dyDescent="0.35">
      <c r="A822" s="21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25" customHeight="1" x14ac:dyDescent="0.35">
      <c r="A823" s="21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25" customHeight="1" x14ac:dyDescent="0.35">
      <c r="A824" s="21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25" customHeight="1" x14ac:dyDescent="0.35">
      <c r="A825" s="21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25" customHeight="1" x14ac:dyDescent="0.35">
      <c r="A826" s="21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25" customHeight="1" x14ac:dyDescent="0.35">
      <c r="A827" s="21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25" customHeight="1" x14ac:dyDescent="0.35">
      <c r="A828" s="21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25" customHeight="1" x14ac:dyDescent="0.35">
      <c r="A829" s="21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25" customHeight="1" x14ac:dyDescent="0.35">
      <c r="A830" s="21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25" customHeight="1" x14ac:dyDescent="0.35">
      <c r="A831" s="21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25" customHeight="1" x14ac:dyDescent="0.35">
      <c r="A832" s="21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25" customHeight="1" x14ac:dyDescent="0.35">
      <c r="A833" s="21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25" customHeight="1" x14ac:dyDescent="0.35">
      <c r="A834" s="21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25" customHeight="1" x14ac:dyDescent="0.35">
      <c r="A835" s="21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25" customHeight="1" x14ac:dyDescent="0.35">
      <c r="A836" s="21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25" customHeight="1" x14ac:dyDescent="0.35">
      <c r="A837" s="21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25" customHeight="1" x14ac:dyDescent="0.35">
      <c r="A838" s="21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25" customHeight="1" x14ac:dyDescent="0.35">
      <c r="A839" s="21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25" customHeight="1" x14ac:dyDescent="0.35">
      <c r="A840" s="21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25" customHeight="1" x14ac:dyDescent="0.35">
      <c r="A841" s="21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25" customHeight="1" x14ac:dyDescent="0.35">
      <c r="A842" s="21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25" customHeight="1" x14ac:dyDescent="0.35">
      <c r="A843" s="21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25" customHeight="1" x14ac:dyDescent="0.35">
      <c r="A844" s="21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25" customHeight="1" x14ac:dyDescent="0.35">
      <c r="A845" s="21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25" customHeight="1" x14ac:dyDescent="0.35">
      <c r="A846" s="21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25" customHeight="1" x14ac:dyDescent="0.35">
      <c r="A847" s="21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25" customHeight="1" x14ac:dyDescent="0.35">
      <c r="A848" s="21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25" customHeight="1" x14ac:dyDescent="0.35">
      <c r="A849" s="21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25" customHeight="1" x14ac:dyDescent="0.35">
      <c r="A850" s="21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25" customHeight="1" x14ac:dyDescent="0.35">
      <c r="A851" s="21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25" customHeight="1" x14ac:dyDescent="0.35">
      <c r="A852" s="21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25" customHeight="1" x14ac:dyDescent="0.35">
      <c r="A853" s="21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25" customHeight="1" x14ac:dyDescent="0.35">
      <c r="A854" s="21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25" customHeight="1" x14ac:dyDescent="0.35">
      <c r="A855" s="21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25" customHeight="1" x14ac:dyDescent="0.35">
      <c r="A856" s="21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25" customHeight="1" x14ac:dyDescent="0.35">
      <c r="A857" s="21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25" customHeight="1" x14ac:dyDescent="0.35">
      <c r="A858" s="21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25" customHeight="1" x14ac:dyDescent="0.35">
      <c r="A859" s="21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25" customHeight="1" x14ac:dyDescent="0.35">
      <c r="A860" s="21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25" customHeight="1" x14ac:dyDescent="0.35">
      <c r="A861" s="21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25" customHeight="1" x14ac:dyDescent="0.35">
      <c r="A862" s="21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25" customHeight="1" x14ac:dyDescent="0.35">
      <c r="A863" s="21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25" customHeight="1" x14ac:dyDescent="0.35">
      <c r="A864" s="21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25" customHeight="1" x14ac:dyDescent="0.35">
      <c r="A865" s="21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25" customHeight="1" x14ac:dyDescent="0.35">
      <c r="A866" s="21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25" customHeight="1" x14ac:dyDescent="0.35">
      <c r="A867" s="21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25" customHeight="1" x14ac:dyDescent="0.35">
      <c r="A868" s="21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25" customHeight="1" x14ac:dyDescent="0.35">
      <c r="A869" s="21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25" customHeight="1" x14ac:dyDescent="0.35">
      <c r="A870" s="21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25" customHeight="1" x14ac:dyDescent="0.35">
      <c r="A871" s="21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25" customHeight="1" x14ac:dyDescent="0.35">
      <c r="A872" s="21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25" customHeight="1" x14ac:dyDescent="0.35">
      <c r="A873" s="21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25" customHeight="1" x14ac:dyDescent="0.35">
      <c r="A874" s="21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25" customHeight="1" x14ac:dyDescent="0.35">
      <c r="A875" s="21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25" customHeight="1" x14ac:dyDescent="0.35">
      <c r="A876" s="21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25" customHeight="1" x14ac:dyDescent="0.35">
      <c r="A877" s="21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25" customHeight="1" x14ac:dyDescent="0.35">
      <c r="A878" s="21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25" customHeight="1" x14ac:dyDescent="0.35">
      <c r="A879" s="21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25" customHeight="1" x14ac:dyDescent="0.35">
      <c r="A880" s="21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25" customHeight="1" x14ac:dyDescent="0.35">
      <c r="A881" s="21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25" customHeight="1" x14ac:dyDescent="0.35">
      <c r="A882" s="21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25" customHeight="1" x14ac:dyDescent="0.35">
      <c r="A883" s="21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25" customHeight="1" x14ac:dyDescent="0.35">
      <c r="A884" s="21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25" customHeight="1" x14ac:dyDescent="0.35">
      <c r="A885" s="21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25" customHeight="1" x14ac:dyDescent="0.35">
      <c r="A886" s="21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25" customHeight="1" x14ac:dyDescent="0.35">
      <c r="A887" s="21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25" customHeight="1" x14ac:dyDescent="0.35">
      <c r="A888" s="21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25" customHeight="1" x14ac:dyDescent="0.35">
      <c r="A889" s="21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25" customHeight="1" x14ac:dyDescent="0.35">
      <c r="A890" s="21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25" customHeight="1" x14ac:dyDescent="0.35">
      <c r="A891" s="21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25" customHeight="1" x14ac:dyDescent="0.35">
      <c r="A892" s="21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25" customHeight="1" x14ac:dyDescent="0.35">
      <c r="A893" s="21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25" customHeight="1" x14ac:dyDescent="0.35">
      <c r="A894" s="21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25" customHeight="1" x14ac:dyDescent="0.35">
      <c r="A895" s="21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25" customHeight="1" x14ac:dyDescent="0.35">
      <c r="A896" s="21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25" customHeight="1" x14ac:dyDescent="0.35">
      <c r="A897" s="21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25" customHeight="1" x14ac:dyDescent="0.35">
      <c r="A898" s="21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25" customHeight="1" x14ac:dyDescent="0.35">
      <c r="A899" s="21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25" customHeight="1" x14ac:dyDescent="0.35">
      <c r="A900" s="21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25" customHeight="1" x14ac:dyDescent="0.35">
      <c r="A901" s="21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25" customHeight="1" x14ac:dyDescent="0.35">
      <c r="A902" s="21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25" customHeight="1" x14ac:dyDescent="0.35">
      <c r="A903" s="21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25" customHeight="1" x14ac:dyDescent="0.35">
      <c r="A904" s="21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25" customHeight="1" x14ac:dyDescent="0.35">
      <c r="A905" s="21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25" customHeight="1" x14ac:dyDescent="0.35">
      <c r="A906" s="21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25" customHeight="1" x14ac:dyDescent="0.35">
      <c r="A907" s="21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25" customHeight="1" x14ac:dyDescent="0.35">
      <c r="A908" s="21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25" customHeight="1" x14ac:dyDescent="0.35">
      <c r="A909" s="21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25" customHeight="1" x14ac:dyDescent="0.35">
      <c r="A910" s="21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25" customHeight="1" x14ac:dyDescent="0.35">
      <c r="A911" s="21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25" customHeight="1" x14ac:dyDescent="0.35">
      <c r="A912" s="21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25" customHeight="1" x14ac:dyDescent="0.35">
      <c r="A913" s="21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25" customHeight="1" x14ac:dyDescent="0.35">
      <c r="A914" s="21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25" customHeight="1" x14ac:dyDescent="0.35">
      <c r="A915" s="21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25" customHeight="1" x14ac:dyDescent="0.35">
      <c r="A916" s="21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25" customHeight="1" x14ac:dyDescent="0.35">
      <c r="A917" s="21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25" customHeight="1" x14ac:dyDescent="0.35">
      <c r="A918" s="21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25" customHeight="1" x14ac:dyDescent="0.35">
      <c r="A919" s="21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25" customHeight="1" x14ac:dyDescent="0.35">
      <c r="A920" s="21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25" customHeight="1" x14ac:dyDescent="0.35">
      <c r="A921" s="21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25" customHeight="1" x14ac:dyDescent="0.35">
      <c r="A922" s="21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25" customHeight="1" x14ac:dyDescent="0.35">
      <c r="A923" s="21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25" customHeight="1" x14ac:dyDescent="0.35">
      <c r="A924" s="21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25" customHeight="1" x14ac:dyDescent="0.35">
      <c r="A925" s="21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25" customHeight="1" x14ac:dyDescent="0.35">
      <c r="A926" s="21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25" customHeight="1" x14ac:dyDescent="0.35">
      <c r="A927" s="21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25" customHeight="1" x14ac:dyDescent="0.35">
      <c r="A928" s="21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25" customHeight="1" x14ac:dyDescent="0.35">
      <c r="A929" s="21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25" customHeight="1" x14ac:dyDescent="0.35">
      <c r="A930" s="21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25" customHeight="1" x14ac:dyDescent="0.35">
      <c r="A931" s="21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25" customHeight="1" x14ac:dyDescent="0.35">
      <c r="A932" s="21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25" customHeight="1" x14ac:dyDescent="0.35">
      <c r="A933" s="21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25" customHeight="1" x14ac:dyDescent="0.35">
      <c r="A934" s="21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25" customHeight="1" x14ac:dyDescent="0.35">
      <c r="A935" s="21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25" customHeight="1" x14ac:dyDescent="0.35">
      <c r="A936" s="21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25" customHeight="1" x14ac:dyDescent="0.35">
      <c r="A937" s="21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25" customHeight="1" x14ac:dyDescent="0.35">
      <c r="A938" s="21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25" customHeight="1" x14ac:dyDescent="0.35">
      <c r="A939" s="21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25" customHeight="1" x14ac:dyDescent="0.35">
      <c r="A940" s="21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25" customHeight="1" x14ac:dyDescent="0.35">
      <c r="A941" s="21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25" customHeight="1" x14ac:dyDescent="0.35">
      <c r="A942" s="21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25" customHeight="1" x14ac:dyDescent="0.35">
      <c r="A943" s="21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25" customHeight="1" x14ac:dyDescent="0.35">
      <c r="A944" s="21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25" customHeight="1" x14ac:dyDescent="0.35">
      <c r="A945" s="21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25" customHeight="1" x14ac:dyDescent="0.35">
      <c r="A946" s="21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25" customHeight="1" x14ac:dyDescent="0.35">
      <c r="A947" s="21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25" customHeight="1" x14ac:dyDescent="0.35">
      <c r="A948" s="21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25" customHeight="1" x14ac:dyDescent="0.35">
      <c r="A949" s="21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25" customHeight="1" x14ac:dyDescent="0.35">
      <c r="A950" s="21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25" customHeight="1" x14ac:dyDescent="0.35">
      <c r="A951" s="21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25" customHeight="1" x14ac:dyDescent="0.35">
      <c r="A952" s="21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25" customHeight="1" x14ac:dyDescent="0.35">
      <c r="A953" s="21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25" customHeight="1" x14ac:dyDescent="0.35">
      <c r="A954" s="21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25" customHeight="1" x14ac:dyDescent="0.35">
      <c r="A955" s="21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25" customHeight="1" x14ac:dyDescent="0.35">
      <c r="A956" s="21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25" customHeight="1" x14ac:dyDescent="0.35">
      <c r="A957" s="21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25" customHeight="1" x14ac:dyDescent="0.35">
      <c r="A958" s="21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25" customHeight="1" x14ac:dyDescent="0.35">
      <c r="A959" s="21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25" customHeight="1" x14ac:dyDescent="0.35">
      <c r="A960" s="21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25" customHeight="1" x14ac:dyDescent="0.35">
      <c r="A961" s="21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25" customHeight="1" x14ac:dyDescent="0.35">
      <c r="A962" s="21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25" customHeight="1" x14ac:dyDescent="0.35">
      <c r="A963" s="21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25" customHeight="1" x14ac:dyDescent="0.35">
      <c r="A964" s="21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25" customHeight="1" x14ac:dyDescent="0.35">
      <c r="A965" s="21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25" customHeight="1" x14ac:dyDescent="0.35">
      <c r="A966" s="21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25" customHeight="1" x14ac:dyDescent="0.35">
      <c r="A967" s="21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25" customHeight="1" x14ac:dyDescent="0.35">
      <c r="A968" s="21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25" customHeight="1" x14ac:dyDescent="0.35">
      <c r="A969" s="21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25" customHeight="1" x14ac:dyDescent="0.35">
      <c r="A970" s="21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25" customHeight="1" x14ac:dyDescent="0.35">
      <c r="A971" s="21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25" customHeight="1" x14ac:dyDescent="0.35">
      <c r="A972" s="21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25" customHeight="1" x14ac:dyDescent="0.35">
      <c r="A973" s="21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25" customHeight="1" x14ac:dyDescent="0.35">
      <c r="A974" s="21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25" customHeight="1" x14ac:dyDescent="0.35">
      <c r="A975" s="21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25" customHeight="1" x14ac:dyDescent="0.35">
      <c r="A976" s="21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25" customHeight="1" x14ac:dyDescent="0.35">
      <c r="A977" s="21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25" customHeight="1" x14ac:dyDescent="0.35">
      <c r="A978" s="21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25" customHeight="1" x14ac:dyDescent="0.35">
      <c r="A979" s="21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25" customHeight="1" x14ac:dyDescent="0.35">
      <c r="A980" s="21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25" customHeight="1" x14ac:dyDescent="0.35">
      <c r="A981" s="21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25" customHeight="1" x14ac:dyDescent="0.35">
      <c r="A982" s="21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25" customHeight="1" x14ac:dyDescent="0.35">
      <c r="A983" s="21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25" customHeight="1" x14ac:dyDescent="0.35">
      <c r="A984" s="21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25" customHeight="1" x14ac:dyDescent="0.35">
      <c r="A985" s="21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25" customHeight="1" x14ac:dyDescent="0.35">
      <c r="A986" s="21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25" customHeight="1" x14ac:dyDescent="0.35">
      <c r="A987" s="21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25" customHeight="1" x14ac:dyDescent="0.35">
      <c r="A988" s="21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4.25" customHeight="1" x14ac:dyDescent="0.35">
      <c r="A989" s="21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4.25" customHeight="1" x14ac:dyDescent="0.35">
      <c r="A990" s="21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4.25" customHeight="1" x14ac:dyDescent="0.35">
      <c r="A991" s="21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4.25" customHeight="1" x14ac:dyDescent="0.35">
      <c r="A992" s="21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4.25" customHeight="1" x14ac:dyDescent="0.35">
      <c r="A993" s="21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4.25" customHeight="1" x14ac:dyDescent="0.35">
      <c r="A994" s="21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4.25" customHeight="1" x14ac:dyDescent="0.35">
      <c r="A995" s="21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4.25" customHeight="1" x14ac:dyDescent="0.35">
      <c r="A996" s="21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4.25" customHeight="1" x14ac:dyDescent="0.35">
      <c r="A997" s="21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4.25" customHeight="1" x14ac:dyDescent="0.35">
      <c r="A998" s="21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4.25" customHeight="1" x14ac:dyDescent="0.35">
      <c r="A999" s="21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4.25" customHeight="1" x14ac:dyDescent="0.35">
      <c r="A1000" s="21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4.25" customHeight="1" x14ac:dyDescent="0.35">
      <c r="A1001" s="21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4.25" customHeight="1" x14ac:dyDescent="0.35">
      <c r="A1002" s="21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4.25" customHeight="1" x14ac:dyDescent="0.35">
      <c r="A1003" s="21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4.25" customHeight="1" x14ac:dyDescent="0.35">
      <c r="A1004" s="21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4.25" customHeight="1" x14ac:dyDescent="0.35">
      <c r="A1005" s="21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4.25" customHeight="1" x14ac:dyDescent="0.35">
      <c r="A1006" s="21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  <row r="1007" spans="1:26" ht="14.25" customHeight="1" x14ac:dyDescent="0.35">
      <c r="A1007" s="21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</row>
    <row r="1008" spans="1:26" ht="14.25" customHeight="1" x14ac:dyDescent="0.35">
      <c r="A1008" s="21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</row>
    <row r="1009" spans="1:26" ht="14.25" customHeight="1" x14ac:dyDescent="0.35">
      <c r="A1009" s="21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</row>
    <row r="1010" spans="1:26" ht="14.25" customHeight="1" x14ac:dyDescent="0.35">
      <c r="A1010" s="21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</row>
    <row r="1011" spans="1:26" ht="14.25" customHeight="1" x14ac:dyDescent="0.35">
      <c r="A1011" s="21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</row>
    <row r="1012" spans="1:26" ht="14.25" customHeight="1" x14ac:dyDescent="0.35">
      <c r="A1012" s="21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</row>
    <row r="1013" spans="1:26" ht="14.25" customHeight="1" x14ac:dyDescent="0.35">
      <c r="A1013" s="21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</row>
    <row r="1014" spans="1:26" ht="14.25" customHeight="1" x14ac:dyDescent="0.35">
      <c r="A1014" s="21"/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</row>
    <row r="1015" spans="1:26" ht="14.25" customHeight="1" x14ac:dyDescent="0.35">
      <c r="A1015" s="21"/>
      <c r="B1015" s="4"/>
      <c r="C1015" s="4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</row>
    <row r="1016" spans="1:26" ht="14.25" customHeight="1" x14ac:dyDescent="0.35">
      <c r="A1016" s="21"/>
      <c r="B1016" s="4"/>
      <c r="C1016" s="4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</row>
    <row r="1017" spans="1:26" ht="14.25" customHeight="1" x14ac:dyDescent="0.35">
      <c r="A1017" s="21"/>
      <c r="B1017" s="4"/>
      <c r="C1017" s="4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</row>
    <row r="1018" spans="1:26" ht="14.25" customHeight="1" x14ac:dyDescent="0.35">
      <c r="A1018" s="21"/>
      <c r="B1018" s="4"/>
      <c r="C1018" s="4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</row>
    <row r="1019" spans="1:26" ht="14.25" customHeight="1" x14ac:dyDescent="0.35">
      <c r="A1019" s="21"/>
      <c r="B1019" s="4"/>
      <c r="C1019" s="4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</row>
    <row r="1020" spans="1:26" ht="14.25" customHeight="1" x14ac:dyDescent="0.35">
      <c r="A1020" s="21"/>
      <c r="B1020" s="4"/>
      <c r="C1020" s="4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</row>
    <row r="1021" spans="1:26" ht="14.25" customHeight="1" x14ac:dyDescent="0.35">
      <c r="A1021" s="21"/>
      <c r="B1021" s="4"/>
      <c r="C1021" s="4"/>
      <c r="D1021" s="4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</row>
    <row r="1022" spans="1:26" ht="14.25" customHeight="1" x14ac:dyDescent="0.35">
      <c r="A1022" s="21"/>
      <c r="B1022" s="4"/>
      <c r="C1022" s="4"/>
      <c r="D1022" s="4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</row>
    <row r="1023" spans="1:26" ht="14.25" customHeight="1" x14ac:dyDescent="0.35">
      <c r="A1023" s="21"/>
      <c r="B1023" s="4"/>
      <c r="C1023" s="4"/>
      <c r="D1023" s="4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</row>
    <row r="1024" spans="1:26" ht="14.25" customHeight="1" x14ac:dyDescent="0.35">
      <c r="A1024" s="21"/>
      <c r="B1024" s="4"/>
      <c r="C1024" s="4"/>
      <c r="D1024" s="4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</row>
    <row r="1025" spans="1:26" ht="14.25" customHeight="1" x14ac:dyDescent="0.35">
      <c r="A1025" s="21"/>
      <c r="B1025" s="4"/>
      <c r="C1025" s="4"/>
      <c r="D1025" s="4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</row>
    <row r="1026" spans="1:26" ht="14.25" customHeight="1" x14ac:dyDescent="0.35">
      <c r="A1026" s="21"/>
      <c r="B1026" s="4"/>
      <c r="C1026" s="4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</row>
    <row r="1027" spans="1:26" ht="15" customHeight="1" x14ac:dyDescent="0.35"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</row>
  </sheetData>
  <mergeCells count="6">
    <mergeCell ref="K15:M15"/>
    <mergeCell ref="K72:M72"/>
    <mergeCell ref="A1:B1"/>
    <mergeCell ref="V68:Z68"/>
    <mergeCell ref="G36:I36"/>
    <mergeCell ref="K36:M36"/>
  </mergeCells>
  <phoneticPr fontId="23" type="noConversion"/>
  <pageMargins left="0.7" right="0.7" top="0.75" bottom="0.75" header="0" footer="0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rgb="FFFFFF00"/>
  </sheetPr>
  <dimension ref="A1:Z1000"/>
  <sheetViews>
    <sheetView workbookViewId="0">
      <selection activeCell="M18" sqref="M18"/>
    </sheetView>
  </sheetViews>
  <sheetFormatPr defaultColWidth="12.58203125" defaultRowHeight="15" customHeight="1" x14ac:dyDescent="0.3"/>
  <cols>
    <col min="1" max="12" width="7.58203125" customWidth="1"/>
    <col min="13" max="13" width="8.9140625" customWidth="1"/>
    <col min="14" max="26" width="7.58203125" customWidth="1"/>
  </cols>
  <sheetData>
    <row r="1" spans="1:26" ht="14.25" customHeight="1" x14ac:dyDescent="0.3">
      <c r="A1" s="21"/>
      <c r="B1" s="21" t="str">
        <f>'Raw Data'!IC111</f>
        <v>January</v>
      </c>
      <c r="C1" s="21" t="str">
        <f>'Raw Data'!ID111</f>
        <v>February</v>
      </c>
      <c r="D1" s="21" t="str">
        <f>'Raw Data'!IE111</f>
        <v>March</v>
      </c>
      <c r="E1" s="21" t="str">
        <f>'Raw Data'!IF111</f>
        <v>April</v>
      </c>
      <c r="F1" s="21" t="str">
        <f>'Raw Data'!IG111</f>
        <v>May</v>
      </c>
      <c r="G1" s="21" t="str">
        <f>'Raw Data'!IH111</f>
        <v>June</v>
      </c>
      <c r="H1" s="21" t="s">
        <v>50</v>
      </c>
      <c r="I1" s="21" t="str">
        <f>'Raw Data'!IJ111</f>
        <v>August</v>
      </c>
      <c r="J1" s="21" t="str">
        <f>'Raw Data'!IK111</f>
        <v>September</v>
      </c>
      <c r="K1" s="21" t="str">
        <f>'Raw Data'!IL111</f>
        <v>October</v>
      </c>
      <c r="L1" s="21" t="str">
        <f>'Raw Data'!IM111</f>
        <v>November</v>
      </c>
      <c r="M1" s="21" t="str">
        <f>'Raw Data'!IN111</f>
        <v>December</v>
      </c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spans="1:26" ht="14.25" hidden="1" customHeight="1" x14ac:dyDescent="0.35">
      <c r="A2" s="41">
        <v>2009</v>
      </c>
      <c r="B2" s="2">
        <f>'Raw Data'!JA112</f>
        <v>213.32</v>
      </c>
      <c r="C2" s="2">
        <f>'Raw Data'!JB112</f>
        <v>203.73</v>
      </c>
      <c r="D2" s="2">
        <f>'Raw Data'!JC112</f>
        <v>202.1</v>
      </c>
      <c r="E2" s="2">
        <f>'Raw Data'!JD112</f>
        <v>215.98</v>
      </c>
      <c r="F2" s="2">
        <f>'Raw Data'!JE112</f>
        <v>196.85</v>
      </c>
      <c r="G2" s="2">
        <f>'Raw Data'!JF112</f>
        <v>205.7</v>
      </c>
      <c r="H2" s="2">
        <f>'Raw Data'!JG112</f>
        <v>202.33</v>
      </c>
      <c r="I2" s="2">
        <f>'Raw Data'!JH112</f>
        <v>207.43</v>
      </c>
      <c r="J2" s="2">
        <f>'Raw Data'!JI112</f>
        <v>189.5</v>
      </c>
      <c r="K2" s="2">
        <f>'Raw Data'!JJ112</f>
        <v>167.37</v>
      </c>
      <c r="L2" s="2">
        <f>'Raw Data'!JK112</f>
        <v>186.35</v>
      </c>
      <c r="M2" s="2">
        <f>'Raw Data'!JL112</f>
        <v>211.52</v>
      </c>
    </row>
    <row r="3" spans="1:26" ht="14.25" hidden="1" customHeight="1" x14ac:dyDescent="0.35">
      <c r="A3" s="41">
        <v>2010</v>
      </c>
      <c r="B3" s="2">
        <f>'Raw Data'!JA113</f>
        <v>200.29</v>
      </c>
      <c r="C3" s="2">
        <f>'Raw Data'!JB113</f>
        <v>178.04</v>
      </c>
      <c r="D3" s="2">
        <f>'Raw Data'!JC113</f>
        <v>176.08</v>
      </c>
      <c r="E3" s="2">
        <f>'Raw Data'!JD113</f>
        <v>188.89</v>
      </c>
      <c r="F3" s="2">
        <f>'Raw Data'!JE113</f>
        <v>211.08</v>
      </c>
      <c r="G3" s="2">
        <f>'Raw Data'!JF113</f>
        <v>187.99</v>
      </c>
      <c r="H3" s="2">
        <f>'Raw Data'!JG113</f>
        <v>191.37</v>
      </c>
      <c r="I3" s="2">
        <f>'Raw Data'!JH113</f>
        <v>182.79</v>
      </c>
      <c r="J3" s="2">
        <f>'Raw Data'!JI113</f>
        <v>189.73</v>
      </c>
      <c r="K3" s="2">
        <f>'Raw Data'!JJ113</f>
        <v>192.71</v>
      </c>
      <c r="L3" s="2">
        <f>'Raw Data'!JK113</f>
        <v>177.07</v>
      </c>
      <c r="M3" s="2">
        <f>'Raw Data'!JL113</f>
        <v>180.9</v>
      </c>
    </row>
    <row r="4" spans="1:26" ht="14.25" hidden="1" customHeight="1" x14ac:dyDescent="0.35">
      <c r="A4" s="42">
        <v>2011</v>
      </c>
      <c r="B4" s="10">
        <f>'Raw Data'!JA114</f>
        <v>185.85</v>
      </c>
      <c r="C4" s="10">
        <f>'Raw Data'!JB114</f>
        <v>183.74</v>
      </c>
      <c r="D4" s="10">
        <f>'Raw Data'!JC114</f>
        <v>197.21</v>
      </c>
      <c r="E4" s="10">
        <f>'Raw Data'!JD114</f>
        <v>183.15</v>
      </c>
      <c r="F4" s="10">
        <f>'Raw Data'!JE114</f>
        <v>186.97</v>
      </c>
      <c r="G4" s="10">
        <f>'Raw Data'!JF114</f>
        <v>162.72999999999999</v>
      </c>
      <c r="H4" s="10">
        <f>'Raw Data'!JG114</f>
        <v>162.08000000000001</v>
      </c>
      <c r="I4" s="10">
        <f>'Raw Data'!JH114</f>
        <v>162.25</v>
      </c>
      <c r="J4" s="10">
        <f>'Raw Data'!JI114</f>
        <v>177.71</v>
      </c>
      <c r="K4" s="10">
        <f>'Raw Data'!JJ114</f>
        <v>155.44</v>
      </c>
      <c r="L4" s="10">
        <f>'Raw Data'!JK114</f>
        <v>175.24</v>
      </c>
      <c r="M4" s="10">
        <f>'Raw Data'!JL114</f>
        <v>165.95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14.25" hidden="1" customHeight="1" x14ac:dyDescent="0.35">
      <c r="A5" s="42">
        <v>2012</v>
      </c>
      <c r="B5" s="10">
        <f>'Raw Data'!JA115</f>
        <v>163.74</v>
      </c>
      <c r="C5" s="10">
        <f>'Raw Data'!JB115</f>
        <v>158.38999999999999</v>
      </c>
      <c r="D5" s="10">
        <f>'Raw Data'!JC115</f>
        <v>177.35</v>
      </c>
      <c r="E5" s="10">
        <f>'Raw Data'!JD115</f>
        <v>176.04</v>
      </c>
      <c r="F5" s="10">
        <f>'Raw Data'!JE115</f>
        <v>171.77</v>
      </c>
      <c r="G5" s="10">
        <f>'Raw Data'!JF115</f>
        <v>158.62</v>
      </c>
      <c r="H5" s="10">
        <f>'Raw Data'!JG115</f>
        <v>158.85</v>
      </c>
      <c r="I5" s="10">
        <f>'Raw Data'!JH115</f>
        <v>163.63999999999999</v>
      </c>
      <c r="J5" s="10">
        <f>'Raw Data'!JI115</f>
        <v>158.21</v>
      </c>
      <c r="K5" s="10">
        <f>'Raw Data'!JJ115</f>
        <v>169.43</v>
      </c>
      <c r="L5" s="10">
        <f>'Raw Data'!JK115</f>
        <v>183.21</v>
      </c>
      <c r="M5" s="10">
        <f>'Raw Data'!JL115</f>
        <v>178.99</v>
      </c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14.25" hidden="1" customHeight="1" x14ac:dyDescent="0.35">
      <c r="A6" s="42">
        <v>2013</v>
      </c>
      <c r="B6" s="43">
        <f>'Raw Data'!JA116</f>
        <v>153.63</v>
      </c>
      <c r="C6" s="43">
        <f>'Raw Data'!JB116</f>
        <v>143.28</v>
      </c>
      <c r="D6" s="43">
        <f>'Raw Data'!JC116</f>
        <v>167.48</v>
      </c>
      <c r="E6" s="43">
        <f>'Raw Data'!JD116</f>
        <v>156.33000000000001</v>
      </c>
      <c r="F6" s="43">
        <f>'Raw Data'!JE116</f>
        <v>182.69</v>
      </c>
      <c r="G6" s="43">
        <f>'Raw Data'!JF116</f>
        <v>165.93</v>
      </c>
      <c r="H6" s="43">
        <f>'Raw Data'!JG116</f>
        <v>167.24</v>
      </c>
      <c r="I6" s="43">
        <f>'Raw Data'!JH116</f>
        <v>172.27</v>
      </c>
      <c r="J6" s="43">
        <f>'Raw Data'!JI116</f>
        <v>163.34</v>
      </c>
      <c r="K6" s="43">
        <f>'Raw Data'!JJ116</f>
        <v>181.41</v>
      </c>
      <c r="L6" s="43">
        <f>'Raw Data'!JK116</f>
        <v>173.15</v>
      </c>
      <c r="M6" s="43">
        <f>'Raw Data'!JL116</f>
        <v>172.22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14.25" hidden="1" customHeight="1" x14ac:dyDescent="0.35">
      <c r="A7" s="42">
        <f>'Raw Data'!A117</f>
        <v>2014</v>
      </c>
      <c r="B7" s="43">
        <f>'Raw Data'!JA117</f>
        <v>169.84</v>
      </c>
      <c r="C7" s="43">
        <f>'Raw Data'!JB117</f>
        <v>165.27</v>
      </c>
      <c r="D7" s="43">
        <f>'Raw Data'!JC117</f>
        <v>164.02</v>
      </c>
      <c r="E7" s="43">
        <f>'Raw Data'!JD117</f>
        <v>175</v>
      </c>
      <c r="F7" s="43">
        <f>'Raw Data'!JE117</f>
        <v>180.33</v>
      </c>
      <c r="G7" s="43">
        <f>'Raw Data'!JF117</f>
        <v>175.67</v>
      </c>
      <c r="H7" s="43">
        <f>'Raw Data'!JG117</f>
        <v>159.03</v>
      </c>
      <c r="I7" s="43">
        <f>'Raw Data'!JH117</f>
        <v>164.11</v>
      </c>
      <c r="J7" s="43">
        <f>'Raw Data'!JI117</f>
        <v>170.42</v>
      </c>
      <c r="K7" s="43">
        <f>'Raw Data'!JJ117</f>
        <v>177.12</v>
      </c>
      <c r="L7" s="43">
        <f>'Raw Data'!JK117</f>
        <v>181.19</v>
      </c>
      <c r="M7" s="43">
        <f>'Raw Data'!JL117</f>
        <v>179.21</v>
      </c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14.25" hidden="1" customHeight="1" x14ac:dyDescent="0.35">
      <c r="A8" s="42">
        <f>'Raw Data'!A118</f>
        <v>2015</v>
      </c>
      <c r="B8" s="43">
        <f>'Raw Data'!JA118</f>
        <v>164.68</v>
      </c>
      <c r="C8" s="43">
        <f>'Raw Data'!JB118</f>
        <v>181.32</v>
      </c>
      <c r="D8" s="43">
        <f>'Raw Data'!JC118</f>
        <v>179.89</v>
      </c>
      <c r="E8" s="43">
        <f>'Raw Data'!JD118</f>
        <v>184.31</v>
      </c>
      <c r="F8" s="43">
        <f>'Raw Data'!JE118</f>
        <v>177.38</v>
      </c>
      <c r="G8" s="43">
        <f>'Raw Data'!JF118</f>
        <v>176.27</v>
      </c>
      <c r="H8" s="43">
        <f>'Raw Data'!JG118</f>
        <v>166.99</v>
      </c>
      <c r="I8" s="43">
        <f>'Raw Data'!JH118</f>
        <v>172.72</v>
      </c>
      <c r="J8" s="43">
        <f>'Raw Data'!JI118</f>
        <v>177.21</v>
      </c>
      <c r="K8" s="43">
        <f>'Raw Data'!JJ118</f>
        <v>176.75</v>
      </c>
      <c r="L8" s="43">
        <f>'Raw Data'!JK118</f>
        <v>177.87</v>
      </c>
      <c r="M8" s="43">
        <f>'Raw Data'!JL118</f>
        <v>183.29</v>
      </c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4.25" hidden="1" customHeight="1" x14ac:dyDescent="0.35">
      <c r="A9" s="42">
        <f>'Raw Data'!A119</f>
        <v>2016</v>
      </c>
      <c r="B9" s="43">
        <f>'Raw Data'!JA119</f>
        <v>187.52</v>
      </c>
      <c r="C9" s="43">
        <f>'Raw Data'!JB119</f>
        <v>182.08</v>
      </c>
      <c r="D9" s="43">
        <f>'Raw Data'!JC119</f>
        <v>180.7</v>
      </c>
      <c r="E9" s="43">
        <f>'Raw Data'!JD119</f>
        <v>183.47</v>
      </c>
      <c r="F9" s="43">
        <f>'Raw Data'!JE119</f>
        <v>184.88</v>
      </c>
      <c r="G9" s="43">
        <f>'Raw Data'!JF119</f>
        <v>176.61</v>
      </c>
      <c r="H9" s="43">
        <f>'Raw Data'!JG119</f>
        <v>181.42</v>
      </c>
      <c r="I9" s="43">
        <f>'Raw Data'!JH119</f>
        <v>182.96</v>
      </c>
      <c r="J9" s="43">
        <f>'Raw Data'!JI119</f>
        <v>180.63</v>
      </c>
      <c r="K9" s="43">
        <f>'Raw Data'!JJ119</f>
        <v>179.36</v>
      </c>
      <c r="L9" s="43">
        <f>'Raw Data'!JK119</f>
        <v>187.09</v>
      </c>
      <c r="M9" s="43">
        <f>'Raw Data'!JL119</f>
        <v>188.42</v>
      </c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4.25" hidden="1" customHeight="1" x14ac:dyDescent="0.35">
      <c r="A10" s="42">
        <f>'Raw Data'!A120</f>
        <v>2017</v>
      </c>
      <c r="B10" s="43">
        <f>'Raw Data'!JA120</f>
        <v>188.33</v>
      </c>
      <c r="C10" s="43">
        <f>'Raw Data'!JB120</f>
        <v>190</v>
      </c>
      <c r="D10" s="43">
        <f>'Raw Data'!JC120</f>
        <v>186.32</v>
      </c>
      <c r="E10" s="43">
        <f>'Raw Data'!JD120</f>
        <v>194.52</v>
      </c>
      <c r="F10" s="43">
        <f>'Raw Data'!JE120</f>
        <v>186.88</v>
      </c>
      <c r="G10" s="43">
        <f>'Raw Data'!JF120</f>
        <v>199.37</v>
      </c>
      <c r="H10" s="43">
        <f>'Raw Data'!JG120</f>
        <v>192.57</v>
      </c>
      <c r="I10" s="43">
        <f>'Raw Data'!JH120</f>
        <v>187.96</v>
      </c>
      <c r="J10" s="43">
        <f>'Raw Data'!JI120</f>
        <v>193.7</v>
      </c>
      <c r="K10" s="43">
        <f>'Raw Data'!JJ120</f>
        <v>178.97</v>
      </c>
      <c r="L10" s="43">
        <f>'Raw Data'!JK120</f>
        <v>197.64</v>
      </c>
      <c r="M10" s="43">
        <f>'Raw Data'!JL120</f>
        <v>205.61</v>
      </c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4.25" hidden="1" customHeight="1" x14ac:dyDescent="0.35">
      <c r="A11" s="42">
        <f>'Raw Data'!A121</f>
        <v>2018</v>
      </c>
      <c r="B11" s="43">
        <f>'Raw Data'!JA121</f>
        <v>188.25</v>
      </c>
      <c r="C11" s="43">
        <f>'Raw Data'!JB121</f>
        <v>199.07</v>
      </c>
      <c r="D11" s="43">
        <f>'Raw Data'!JC121</f>
        <v>192.74</v>
      </c>
      <c r="E11" s="43">
        <f>'Raw Data'!JD121</f>
        <v>197.21</v>
      </c>
      <c r="F11" s="43">
        <f>'Raw Data'!JE121</f>
        <v>190.2</v>
      </c>
      <c r="G11" s="43">
        <f>'Raw Data'!JF121</f>
        <v>201.49</v>
      </c>
      <c r="H11" s="43">
        <f>'Raw Data'!JG121</f>
        <v>192.05</v>
      </c>
      <c r="I11" s="43">
        <f>'Raw Data'!JH121</f>
        <v>196.28</v>
      </c>
      <c r="J11" s="43">
        <f>'Raw Data'!JI121</f>
        <v>191.31</v>
      </c>
      <c r="K11" s="43">
        <f>'Raw Data'!JJ121</f>
        <v>200.35</v>
      </c>
      <c r="L11" s="43">
        <f>'Raw Data'!JK121</f>
        <v>199.4</v>
      </c>
      <c r="M11" s="43">
        <f>'Raw Data'!JL121</f>
        <v>211.82</v>
      </c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4.25" hidden="1" customHeight="1" x14ac:dyDescent="0.35">
      <c r="A12" s="42">
        <v>2019</v>
      </c>
      <c r="B12" s="43">
        <f>'Raw Data'!JA122</f>
        <v>193.75</v>
      </c>
      <c r="C12" s="43">
        <f>'Raw Data'!JB122</f>
        <v>184.26</v>
      </c>
      <c r="D12" s="43">
        <f>'Raw Data'!JC122</f>
        <v>205.74</v>
      </c>
      <c r="E12" s="43">
        <f>'Raw Data'!JD122</f>
        <v>193.05</v>
      </c>
      <c r="F12" s="43">
        <f>'Raw Data'!JE122</f>
        <v>193.44</v>
      </c>
      <c r="G12" s="43">
        <f>'Raw Data'!JF122</f>
        <v>195.42</v>
      </c>
      <c r="H12" s="43">
        <f>'Raw Data'!JG122</f>
        <v>184.67</v>
      </c>
      <c r="I12" s="43">
        <f>'Raw Data'!JH122</f>
        <v>204.31</v>
      </c>
      <c r="J12" s="43">
        <f>'Raw Data'!JI122</f>
        <v>195.19</v>
      </c>
      <c r="K12" s="43">
        <f>'Raw Data'!JJ122</f>
        <v>197.75</v>
      </c>
      <c r="L12" s="43">
        <f>'Raw Data'!JK122</f>
        <v>206.55</v>
      </c>
      <c r="M12" s="43">
        <f>'Raw Data'!JL122</f>
        <v>203.06</v>
      </c>
    </row>
    <row r="13" spans="1:26" ht="14.25" hidden="1" customHeight="1" x14ac:dyDescent="0.35">
      <c r="A13" s="42">
        <v>2020</v>
      </c>
      <c r="B13" s="43">
        <f>'Raw Data'!JA123</f>
        <v>196.69</v>
      </c>
      <c r="C13" s="43">
        <f>'Raw Data'!JB123</f>
        <v>195.26</v>
      </c>
      <c r="D13" s="43">
        <f>'Raw Data'!JC123</f>
        <v>207.95</v>
      </c>
      <c r="E13" s="43">
        <f>'Raw Data'!JD123</f>
        <v>209.44</v>
      </c>
      <c r="F13" s="43">
        <f>'Raw Data'!JE123</f>
        <v>198.29</v>
      </c>
      <c r="G13" s="43">
        <f>'Raw Data'!JF123</f>
        <v>194.29</v>
      </c>
      <c r="H13" s="43">
        <f>'Raw Data'!JG123</f>
        <v>209.22</v>
      </c>
      <c r="I13" s="43">
        <f>'Raw Data'!JH123</f>
        <v>213.24</v>
      </c>
      <c r="J13" s="43">
        <f>'Raw Data'!JI123</f>
        <v>162.47999999999999</v>
      </c>
      <c r="K13" s="43">
        <f>'Raw Data'!JJ123</f>
        <v>229.99</v>
      </c>
      <c r="L13" s="43">
        <f>'Raw Data'!JK123</f>
        <v>236.69</v>
      </c>
      <c r="M13" s="43">
        <f>'Raw Data'!JL123</f>
        <v>242.66</v>
      </c>
    </row>
    <row r="14" spans="1:26" ht="14.25" customHeight="1" x14ac:dyDescent="0.35">
      <c r="A14" s="42">
        <v>2021</v>
      </c>
      <c r="B14" s="43">
        <f>'Raw Data'!JA124</f>
        <v>237.52</v>
      </c>
      <c r="C14" s="43">
        <f>'Raw Data'!JB124</f>
        <v>245.52</v>
      </c>
      <c r="D14" s="43">
        <f>'Raw Data'!JC124</f>
        <v>252.33</v>
      </c>
      <c r="E14" s="43">
        <f>'Raw Data'!JD124</f>
        <v>255.75</v>
      </c>
      <c r="F14" s="43">
        <f>'Raw Data'!JE124</f>
        <v>262.18</v>
      </c>
      <c r="G14" s="43">
        <f>'Raw Data'!JF124</f>
        <v>275.73</v>
      </c>
      <c r="H14" s="43">
        <f>'Raw Data'!JG124</f>
        <v>268.08999999999997</v>
      </c>
      <c r="I14" s="43">
        <f>'Raw Data'!JH124</f>
        <v>281.8</v>
      </c>
      <c r="J14" s="43">
        <f>'Raw Data'!JI124</f>
        <v>290.67</v>
      </c>
      <c r="K14" s="43">
        <f>'Raw Data'!JJ124</f>
        <v>289.16000000000003</v>
      </c>
      <c r="L14" s="43">
        <f>'Raw Data'!JK124</f>
        <v>297.16000000000003</v>
      </c>
      <c r="M14" s="43">
        <f>'Raw Data'!JL124</f>
        <v>302.05</v>
      </c>
    </row>
    <row r="15" spans="1:26" ht="14.25" customHeight="1" x14ac:dyDescent="0.35">
      <c r="A15" s="187">
        <v>2022</v>
      </c>
      <c r="B15" s="43">
        <f>'Raw Data'!JA125</f>
        <v>310.64</v>
      </c>
      <c r="C15" s="43">
        <f>'Raw Data'!JB125</f>
        <v>340.41</v>
      </c>
      <c r="D15" s="43">
        <f>'Raw Data'!JC125</f>
        <v>319.95</v>
      </c>
      <c r="E15" s="43">
        <f>'Raw Data'!JD125</f>
        <v>342.32</v>
      </c>
      <c r="F15" s="43">
        <f>'Raw Data'!JE125</f>
        <v>335.53</v>
      </c>
      <c r="G15" s="43">
        <f>'Raw Data'!JF125</f>
        <v>331.96</v>
      </c>
      <c r="H15" s="43">
        <f>'Raw Data'!JG125</f>
        <v>331.11</v>
      </c>
      <c r="I15" s="43">
        <f>'Raw Data'!JH125</f>
        <v>318.64</v>
      </c>
      <c r="J15" s="43">
        <f>'Raw Data'!JI125</f>
        <v>337.83</v>
      </c>
      <c r="K15" s="43">
        <f>'Raw Data'!JJ125</f>
        <v>336.67</v>
      </c>
      <c r="L15" s="43">
        <f>'Raw Data'!JK125</f>
        <v>311.29000000000002</v>
      </c>
      <c r="M15" s="43">
        <f>'Raw Data'!JL125</f>
        <v>320.14</v>
      </c>
    </row>
    <row r="16" spans="1:26" ht="14.25" customHeight="1" x14ac:dyDescent="0.35">
      <c r="A16" s="42">
        <v>2023</v>
      </c>
      <c r="B16" s="156">
        <f>'Raw Data'!JA126</f>
        <v>332.14</v>
      </c>
      <c r="C16" s="156">
        <f>'Raw Data'!JB126</f>
        <v>317.22000000000003</v>
      </c>
      <c r="D16" s="156">
        <f>'Raw Data'!JC126</f>
        <v>336.5</v>
      </c>
      <c r="E16" s="156">
        <f>'Raw Data'!JD126</f>
        <v>336.21</v>
      </c>
      <c r="F16" s="156">
        <f>'Raw Data'!JE126</f>
        <v>344.38</v>
      </c>
      <c r="G16" s="156">
        <f>'Raw Data'!JF126</f>
        <v>342.46</v>
      </c>
      <c r="H16" s="156">
        <f>'Raw Data'!JG126</f>
        <v>311.95999999999998</v>
      </c>
      <c r="I16" s="156">
        <f>'Raw Data'!JH126</f>
        <v>317.32</v>
      </c>
      <c r="J16" s="156">
        <f>'Raw Data'!JI126</f>
        <v>324.04000000000002</v>
      </c>
      <c r="K16" s="156">
        <f>'Raw Data'!JJ126</f>
        <v>380.6</v>
      </c>
      <c r="L16" s="156">
        <f>'Raw Data'!JK126</f>
        <v>377</v>
      </c>
      <c r="M16" s="156">
        <f>'Raw Data'!JL126</f>
        <v>351.13</v>
      </c>
    </row>
    <row r="17" spans="1:13" ht="14.25" customHeight="1" x14ac:dyDescent="0.35">
      <c r="A17" s="187">
        <v>2024</v>
      </c>
      <c r="B17" s="156">
        <f>'Raw Data'!JA127</f>
        <v>331.05</v>
      </c>
      <c r="C17" s="156">
        <f>'Raw Data'!JB127</f>
        <v>361.83</v>
      </c>
      <c r="D17" s="156">
        <f>'Raw Data'!JC127</f>
        <v>356.38</v>
      </c>
      <c r="E17" s="156">
        <f>'Raw Data'!JD127</f>
        <v>350.93</v>
      </c>
      <c r="F17" s="156">
        <f>'Raw Data'!JE127</f>
        <v>358.48</v>
      </c>
      <c r="G17" s="156">
        <f>'Raw Data'!JF127</f>
        <v>351.37</v>
      </c>
      <c r="H17" s="156">
        <f>'Raw Data'!JG127</f>
        <v>352.31</v>
      </c>
      <c r="I17" s="156">
        <f>'Raw Data'!JH127</f>
        <v>368.88</v>
      </c>
      <c r="J17" s="156">
        <f>'Raw Data'!JI127</f>
        <v>347.18</v>
      </c>
      <c r="K17" s="156">
        <f>'Raw Data'!JJ127</f>
        <v>340.17</v>
      </c>
      <c r="L17" s="156">
        <f>'Raw Data'!JK127</f>
        <v>356.81</v>
      </c>
      <c r="M17" s="156">
        <f>'Raw Data'!JL127</f>
        <v>354.36</v>
      </c>
    </row>
    <row r="18" spans="1:13" ht="14.25" customHeight="1" x14ac:dyDescent="0.35">
      <c r="A18" s="187">
        <v>2025</v>
      </c>
      <c r="B18" s="156">
        <f>'Raw Data'!JA128</f>
        <v>344.12</v>
      </c>
      <c r="C18" s="156">
        <f>'Raw Data'!JB128</f>
        <v>362.81</v>
      </c>
      <c r="D18" s="156">
        <f>'Raw Data'!JC128</f>
        <v>390.84</v>
      </c>
      <c r="E18" s="156">
        <f>'Raw Data'!JD128</f>
        <v>0</v>
      </c>
      <c r="F18" s="156">
        <f>'Raw Data'!JE128</f>
        <v>0</v>
      </c>
      <c r="G18" s="156">
        <f>'Raw Data'!JF128</f>
        <v>0</v>
      </c>
      <c r="H18" s="156">
        <f>'Raw Data'!JG128</f>
        <v>0</v>
      </c>
      <c r="I18" s="156">
        <f>'Raw Data'!JH128</f>
        <v>0</v>
      </c>
      <c r="J18" s="156">
        <f>'Raw Data'!JI128</f>
        <v>0</v>
      </c>
      <c r="K18" s="156">
        <f>'Raw Data'!JJ128</f>
        <v>0</v>
      </c>
      <c r="L18" s="156">
        <f>'Raw Data'!JK128</f>
        <v>0</v>
      </c>
      <c r="M18" s="156">
        <f>'Raw Data'!JL128</f>
        <v>0</v>
      </c>
    </row>
    <row r="19" spans="1:13" ht="14.25" customHeight="1" x14ac:dyDescent="0.3"/>
    <row r="20" spans="1:13" ht="14.25" customHeight="1" x14ac:dyDescent="0.3"/>
    <row r="21" spans="1:13" ht="14.25" customHeight="1" x14ac:dyDescent="0.3"/>
    <row r="22" spans="1:13" ht="14.25" customHeight="1" x14ac:dyDescent="0.3"/>
    <row r="23" spans="1:13" ht="14.25" customHeight="1" x14ac:dyDescent="0.3"/>
    <row r="24" spans="1:13" ht="14.25" customHeight="1" x14ac:dyDescent="0.3"/>
    <row r="25" spans="1:13" ht="14.25" customHeight="1" x14ac:dyDescent="0.3"/>
    <row r="26" spans="1:13" ht="14.25" customHeight="1" x14ac:dyDescent="0.3"/>
    <row r="27" spans="1:13" ht="14.25" customHeight="1" x14ac:dyDescent="0.3"/>
    <row r="28" spans="1:13" ht="14.25" customHeight="1" x14ac:dyDescent="0.3"/>
    <row r="29" spans="1:13" ht="14.25" customHeight="1" x14ac:dyDescent="0.3"/>
    <row r="30" spans="1:13" ht="14.25" customHeight="1" x14ac:dyDescent="0.3"/>
    <row r="31" spans="1:13" ht="14.25" customHeight="1" x14ac:dyDescent="0.3"/>
    <row r="32" spans="1:13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tabColor rgb="FFFFFF00"/>
  </sheetPr>
  <dimension ref="A1:HF1000"/>
  <sheetViews>
    <sheetView workbookViewId="0">
      <selection activeCell="GF1" sqref="GF1:GG1048576"/>
    </sheetView>
  </sheetViews>
  <sheetFormatPr defaultColWidth="12.58203125" defaultRowHeight="15" customHeight="1" x14ac:dyDescent="0.3"/>
  <cols>
    <col min="1" max="1" width="19.4140625" customWidth="1"/>
    <col min="2" max="185" width="7.58203125" hidden="1" customWidth="1"/>
    <col min="186" max="189" width="0" hidden="1" customWidth="1"/>
  </cols>
  <sheetData>
    <row r="1" spans="1:214" ht="14.25" customHeight="1" x14ac:dyDescent="0.3"/>
    <row r="2" spans="1:214" ht="30" customHeight="1" x14ac:dyDescent="0.35">
      <c r="A2" s="44" t="s">
        <v>112</v>
      </c>
      <c r="B2" s="12">
        <f>'Raw Data'!AZ1</f>
        <v>39300</v>
      </c>
      <c r="C2" s="12">
        <f>'Raw Data'!BA1</f>
        <v>39331</v>
      </c>
      <c r="D2" s="12">
        <f>'Raw Data'!BB1</f>
        <v>39361</v>
      </c>
      <c r="E2" s="12">
        <f>'Raw Data'!BC1</f>
        <v>39392</v>
      </c>
      <c r="F2" s="12">
        <f>'Raw Data'!BD1</f>
        <v>39422</v>
      </c>
      <c r="G2" s="12">
        <f>'Raw Data'!BE1</f>
        <v>39453</v>
      </c>
      <c r="H2" s="12">
        <f>'Raw Data'!BF1</f>
        <v>39484</v>
      </c>
      <c r="I2" s="12">
        <f>'Raw Data'!BG1</f>
        <v>39513</v>
      </c>
      <c r="J2" s="12">
        <f>'Raw Data'!BH1</f>
        <v>39544</v>
      </c>
      <c r="K2" s="12">
        <f>'Raw Data'!BI1</f>
        <v>39574</v>
      </c>
      <c r="L2" s="12">
        <f>'Raw Data'!BJ1</f>
        <v>39605</v>
      </c>
      <c r="M2" s="12">
        <f>'Raw Data'!BK1</f>
        <v>39635</v>
      </c>
      <c r="N2" s="12">
        <f>'Raw Data'!BL1</f>
        <v>39666</v>
      </c>
      <c r="O2" s="12">
        <f>'Raw Data'!BM1</f>
        <v>39697</v>
      </c>
      <c r="P2" s="12">
        <f>'Raw Data'!BN1</f>
        <v>39727</v>
      </c>
      <c r="Q2" s="12">
        <f>'Raw Data'!BO1</f>
        <v>39758</v>
      </c>
      <c r="R2" s="12">
        <f>'Raw Data'!BP1</f>
        <v>39788</v>
      </c>
      <c r="S2" s="12">
        <f>'Raw Data'!BQ1</f>
        <v>39819</v>
      </c>
      <c r="T2" s="12">
        <f>'Raw Data'!BR1</f>
        <v>39850</v>
      </c>
      <c r="U2" s="12">
        <f>'Raw Data'!BS1</f>
        <v>39878</v>
      </c>
      <c r="V2" s="12">
        <f>'Raw Data'!BT1</f>
        <v>39909</v>
      </c>
      <c r="W2" s="12">
        <f>'Raw Data'!BU1</f>
        <v>39939</v>
      </c>
      <c r="X2" s="12">
        <f>'Raw Data'!BV1</f>
        <v>39970</v>
      </c>
      <c r="Y2" s="12">
        <f>'Raw Data'!BW1</f>
        <v>40000</v>
      </c>
      <c r="Z2" s="12">
        <f>'Raw Data'!BX1</f>
        <v>40031</v>
      </c>
      <c r="AA2" s="12">
        <f>'Raw Data'!BY1</f>
        <v>40062</v>
      </c>
      <c r="AB2" s="12">
        <f>'Raw Data'!BZ1</f>
        <v>40092</v>
      </c>
      <c r="AC2" s="12">
        <f>'Raw Data'!CA1</f>
        <v>40123</v>
      </c>
      <c r="AD2" s="12">
        <f>'Raw Data'!CB1</f>
        <v>40153</v>
      </c>
      <c r="AE2" s="12">
        <f>'Raw Data'!CC1</f>
        <v>40184</v>
      </c>
      <c r="AF2" s="12">
        <f>'Raw Data'!CD1</f>
        <v>40215</v>
      </c>
      <c r="AG2" s="12">
        <f>'Raw Data'!CE1</f>
        <v>40243</v>
      </c>
      <c r="AH2" s="12">
        <f>'Raw Data'!CF1</f>
        <v>40274</v>
      </c>
      <c r="AI2" s="12">
        <f>'Raw Data'!CG1</f>
        <v>40304</v>
      </c>
      <c r="AJ2" s="12">
        <f>'Raw Data'!CH1</f>
        <v>40335</v>
      </c>
      <c r="AK2" s="12">
        <f>'Raw Data'!CI1</f>
        <v>40365</v>
      </c>
      <c r="AL2" s="12">
        <f>'Raw Data'!CJ1</f>
        <v>40396</v>
      </c>
      <c r="AM2" s="12">
        <f>'Raw Data'!CK1</f>
        <v>40427</v>
      </c>
      <c r="AN2" s="12">
        <f>'Raw Data'!CL1</f>
        <v>40457</v>
      </c>
      <c r="AO2" s="12">
        <f>'Raw Data'!CM1</f>
        <v>40488</v>
      </c>
      <c r="AP2" s="12">
        <f>'Raw Data'!CN1</f>
        <v>40518</v>
      </c>
      <c r="AQ2" s="12">
        <f>'Raw Data'!CO1</f>
        <v>40549</v>
      </c>
      <c r="AR2" s="12">
        <f>'Raw Data'!CP1</f>
        <v>40580</v>
      </c>
      <c r="AS2" s="12">
        <f>'Raw Data'!CQ1</f>
        <v>40608</v>
      </c>
      <c r="AT2" s="12">
        <f>'Raw Data'!CR1</f>
        <v>40639</v>
      </c>
      <c r="AU2" s="12">
        <f>'Raw Data'!CS1</f>
        <v>40669</v>
      </c>
      <c r="AV2" s="12">
        <f>'Raw Data'!CT1</f>
        <v>40700</v>
      </c>
      <c r="AW2" s="12">
        <f>'Raw Data'!CU1</f>
        <v>40730</v>
      </c>
      <c r="AX2" s="12">
        <f>'Raw Data'!CV1</f>
        <v>40761</v>
      </c>
      <c r="AY2" s="12">
        <f>'Raw Data'!CW1</f>
        <v>40792</v>
      </c>
      <c r="AZ2" s="12">
        <f>'Raw Data'!CX1</f>
        <v>40822</v>
      </c>
      <c r="BA2" s="12">
        <f>'Raw Data'!CY1</f>
        <v>40853</v>
      </c>
      <c r="BB2" s="12">
        <f>'Raw Data'!CZ1</f>
        <v>40883</v>
      </c>
      <c r="BC2" s="12">
        <f>'Raw Data'!DA1</f>
        <v>40914</v>
      </c>
      <c r="BD2" s="12">
        <f>'Raw Data'!DB1</f>
        <v>40945</v>
      </c>
      <c r="BE2" s="12">
        <f>'Raw Data'!DC1</f>
        <v>40974</v>
      </c>
      <c r="BF2" s="12">
        <f>'Raw Data'!DD1</f>
        <v>41005</v>
      </c>
      <c r="BG2" s="12">
        <f>'Raw Data'!DE1</f>
        <v>41035</v>
      </c>
      <c r="BH2" s="12">
        <f>'Raw Data'!DF1</f>
        <v>41066</v>
      </c>
      <c r="BI2" s="12">
        <f>'Raw Data'!DG1</f>
        <v>41096</v>
      </c>
      <c r="BJ2" s="12">
        <f>'Raw Data'!DH1</f>
        <v>41127</v>
      </c>
      <c r="BK2" s="12">
        <f>'Raw Data'!DI1</f>
        <v>41158</v>
      </c>
      <c r="BL2" s="12">
        <f>'Raw Data'!DJ1</f>
        <v>41188</v>
      </c>
      <c r="BM2" s="12">
        <f>'Raw Data'!DK1</f>
        <v>41219</v>
      </c>
      <c r="BN2" s="12">
        <f>'Raw Data'!DL1</f>
        <v>41249</v>
      </c>
      <c r="BO2" s="12">
        <f>'Raw Data'!DM1</f>
        <v>41280</v>
      </c>
      <c r="BP2" s="12">
        <f>'Raw Data'!DN1</f>
        <v>41311</v>
      </c>
      <c r="BQ2" s="12">
        <f>'Raw Data'!DO1</f>
        <v>41339</v>
      </c>
      <c r="BR2" s="12">
        <f>'Raw Data'!DP1</f>
        <v>41370</v>
      </c>
      <c r="BS2" s="12">
        <f>'Raw Data'!DQ1</f>
        <v>41400</v>
      </c>
      <c r="BT2" s="12">
        <f>'Raw Data'!DR1</f>
        <v>41431</v>
      </c>
      <c r="BU2" s="12">
        <f>'Raw Data'!DS1</f>
        <v>41461</v>
      </c>
      <c r="BV2" s="12">
        <f>'Raw Data'!DT1</f>
        <v>41492</v>
      </c>
      <c r="BW2" s="12">
        <f>'Raw Data'!DU1</f>
        <v>41523</v>
      </c>
      <c r="BX2" s="12">
        <f>'Raw Data'!DV1</f>
        <v>41553</v>
      </c>
      <c r="BY2" s="12">
        <f>'Raw Data'!DW1</f>
        <v>41584</v>
      </c>
      <c r="BZ2" s="12">
        <f>'Raw Data'!DX1</f>
        <v>41614</v>
      </c>
      <c r="CA2" s="12">
        <f>'Raw Data'!DY1</f>
        <v>41645</v>
      </c>
      <c r="CB2" s="12">
        <f>'Raw Data'!DZ1</f>
        <v>41676</v>
      </c>
      <c r="CC2" s="12">
        <f>'Raw Data'!EA1</f>
        <v>41704</v>
      </c>
      <c r="CD2" s="12">
        <f>'Raw Data'!EB1</f>
        <v>41735</v>
      </c>
      <c r="CE2" s="12">
        <f>'Raw Data'!EC1</f>
        <v>41765</v>
      </c>
      <c r="CF2" s="12">
        <f>'Raw Data'!ED1</f>
        <v>41796</v>
      </c>
      <c r="CG2" s="12">
        <f>'Raw Data'!EE1</f>
        <v>41826</v>
      </c>
      <c r="CH2" s="12">
        <f>'Raw Data'!EF1</f>
        <v>41857</v>
      </c>
      <c r="CI2" s="12">
        <f>'Raw Data'!EG1</f>
        <v>41888</v>
      </c>
      <c r="CJ2" s="12">
        <f>'Raw Data'!EH1</f>
        <v>41918</v>
      </c>
      <c r="CK2" s="12">
        <f>'Raw Data'!EI1</f>
        <v>41949</v>
      </c>
      <c r="CL2" s="12">
        <f>'Raw Data'!EJ1</f>
        <v>41979</v>
      </c>
      <c r="CM2" s="12">
        <f>'Raw Data'!EK1</f>
        <v>42010</v>
      </c>
      <c r="CN2" s="12">
        <f>'Raw Data'!EL1</f>
        <v>42041</v>
      </c>
      <c r="CO2" s="12">
        <f>'Raw Data'!EM1</f>
        <v>42069</v>
      </c>
      <c r="CP2" s="12">
        <f>'Raw Data'!EN1</f>
        <v>42100</v>
      </c>
      <c r="CQ2" s="12">
        <f>'Raw Data'!EO1</f>
        <v>42130</v>
      </c>
      <c r="CR2" s="12">
        <f>'Raw Data'!EP1</f>
        <v>42161</v>
      </c>
      <c r="CS2" s="12">
        <f>'Raw Data'!EQ1</f>
        <v>42191</v>
      </c>
      <c r="CT2" s="12">
        <f>'Raw Data'!ER1</f>
        <v>42222</v>
      </c>
      <c r="CU2" s="12">
        <f>'Raw Data'!ES1</f>
        <v>42253</v>
      </c>
      <c r="CV2" s="12">
        <f>'Raw Data'!ET1</f>
        <v>42283</v>
      </c>
      <c r="CW2" s="12">
        <f>'Raw Data'!EU1</f>
        <v>42314</v>
      </c>
      <c r="CX2" s="12">
        <f>'Raw Data'!EV1</f>
        <v>42344</v>
      </c>
      <c r="CY2" s="12">
        <f>'Raw Data'!EW1</f>
        <v>42375</v>
      </c>
      <c r="CZ2" s="12">
        <f>'Raw Data'!EX1</f>
        <v>42406</v>
      </c>
      <c r="DA2" s="12">
        <f>'Raw Data'!EY1</f>
        <v>42435</v>
      </c>
      <c r="DB2" s="12">
        <f>'Raw Data'!EZ1</f>
        <v>42466</v>
      </c>
      <c r="DC2" s="12">
        <f>'Raw Data'!FA1</f>
        <v>42496</v>
      </c>
      <c r="DD2" s="12">
        <f>'Raw Data'!FB1</f>
        <v>42527</v>
      </c>
      <c r="DE2" s="12">
        <f>'Raw Data'!FC1</f>
        <v>42557</v>
      </c>
      <c r="DF2" s="12">
        <f>'Raw Data'!FD1</f>
        <v>42588</v>
      </c>
      <c r="DG2" s="12">
        <f>'Raw Data'!FE1</f>
        <v>42619</v>
      </c>
      <c r="DH2" s="12">
        <f>'Raw Data'!FF1</f>
        <v>42649</v>
      </c>
      <c r="DI2" s="12">
        <f>'Raw Data'!FG1</f>
        <v>42680</v>
      </c>
      <c r="DJ2" s="12">
        <f>'Raw Data'!FH1</f>
        <v>42710</v>
      </c>
      <c r="DK2" s="12">
        <f>'Raw Data'!FI1</f>
        <v>42741</v>
      </c>
      <c r="DL2" s="12">
        <f>'Raw Data'!FJ1</f>
        <v>42772</v>
      </c>
      <c r="DM2" s="12">
        <f>'Raw Data'!FK1</f>
        <v>42800</v>
      </c>
      <c r="DN2" s="12">
        <v>42826</v>
      </c>
      <c r="DO2" s="12">
        <v>42856</v>
      </c>
      <c r="DP2" s="12">
        <v>42887</v>
      </c>
      <c r="DQ2" s="12">
        <v>42917</v>
      </c>
      <c r="DR2" s="12">
        <v>42948</v>
      </c>
      <c r="DS2" s="12">
        <v>42979</v>
      </c>
      <c r="DT2" s="12">
        <v>43009</v>
      </c>
      <c r="DU2" s="12">
        <v>43040</v>
      </c>
      <c r="DV2" s="12">
        <v>43070</v>
      </c>
      <c r="DW2" s="12">
        <v>43101</v>
      </c>
      <c r="DX2" s="12">
        <v>43132</v>
      </c>
      <c r="DY2" s="12">
        <v>43160</v>
      </c>
      <c r="DZ2" s="12">
        <v>43191</v>
      </c>
      <c r="EA2" s="12">
        <v>43221</v>
      </c>
      <c r="EB2" s="12">
        <v>43252</v>
      </c>
      <c r="EC2" s="12">
        <v>43282</v>
      </c>
      <c r="ED2" s="12">
        <v>43313</v>
      </c>
      <c r="EE2" s="12">
        <v>43344</v>
      </c>
      <c r="EF2" s="12">
        <v>43374</v>
      </c>
      <c r="EG2" s="12">
        <v>43405</v>
      </c>
      <c r="EH2" s="12">
        <v>43435</v>
      </c>
      <c r="EI2" s="12">
        <v>43466</v>
      </c>
      <c r="EJ2" s="12">
        <v>43497</v>
      </c>
      <c r="EK2" s="12">
        <v>43525</v>
      </c>
      <c r="EL2" s="12">
        <v>43556</v>
      </c>
      <c r="EM2" s="12">
        <v>43586</v>
      </c>
      <c r="EN2" s="12">
        <v>43617</v>
      </c>
      <c r="EO2" s="12">
        <v>43647</v>
      </c>
      <c r="EP2" s="12">
        <v>43678</v>
      </c>
      <c r="EQ2" s="12">
        <v>43709</v>
      </c>
      <c r="ER2" s="12">
        <v>43739</v>
      </c>
      <c r="ES2" s="12">
        <v>43770</v>
      </c>
      <c r="ET2" s="12">
        <v>43800</v>
      </c>
      <c r="EU2" s="12">
        <v>43831</v>
      </c>
      <c r="EV2" s="12">
        <v>43862</v>
      </c>
      <c r="EW2" s="12">
        <v>43891</v>
      </c>
      <c r="EX2" s="12">
        <v>43922</v>
      </c>
      <c r="EY2" s="12">
        <v>43952</v>
      </c>
      <c r="EZ2" s="12">
        <v>43983</v>
      </c>
      <c r="FA2" s="12">
        <v>44013</v>
      </c>
      <c r="FB2" s="12">
        <v>44044</v>
      </c>
      <c r="FC2" s="12">
        <v>44075</v>
      </c>
      <c r="FD2" s="12">
        <v>44105</v>
      </c>
      <c r="FE2" s="12">
        <v>44136</v>
      </c>
      <c r="FF2" s="12">
        <v>44166</v>
      </c>
      <c r="FG2" s="12">
        <v>44197</v>
      </c>
      <c r="FH2" s="12">
        <v>44228</v>
      </c>
      <c r="FI2" s="12">
        <v>44256</v>
      </c>
      <c r="FJ2" s="12">
        <v>44287</v>
      </c>
      <c r="FK2" s="12">
        <v>44317</v>
      </c>
      <c r="FL2" s="12">
        <v>44348</v>
      </c>
      <c r="FM2" s="12">
        <v>44378</v>
      </c>
      <c r="FN2" s="12">
        <v>44409</v>
      </c>
      <c r="FO2" s="12">
        <v>44440</v>
      </c>
      <c r="FP2" s="12">
        <v>44470</v>
      </c>
      <c r="FQ2" s="12">
        <v>44501</v>
      </c>
      <c r="FR2" s="12">
        <v>44531</v>
      </c>
      <c r="FS2" s="12">
        <v>44562</v>
      </c>
      <c r="FT2" s="12">
        <v>44593</v>
      </c>
      <c r="FU2" s="12">
        <v>44621</v>
      </c>
      <c r="FV2" s="12">
        <v>44652</v>
      </c>
      <c r="FW2" s="12">
        <v>44682</v>
      </c>
      <c r="FX2" s="12">
        <v>44713</v>
      </c>
      <c r="FY2" s="12">
        <v>44743</v>
      </c>
      <c r="FZ2" s="12">
        <v>44774</v>
      </c>
      <c r="GA2" s="12">
        <v>44805</v>
      </c>
      <c r="GB2" s="12">
        <v>44835</v>
      </c>
      <c r="GC2" s="12">
        <v>44866</v>
      </c>
      <c r="GD2" s="12">
        <v>44896</v>
      </c>
      <c r="GE2" s="12">
        <v>44927</v>
      </c>
      <c r="GF2" s="12">
        <v>44958</v>
      </c>
      <c r="GG2" s="12">
        <v>44986</v>
      </c>
      <c r="GH2" s="12">
        <v>45017</v>
      </c>
      <c r="GI2" s="12">
        <v>45047</v>
      </c>
      <c r="GJ2" s="12">
        <v>45078</v>
      </c>
      <c r="GK2" s="12">
        <v>45108</v>
      </c>
      <c r="GL2" s="12">
        <v>45139</v>
      </c>
      <c r="GM2" s="12">
        <v>45170</v>
      </c>
      <c r="GN2" s="12">
        <v>45200</v>
      </c>
      <c r="GO2" s="12">
        <v>45231</v>
      </c>
      <c r="GP2" s="12">
        <v>45261</v>
      </c>
      <c r="GQ2" s="12">
        <v>45292</v>
      </c>
      <c r="GR2" s="12">
        <v>45323</v>
      </c>
      <c r="GS2" s="12">
        <v>45352</v>
      </c>
      <c r="GT2" s="12">
        <v>45383</v>
      </c>
      <c r="GU2" s="12">
        <v>45413</v>
      </c>
      <c r="GV2" s="12">
        <v>45444</v>
      </c>
      <c r="GW2" s="12">
        <v>45474</v>
      </c>
      <c r="GX2" s="12">
        <v>45505</v>
      </c>
      <c r="GY2" s="12">
        <v>45536</v>
      </c>
      <c r="GZ2" s="12">
        <v>45566</v>
      </c>
      <c r="HA2" s="12">
        <v>45597</v>
      </c>
      <c r="HB2" s="12">
        <v>45627</v>
      </c>
      <c r="HC2" s="12">
        <v>45658</v>
      </c>
      <c r="HD2" s="12">
        <v>45689</v>
      </c>
      <c r="HE2" s="12">
        <v>45717</v>
      </c>
      <c r="HF2" s="12">
        <v>45748</v>
      </c>
    </row>
    <row r="3" spans="1:214" ht="14.25" customHeight="1" x14ac:dyDescent="0.35">
      <c r="A3" s="45" t="s">
        <v>113</v>
      </c>
      <c r="B3" s="46">
        <f>'Raw Data'!AZ21/(('Raw Data'!AZ45*12)/52)</f>
        <v>111.15408805031447</v>
      </c>
      <c r="C3" s="46">
        <f>'Raw Data'!BA21/(('Raw Data'!BA45*12)/52)</f>
        <v>113</v>
      </c>
      <c r="D3" s="46">
        <f>'Raw Data'!BB21/(('Raw Data'!BB45*12)/52)</f>
        <v>121.65263157894736</v>
      </c>
      <c r="E3" s="46">
        <f>'Raw Data'!BC21/(('Raw Data'!BC45*12)/52)</f>
        <v>123.80286738351255</v>
      </c>
      <c r="F3" s="46">
        <f>'Raw Data'!BD21/(('Raw Data'!BD45*12)/52)</f>
        <v>137.34552845528455</v>
      </c>
      <c r="G3" s="46">
        <f>'Raw Data'!BE21/(('Raw Data'!BE45*12)/52)</f>
        <v>178.65497076023394</v>
      </c>
      <c r="H3" s="46">
        <f>'Raw Data'!BF21/(('Raw Data'!BF45*12)/52)</f>
        <v>141.78666666666666</v>
      </c>
      <c r="I3" s="46">
        <f>'Raw Data'!BG21/(('Raw Data'!BG45*12)/52)</f>
        <v>112.80208333333334</v>
      </c>
      <c r="J3" s="46">
        <f>'Raw Data'!BH21/(('Raw Data'!BH45*12)/52)</f>
        <v>123.73550724637681</v>
      </c>
      <c r="K3" s="46">
        <f>'Raw Data'!BI21/(('Raw Data'!BI45*12)/52)</f>
        <v>98.651651651651648</v>
      </c>
      <c r="L3" s="46">
        <f>'Raw Data'!BJ21/(('Raw Data'!BJ45*12)/52)</f>
        <v>100.57272727272728</v>
      </c>
      <c r="M3" s="46">
        <f>'Raw Data'!BK21/(('Raw Data'!BK45*12)/52)</f>
        <v>117.96808510638297</v>
      </c>
      <c r="N3" s="46">
        <f>'Raw Data'!BL21/(('Raw Data'!BL45*12)/52)</f>
        <v>101.81229773462783</v>
      </c>
      <c r="O3" s="46">
        <f>'Raw Data'!BM21/(('Raw Data'!BM45*12)/52)</f>
        <v>116.48745519713262</v>
      </c>
      <c r="P3" s="46">
        <f>'Raw Data'!BN21/(('Raw Data'!BN45*12)/52)</f>
        <v>127.45098039215685</v>
      </c>
      <c r="Q3" s="46">
        <f>'Raw Data'!BO21/(('Raw Data'!BO45*12)/52)</f>
        <v>179.61666666666665</v>
      </c>
      <c r="R3" s="46">
        <f>'Raw Data'!BP21/(('Raw Data'!BP45*12)/52)</f>
        <v>139.79710144927537</v>
      </c>
      <c r="S3" s="46">
        <f>'Raw Data'!BQ21/(('Raw Data'!BQ45*12)/52)</f>
        <v>240.50000000000003</v>
      </c>
      <c r="T3" s="46">
        <f>'Raw Data'!BR21/(('Raw Data'!BR45*12)/52)</f>
        <v>151.22058823529412</v>
      </c>
      <c r="U3" s="46">
        <f>'Raw Data'!BS21/(('Raw Data'!BS45*12)/52)</f>
        <v>127.31746031746033</v>
      </c>
      <c r="V3" s="46">
        <f>'Raw Data'!BT21/(('Raw Data'!BT45*12)/52)</f>
        <v>132.46090534979422</v>
      </c>
      <c r="W3" s="46">
        <f>'Raw Data'!BU21/(('Raw Data'!BU45*12)/52)</f>
        <v>96.972972972972968</v>
      </c>
      <c r="X3" s="46">
        <f>'Raw Data'!BV21/(('Raw Data'!BV45*12)/52)</f>
        <v>92.71052631578948</v>
      </c>
      <c r="Y3" s="46">
        <f>'Raw Data'!BW21/(('Raw Data'!BW45*12)/52)</f>
        <v>99.9968253968254</v>
      </c>
      <c r="Z3" s="46">
        <f>'Raw Data'!BX21/(('Raw Data'!BX45*12)/52)</f>
        <v>99.831746031746036</v>
      </c>
      <c r="AA3" s="46">
        <f>'Raw Data'!BY21/(('Raw Data'!BY45*12)/52)</f>
        <v>99.291666666666671</v>
      </c>
      <c r="AB3" s="46">
        <f>'Raw Data'!BZ21/(('Raw Data'!BZ45*12)/52)</f>
        <v>97.009433962264154</v>
      </c>
      <c r="AC3" s="46">
        <f>'Raw Data'!CA21/(('Raw Data'!CA45*12)/52)</f>
        <v>93.575471698113219</v>
      </c>
      <c r="AD3" s="46">
        <f>'Raw Data'!CB21/(('Raw Data'!CB45*12)/52)</f>
        <v>87.88</v>
      </c>
      <c r="AE3" s="46">
        <f>'Raw Data'!CC21/(('Raw Data'!CC45*12)/52)</f>
        <v>105.00775193798449</v>
      </c>
      <c r="AF3" s="46">
        <f>'Raw Data'!CD21/(('Raw Data'!CD45*12)/52)</f>
        <v>131.26388888888889</v>
      </c>
      <c r="AG3" s="46">
        <f>'Raw Data'!CE21/(('Raw Data'!CE45*12)/52)</f>
        <v>87.510324483775818</v>
      </c>
      <c r="AH3" s="46">
        <f>'Raw Data'!CF21/(('Raw Data'!CF45*12)/52)</f>
        <v>74.049019607843135</v>
      </c>
      <c r="AI3" s="46">
        <f>'Raw Data'!CG21/(('Raw Data'!CG45*12)/52)</f>
        <v>67.783664459161145</v>
      </c>
      <c r="AJ3" s="46">
        <f>'Raw Data'!CH21/(('Raw Data'!CH45*12)/52)</f>
        <v>72.211678832116789</v>
      </c>
      <c r="AK3" s="46">
        <f>'Raw Data'!CI21/(('Raw Data'!CI45*12)/52)</f>
        <v>79.039999999999992</v>
      </c>
      <c r="AL3" s="46">
        <f>'Raw Data'!CJ21/(('Raw Data'!CJ45*12)/52)</f>
        <v>95.9023569023569</v>
      </c>
      <c r="AM3" s="46">
        <f>'Raw Data'!CK21/(('Raw Data'!CK45*12)/52)</f>
        <v>84.758409785932727</v>
      </c>
      <c r="AN3" s="46">
        <f>'Raw Data'!CL21/(('Raw Data'!CL45*12)/52)</f>
        <v>76.492753623188406</v>
      </c>
      <c r="AO3" s="46">
        <f>'Raw Data'!CM21/(('Raw Data'!CM45*12)/52)</f>
        <v>81.106918238993714</v>
      </c>
      <c r="AP3" s="46">
        <f>'Raw Data'!CN21/(('Raw Data'!CN45*12)/52)</f>
        <v>62.434666666666665</v>
      </c>
      <c r="AQ3" s="46">
        <f>'Raw Data'!CO21/(('Raw Data'!CO45*12)/52)</f>
        <v>96.429718875502004</v>
      </c>
      <c r="AR3" s="46">
        <f>'Raw Data'!CP21/(('Raw Data'!CP45*12)/52)</f>
        <v>94.237547892720315</v>
      </c>
      <c r="AS3" s="46">
        <f>'Raw Data'!CQ21/(('Raw Data'!CQ45*12)/52)</f>
        <v>65.5</v>
      </c>
      <c r="AT3" s="46">
        <f>'Raw Data'!CR21/(('Raw Data'!CR45*12)/52)</f>
        <v>61.647201946472016</v>
      </c>
      <c r="AU3" s="46">
        <f>'Raw Data'!CS21/(('Raw Data'!CS45*12)/52)</f>
        <v>68.599462365591393</v>
      </c>
      <c r="AV3" s="46">
        <f>'Raw Data'!CT21/(('Raw Data'!CT45*12)/52)</f>
        <v>59.140845070422543</v>
      </c>
      <c r="AW3" s="46">
        <f>'Raw Data'!CU21/(('Raw Data'!CU45*12)/52)</f>
        <v>64.146981627296597</v>
      </c>
      <c r="AX3" s="46">
        <f>'Raw Data'!CV21/(('Raw Data'!CV45*12)/52)</f>
        <v>76.307936507936518</v>
      </c>
      <c r="AY3" s="46">
        <f>'Raw Data'!CW21/(('Raw Data'!CW45*12)/52)</f>
        <v>68.412979351032448</v>
      </c>
      <c r="AZ3" s="46">
        <f>'Raw Data'!CX21/(('Raw Data'!CX45*12)/52)</f>
        <v>74.422018348623851</v>
      </c>
      <c r="BA3" s="46">
        <f>'Raw Data'!CY21/(('Raw Data'!CY45*12)/52)</f>
        <v>103.64864864864865</v>
      </c>
      <c r="BB3" s="46">
        <f>'Raw Data'!CZ21/(('Raw Data'!CZ45*12)/52)</f>
        <v>72.477124183006538</v>
      </c>
      <c r="BC3" s="46">
        <f>'Raw Data'!DA21/(('Raw Data'!DA45*12)/52)</f>
        <v>79.567375886524815</v>
      </c>
      <c r="BD3" s="46">
        <f>'Raw Data'!DB21/(('Raw Data'!DB45*12)/52)</f>
        <v>69.023809523809518</v>
      </c>
      <c r="BE3" s="46">
        <f>'Raw Data'!DC21/(('Raw Data'!DC45*12)/52)</f>
        <v>46.526315789473685</v>
      </c>
      <c r="BF3" s="46">
        <f>'Raw Data'!DD21/(('Raw Data'!DD45*12)/52)</f>
        <v>61.526717557251914</v>
      </c>
      <c r="BG3" s="46">
        <f>'Raw Data'!DE21/(('Raw Data'!DE45*12)/52)</f>
        <v>49.189898989898985</v>
      </c>
      <c r="BH3" s="46">
        <f>'Raw Data'!DF21/(('Raw Data'!DF45*12)/52)</f>
        <v>53.573059360730589</v>
      </c>
      <c r="BI3" s="46">
        <f>'Raw Data'!DG21/(('Raw Data'!DG45*12)/52)</f>
        <v>65</v>
      </c>
      <c r="BJ3" s="46">
        <f>'Raw Data'!DH21/(('Raw Data'!DH45*12)/52)</f>
        <v>62.330666666666666</v>
      </c>
      <c r="BK3" s="46">
        <f>'Raw Data'!DI21/(('Raw Data'!DI45*12)/52)</f>
        <v>52.890410958904106</v>
      </c>
      <c r="BL3" s="46">
        <f>'Raw Data'!DJ21/(('Raw Data'!DJ45*12)/52)</f>
        <v>58.402985074626862</v>
      </c>
      <c r="BM3" s="46">
        <f>'Raw Data'!DK21/(('Raw Data'!DK45*12)/52)</f>
        <v>59.524547803617573</v>
      </c>
      <c r="BN3" s="46">
        <f>'Raw Data'!DL21/(('Raw Data'!DL45*12)/52)</f>
        <v>65.198776758409792</v>
      </c>
      <c r="BO3" s="46">
        <f>'Raw Data'!DM21/(('Raw Data'!DM45*12)/52)</f>
        <v>83.453183520599239</v>
      </c>
      <c r="BP3" s="46">
        <f>'Raw Data'!DN21/(('Raw Data'!DN45*12)/52)</f>
        <v>84.904761904761898</v>
      </c>
      <c r="BQ3" s="46">
        <f>'Raw Data'!DO21/(('Raw Data'!DO45*12)/52)</f>
        <v>58.308823529411768</v>
      </c>
      <c r="BR3" s="46">
        <f>'Raw Data'!DP21/(('Raw Data'!DP45*12)/52)</f>
        <v>48.982142857142861</v>
      </c>
      <c r="BS3" s="46">
        <f>'Raw Data'!DQ21/(('Raw Data'!DQ45*12)/52)</f>
        <v>52.303609341825897</v>
      </c>
      <c r="BT3" s="46">
        <f>'Raw Data'!DR21/(('Raw Data'!DR45*12)/52)</f>
        <v>53.473333333333336</v>
      </c>
      <c r="BU3" s="46">
        <f>'Raw Data'!DS21/(('Raw Data'!DS45*12)/52)</f>
        <v>49.146997929606627</v>
      </c>
      <c r="BV3" s="46">
        <f>'Raw Data'!DT21/(('Raw Data'!DT45*12)/52)</f>
        <v>58.022058823529413</v>
      </c>
      <c r="BW3" s="46">
        <f>'Raw Data'!DU21/(('Raw Data'!DU45*12)/52)</f>
        <v>62.031496062992126</v>
      </c>
      <c r="BX3" s="46">
        <f>'Raw Data'!DV21/(('Raw Data'!DV45*12)/52)</f>
        <v>72.526315789473685</v>
      </c>
      <c r="BY3" s="46">
        <f>'Raw Data'!DW21/(('Raw Data'!DW45*12)/52)</f>
        <v>70.199999999999989</v>
      </c>
      <c r="BZ3" s="46">
        <f>'Raw Data'!DX21/(('Raw Data'!DX45*12)/52)</f>
        <v>58.93333333333333</v>
      </c>
      <c r="CA3" s="46">
        <f>'Raw Data'!DY21/(('Raw Data'!DY45*12)/52)</f>
        <v>73.257861635220124</v>
      </c>
      <c r="CB3" s="46">
        <f>'Raw Data'!DZ21/(('Raw Data'!DZ45*12)/52)</f>
        <v>93.166666666666671</v>
      </c>
      <c r="CC3" s="46">
        <f>'Raw Data'!EA21/(('Raw Data'!EA45*12)/52)</f>
        <v>77.886956521739123</v>
      </c>
      <c r="CD3" s="46">
        <f>'Raw Data'!EB21/(('Raw Data'!EB45*12)/52)</f>
        <v>59.706935123042499</v>
      </c>
      <c r="CE3" s="46">
        <f>'Raw Data'!EC21/(('Raw Data'!EC45*12)/52)</f>
        <v>47.486111111111114</v>
      </c>
      <c r="CF3" s="46">
        <f>'Raw Data'!ED21/(('Raw Data'!ED45*12)/52)</f>
        <v>61.757369614512477</v>
      </c>
      <c r="CG3" s="46">
        <f>'Raw Data'!EE21/(('Raw Data'!EE45*12)/52)</f>
        <v>71.606557377049185</v>
      </c>
      <c r="CH3" s="46">
        <f>'Raw Data'!EF21/(('Raw Data'!EF45*12)/52)</f>
        <v>72.30183727034121</v>
      </c>
      <c r="CI3" s="46">
        <f>'Raw Data'!EG21/(('Raw Data'!EG45*12)/52)</f>
        <v>63.291079812206576</v>
      </c>
      <c r="CJ3" s="46">
        <f>'Raw Data'!EH21/(('Raw Data'!EH45*12)/52)</f>
        <v>61.810185185185183</v>
      </c>
      <c r="CK3" s="46">
        <f>'Raw Data'!EI21/(('Raw Data'!EI45*12)/52)</f>
        <v>75.062146892655363</v>
      </c>
      <c r="CL3" s="46">
        <f>'Raw Data'!EJ21/(('Raw Data'!EJ45*12)/52)</f>
        <v>48.770700636942671</v>
      </c>
      <c r="CM3" s="46">
        <f>'Raw Data'!EK21/(('Raw Data'!EK45*12)/52)</f>
        <v>84.409722222222229</v>
      </c>
      <c r="CN3" s="46">
        <f>'Raw Data'!EL21/(('Raw Data'!EL45*12)/52)</f>
        <v>80.641269841269846</v>
      </c>
      <c r="CO3" s="46">
        <f>'Raw Data'!EM21/(('Raw Data'!EM45*12)/52)</f>
        <v>59.242857142857147</v>
      </c>
      <c r="CP3" s="46">
        <f>'Raw Data'!EN21/(('Raw Data'!EN45*12)/52)</f>
        <v>54.945533769063182</v>
      </c>
      <c r="CQ3" s="46">
        <f>'Raw Data'!EO21/(('Raw Data'!EO45*12)/52)</f>
        <v>41.402640264026402</v>
      </c>
      <c r="CR3" s="46">
        <f>'Raw Data'!EP21/(('Raw Data'!EP45*12)/52)</f>
        <v>44.55135135135135</v>
      </c>
      <c r="CS3" s="46">
        <f>'Raw Data'!EQ21/(('Raw Data'!EQ45*12)/52)</f>
        <v>47.109161793372323</v>
      </c>
      <c r="CT3" s="46">
        <f>'Raw Data'!ER21/(('Raw Data'!ER45*12)/52)</f>
        <v>54.997716894977167</v>
      </c>
      <c r="CU3" s="46">
        <f>'Raw Data'!ES21/(('Raw Data'!ES45*12)/52)</f>
        <v>55.121212121212125</v>
      </c>
      <c r="CV3" s="46">
        <f>'Raw Data'!ET21/(('Raw Data'!ET45*12)/52)</f>
        <v>48.511530398322847</v>
      </c>
      <c r="CW3" s="46">
        <f>'Raw Data'!EU21/(('Raw Data'!EU45*12)/52)</f>
        <v>52.030303030303031</v>
      </c>
      <c r="CX3" s="46">
        <f>'Raw Data'!EV21/(('Raw Data'!EV45*12)/52)</f>
        <v>45.939189189189193</v>
      </c>
      <c r="CY3" s="46">
        <f>'Raw Data'!EW21/(('Raw Data'!EW45*12)/52)</f>
        <v>62.384384384384383</v>
      </c>
      <c r="CZ3" s="46">
        <f>'Raw Data'!EX21/(('Raw Data'!EX45*12)/52)</f>
        <v>78.518115942028984</v>
      </c>
      <c r="DA3" s="46">
        <f>'Raw Data'!EY21/(('Raw Data'!EY45*12)/52)</f>
        <v>55.422705314009661</v>
      </c>
      <c r="DB3" s="46">
        <f>'Raw Data'!EZ21/(('Raw Data'!EZ45*12)/52)</f>
        <v>49.943037974683548</v>
      </c>
      <c r="DC3" s="46">
        <f>'Raw Data'!FA21/(('Raw Data'!FA45*12)/52)</f>
        <v>43.135238095238094</v>
      </c>
      <c r="DD3" s="46">
        <f>'Raw Data'!FB21/(('Raw Data'!FB45*12)/52)</f>
        <v>40.850450450450452</v>
      </c>
      <c r="DE3" s="46">
        <f>'Raw Data'!FC21/(('Raw Data'!FC45*12)/52)</f>
        <v>47.107526881720432</v>
      </c>
      <c r="DF3" s="46">
        <f>'Raw Data'!FD21/(('Raw Data'!FD45*12)/52)</f>
        <v>44.80503144654088</v>
      </c>
      <c r="DG3" s="46">
        <f>'Raw Data'!FE21/(('Raw Data'!FE45*12)/52)</f>
        <v>44.750524109014677</v>
      </c>
      <c r="DH3" s="46">
        <f>'Raw Data'!FF21/(('Raw Data'!FF45*12)/52)</f>
        <v>48.443678160919539</v>
      </c>
      <c r="DI3" s="46">
        <f>'Raw Data'!FG21/(('Raw Data'!FG45*12)/52)</f>
        <v>47.388095238095239</v>
      </c>
      <c r="DJ3" s="46">
        <f>'Raw Data'!FH21/(('Raw Data'!FH45*12)/52)</f>
        <v>35.518304431599233</v>
      </c>
      <c r="DK3" s="46">
        <f>'Raw Data'!FI21/(('Raw Data'!FI45*12)/52)</f>
        <v>56.25595238095238</v>
      </c>
      <c r="DL3" s="46">
        <f>'Raw Data'!FJ21/(('Raw Data'!FJ45*12)/52)</f>
        <v>50.589147286821706</v>
      </c>
      <c r="DM3" s="46">
        <f>'Raw Data'!FK21/(('Raw Data'!FK45*12)/52)</f>
        <v>36.42407407407407</v>
      </c>
      <c r="DN3" s="46">
        <f>'Raw Data'!FL21/(('Raw Data'!FL45*12)/52)</f>
        <v>37.194444444444443</v>
      </c>
      <c r="DO3" s="46">
        <f>'Raw Data'!FM21/(('Raw Data'!FM45*12)/52)</f>
        <v>33.193760262725782</v>
      </c>
      <c r="DP3" s="46">
        <f>'Raw Data'!FN21/(('Raw Data'!FN45*12)/52)</f>
        <v>30.333333333333336</v>
      </c>
      <c r="DQ3" s="46">
        <f>'Raw Data'!FO21/(('Raw Data'!FO45*12)/52)</f>
        <v>48.208333333333336</v>
      </c>
      <c r="DR3" s="46">
        <f>'Raw Data'!FP21/(('Raw Data'!FP45*12)/52)</f>
        <v>38.341130604288502</v>
      </c>
      <c r="DS3" s="46">
        <f>'Raw Data'!FQ21/(('Raw Data'!FQ45*12)/52)</f>
        <v>39.695473251028801</v>
      </c>
      <c r="DT3" s="46">
        <f>'Raw Data'!FR21/(('Raw Data'!FR45*12)/52)</f>
        <v>39.078313253012048</v>
      </c>
      <c r="DU3" s="46">
        <f>'Raw Data'!FS21/(('Raw Data'!FS45*12)/52)</f>
        <v>38.365853658536587</v>
      </c>
      <c r="DV3" s="46">
        <f>'Raw Data'!FT21/(('Raw Data'!FT45*12)/52)</f>
        <v>35.77642276422764</v>
      </c>
      <c r="DW3" s="46">
        <f>'Raw Data'!FU21/(('Raw Data'!FU45*12)/52)</f>
        <v>50.274011299435031</v>
      </c>
      <c r="DX3" s="46">
        <f>'Raw Data'!FV21/(('Raw Data'!FV45*12)/52)</f>
        <v>69.82022471910112</v>
      </c>
      <c r="DY3" s="46">
        <f>'Raw Data'!FW21/(('Raw Data'!FW45*12)/52)</f>
        <v>34.944741532976828</v>
      </c>
      <c r="DZ3" s="46">
        <f>'Raw Data'!FX21/(('Raw Data'!FX45*12)/52)</f>
        <v>34.853046594982082</v>
      </c>
      <c r="EA3" s="46">
        <f>'Raw Data'!FY21/(('Raw Data'!FY45*12)/52)</f>
        <v>29.957382039573819</v>
      </c>
      <c r="EB3" s="46">
        <f>'Raw Data'!FZ21/(('Raw Data'!FZ45*12)/52)</f>
        <v>33.859929078014183</v>
      </c>
      <c r="EC3" s="46">
        <f>'Raw Data'!GA21/(('Raw Data'!GA45*12)/52)</f>
        <v>36.858527131782942</v>
      </c>
      <c r="ED3" s="46">
        <f>'Raw Data'!GB21/(('Raw Data'!GB45*12)/52)</f>
        <v>35.033509700176367</v>
      </c>
      <c r="EE3" s="46">
        <f>'Raw Data'!GC21/(('Raw Data'!GC45*12)/52)</f>
        <v>45.95774647887324</v>
      </c>
      <c r="EF3" s="46">
        <f>'Raw Data'!GD21/(('Raw Data'!GD45*12)/52)</f>
        <v>37.695075757575758</v>
      </c>
      <c r="EG3" s="46">
        <f>'Raw Data'!GE21/(('Raw Data'!GE45*12)/52)</f>
        <v>48.758024691358024</v>
      </c>
      <c r="EH3" s="46">
        <f>'Raw Data'!GF21/(('Raw Data'!GF45*12)/52)</f>
        <v>37.616465863453818</v>
      </c>
      <c r="EI3" s="46">
        <f>'Raw Data'!GG21/(('Raw Data'!GG45*12)/52)</f>
        <v>54.476190476190482</v>
      </c>
      <c r="EJ3" s="46">
        <f>'Raw Data'!GH21/(('Raw Data'!GH45*12)/52)</f>
        <v>54.888888888888893</v>
      </c>
      <c r="EK3" s="46">
        <f>'Raw Data'!GI21/(('Raw Data'!GI45*12)/52)</f>
        <v>38.882246376811594</v>
      </c>
      <c r="EL3" s="46">
        <f>'Raw Data'!GJ21/(('Raw Data'!GJ45*12)/52)</f>
        <v>38.358024691358025</v>
      </c>
      <c r="EM3" s="46">
        <f>'Raw Data'!GK21/(('Raw Data'!GK45*12)/52)</f>
        <v>32.490015360983101</v>
      </c>
      <c r="EN3" s="46">
        <f>'Raw Data'!GL21/(('Raw Data'!GL45*12)/52)</f>
        <v>36.012280701754385</v>
      </c>
      <c r="EO3" s="46">
        <f>'Raw Data'!GM21/(('Raw Data'!GM45*12)/52)</f>
        <v>35.275675675675672</v>
      </c>
      <c r="EP3" s="46">
        <f>'Raw Data'!GN21/(('Raw Data'!GN45*12)/52)</f>
        <v>32.316749585406299</v>
      </c>
      <c r="EQ3" s="46">
        <f>'Raw Data'!GO21/(('Raw Data'!GO45*12)/52)</f>
        <v>39.374485596707814</v>
      </c>
      <c r="ER3" s="46">
        <f>'Raw Data'!GP21/(('Raw Data'!GP45*12)/52)</f>
        <v>34.162257495590829</v>
      </c>
      <c r="ES3" s="46">
        <f>'Raw Data'!GQ21/(('Raw Data'!GQ45*12)/52)</f>
        <v>31.553398058252426</v>
      </c>
      <c r="ET3" s="46">
        <f>'Raw Data'!GR21/(('Raw Data'!GR45*12)/52)</f>
        <v>33.396551724137929</v>
      </c>
      <c r="EU3" s="46">
        <f>'Raw Data'!GS21/(('Raw Data'!GS45*12)/52)</f>
        <v>39.117117117117118</v>
      </c>
      <c r="EV3" s="46">
        <f>'Raw Data'!GT21/(('Raw Data'!GT45*12)/52)</f>
        <v>39.474885844748854</v>
      </c>
      <c r="EW3" s="46">
        <f>'Raw Data'!GU21/(('Raw Data'!GU45*12)/52)</f>
        <v>29.764309764309765</v>
      </c>
      <c r="EX3" s="46">
        <f>'Raw Data'!GV21/(('Raw Data'!GV45*12)/52)</f>
        <v>37.255411255411254</v>
      </c>
      <c r="EY3" s="46">
        <f>'Raw Data'!GW21/(('Raw Data'!GW45*12)/52)</f>
        <v>36.024444444444448</v>
      </c>
      <c r="EZ3" s="46">
        <f>'Raw Data'!GX21/(('Raw Data'!GX45*12)/52)</f>
        <v>19.117647058823529</v>
      </c>
      <c r="FA3" s="46">
        <f>'Raw Data'!GY21/(('Raw Data'!GY45*12)/52)</f>
        <v>9.640572390572391</v>
      </c>
      <c r="FB3" s="46">
        <f>'Raw Data'!GZ21/(('Raw Data'!GZ45*12)/52)</f>
        <v>9.7298136645962732</v>
      </c>
      <c r="FC3" s="46">
        <f>'Raw Data'!HA21/(('Raw Data'!HA45*12)/52)</f>
        <v>8.3398510242085671</v>
      </c>
      <c r="FD3" s="46">
        <f>'Raw Data'!HB21/(('Raw Data'!HB45*12)/52)</f>
        <v>7.6415770609319003</v>
      </c>
      <c r="FE3" s="46">
        <f>'Raw Data'!HC21/(('Raw Data'!HC45*12)/52)</f>
        <v>8.7086021505376348</v>
      </c>
      <c r="FF3" s="46">
        <f>'Raw Data'!HD21/(('Raw Data'!HD45*12)/52)</f>
        <v>7.6793248945147683</v>
      </c>
      <c r="FG3" s="46">
        <f>'Raw Data'!HE21/(('Raw Data'!HE45*12)/52)</f>
        <v>7.3650190114068437</v>
      </c>
      <c r="FH3" s="46">
        <f>'Raw Data'!HF21/(('Raw Data'!HF45*12)/52)</f>
        <v>7.642756680731364</v>
      </c>
      <c r="FI3" s="46">
        <f>'Raw Data'!HG21/(('Raw Data'!HG45*12)/52)</f>
        <v>4.3678160919540234</v>
      </c>
      <c r="FJ3" s="46">
        <f>'Raw Data'!HH21/(('Raw Data'!HH45*12)/52)</f>
        <v>4.8672397325692458</v>
      </c>
      <c r="FK3" s="46">
        <f>'Raw Data'!HI21/(('Raw Data'!HI45*12)/52)</f>
        <v>5.1691394658753707</v>
      </c>
      <c r="FL3" s="46">
        <f>'Raw Data'!HJ21/(('Raw Data'!HJ45*12)/52)</f>
        <v>5.6359918200408998</v>
      </c>
      <c r="FM3" s="46">
        <f>'Raw Data'!HK21/(('Raw Data'!HK45*12)/52)</f>
        <v>7.8593155893536117</v>
      </c>
      <c r="FN3" s="46">
        <f>'Raw Data'!HL21/(('Raw Data'!HL45*12)/52)</f>
        <v>9.2777777777777786</v>
      </c>
      <c r="FO3" s="46">
        <f>'Raw Data'!HM21/(('Raw Data'!HM45*12)/52)</f>
        <v>9.1188405797101435</v>
      </c>
      <c r="FP3" s="46">
        <f>'Raw Data'!HN21/(('Raw Data'!HN45*12)/52)</f>
        <v>7.3306982872200264</v>
      </c>
      <c r="FQ3" s="46">
        <f>'Raw Data'!HO21/(('Raw Data'!HO45*12)/52)</f>
        <v>6.16729088639201</v>
      </c>
      <c r="FR3" s="46">
        <f>'Raw Data'!HP21/(('Raw Data'!HP45*12)/52)</f>
        <v>5.6152777777777771</v>
      </c>
      <c r="FS3" s="46">
        <f>'Raw Data'!HQ21/(('Raw Data'!HQ45*12)/52)</f>
        <v>5.4696296296296296</v>
      </c>
      <c r="FT3" s="46">
        <f>'Raw Data'!HR21/(('Raw Data'!HR45*12)/52)</f>
        <v>6.3571428571428568</v>
      </c>
      <c r="FU3" s="46">
        <f>'Raw Data'!HS21/(('Raw Data'!HS45*12)/52)</f>
        <v>3.8422222222222224</v>
      </c>
      <c r="FV3" s="46">
        <f>'Raw Data'!HT21/(('Raw Data'!HT45*12)/52)</f>
        <v>5.3308176100628932</v>
      </c>
      <c r="FW3" s="46">
        <f>'Raw Data'!HU21/(('Raw Data'!HU45*12)/52)</f>
        <v>7.2456140350877192</v>
      </c>
      <c r="FX3" s="46">
        <f>'Raw Data'!HV21/(('Raw Data'!HV45*12)/52)</f>
        <v>9.7546099290780131</v>
      </c>
      <c r="FY3" s="46">
        <f>'Raw Data'!HW21/(('Raw Data'!HW45*12)/52)</f>
        <v>14.216374269005849</v>
      </c>
      <c r="FZ3" s="46">
        <f>'Raw Data'!HX21/(('Raw Data'!HX45*12)/52)</f>
        <v>11.814262023217246</v>
      </c>
      <c r="GA3" s="46">
        <f>'Raw Data'!HY21/(('Raw Data'!HY45*12)/52)</f>
        <v>12.346368715083798</v>
      </c>
      <c r="GB3" s="46">
        <f>'Raw Data'!HZ21/(('Raw Data'!HZ45*12)/52)</f>
        <v>13.699792960662526</v>
      </c>
      <c r="GC3" s="46">
        <f>'Raw Data'!IA21/(('Raw Data'!IA45*12)/52)</f>
        <v>14.238095238095239</v>
      </c>
      <c r="GD3" s="46">
        <f>'Raw Data'!IB21/(('Raw Data'!IB45*12)/52)</f>
        <v>15.050890585241731</v>
      </c>
      <c r="GE3" s="46">
        <f>'Raw Data'!IC21/(('Raw Data'!IC45*12)/52)</f>
        <v>16.775577557755778</v>
      </c>
      <c r="GF3" s="46">
        <f>'Raw Data'!ID21/(('Raw Data'!ID45*12)/52)</f>
        <v>11.798053527980535</v>
      </c>
      <c r="GG3" s="46">
        <f>'Raw Data'!IE21/(('Raw Data'!IE45*12)/52)</f>
        <v>7.9930915371329876</v>
      </c>
      <c r="GH3" s="46">
        <f>'Raw Data'!IF21/(('Raw Data'!IF45*12)/52)</f>
        <v>9.6847389558232937</v>
      </c>
      <c r="GI3" s="46">
        <f>'Raw Data'!IG21/(('Raw Data'!IG45*12)/52)</f>
        <v>8.9963768115942031</v>
      </c>
      <c r="GJ3" s="46">
        <f>'Raw Data'!IH21/(('Raw Data'!IH45*12)/52)</f>
        <v>9.4462081128747801</v>
      </c>
      <c r="GK3" s="46">
        <f>'Raw Data'!II21/(('Raw Data'!II45*12)/52)</f>
        <v>15.31782945736434</v>
      </c>
      <c r="GL3" s="46">
        <f>'Raw Data'!IJ21/(('Raw Data'!IJ45*12)/52)</f>
        <v>14.363636363636363</v>
      </c>
      <c r="GM3" s="46">
        <f>'Raw Data'!IK21/(('Raw Data'!IK45*12)/52)</f>
        <v>12.688622754491018</v>
      </c>
      <c r="GN3" s="46">
        <f>'Raw Data'!IL21/(('Raw Data'!IL45*12)/52)</f>
        <v>17.232558139534884</v>
      </c>
      <c r="GO3" s="46">
        <f>'Raw Data'!IM21/(('Raw Data'!IM45*12)/52)</f>
        <v>17.175182481751825</v>
      </c>
      <c r="GP3" s="46">
        <f>'Raw Data'!IN21/(('Raw Data'!IN45*12)/52)</f>
        <v>18.379310344827587</v>
      </c>
      <c r="GQ3" s="46">
        <f>'Raw Data'!IO21/(('Raw Data'!IO45*12)/52)</f>
        <v>21.795379537953796</v>
      </c>
      <c r="GR3" s="46">
        <f>'Raw Data'!IP21/(('Raw Data'!IP45*12)/52)</f>
        <v>19.020648967551622</v>
      </c>
      <c r="GS3" s="46">
        <f>'Raw Data'!IQ21/(('Raw Data'!IQ45*12)/52)</f>
        <v>13.705992509363295</v>
      </c>
      <c r="GT3" s="46">
        <f>'Raw Data'!IR21/(('Raw Data'!IR45*12)/52)</f>
        <v>14.436190476190475</v>
      </c>
      <c r="GU3" s="46">
        <f>'Raw Data'!IS21/(('Raw Data'!IS45*12)/52)</f>
        <v>16.00578034682081</v>
      </c>
      <c r="GV3" s="46">
        <f>'Raw Data'!IT21/(('Raw Data'!IT45*12)/52)</f>
        <v>21.007246376811594</v>
      </c>
      <c r="GW3" s="46">
        <f>'Raw Data'!IU21/(('Raw Data'!IU45*12)/52)</f>
        <v>18.951476793248947</v>
      </c>
      <c r="GX3" s="46">
        <f>'Raw Data'!IV21/(('Raw Data'!IV45*12)/52)</f>
        <v>21.606481481481481</v>
      </c>
      <c r="GY3" s="46">
        <f>'Raw Data'!IW21/(('Raw Data'!IW45*12)/52)</f>
        <v>22.985507246376812</v>
      </c>
      <c r="GZ3" s="46">
        <f>'Raw Data'!IX21/(('Raw Data'!IX45*12)/52)</f>
        <v>20.204166666666669</v>
      </c>
      <c r="HA3" s="46">
        <f>'Raw Data'!IY21/(('Raw Data'!IY45*12)/52)</f>
        <v>25.931758530183728</v>
      </c>
      <c r="HB3" s="46">
        <f>'Raw Data'!IZ21/(('Raw Data'!IZ45*12)/52)</f>
        <v>22.558823529411764</v>
      </c>
      <c r="HC3" s="46">
        <f>'Raw Data'!JA21/(('Raw Data'!JA45*12)/52)</f>
        <v>25.260981912144704</v>
      </c>
      <c r="HD3" s="46">
        <f>'Raw Data'!JB21/(('Raw Data'!JB45*12)/52)</f>
        <v>33.92255892255892</v>
      </c>
      <c r="HE3" s="46">
        <f>'Raw Data'!JC21/(('Raw Data'!JC45*12)/52)</f>
        <v>23.388520971302427</v>
      </c>
      <c r="HF3" s="46" t="e">
        <f>'Raw Data'!JD21/(('Raw Data'!JD45*12)/52)</f>
        <v>#DIV/0!</v>
      </c>
    </row>
    <row r="4" spans="1:214" ht="14.25" customHeight="1" x14ac:dyDescent="0.3"/>
    <row r="5" spans="1:214" ht="14.25" customHeight="1" x14ac:dyDescent="0.3"/>
    <row r="6" spans="1:214" ht="14.25" customHeight="1" x14ac:dyDescent="0.3"/>
    <row r="7" spans="1:214" ht="14.25" customHeight="1" x14ac:dyDescent="0.3"/>
    <row r="8" spans="1:214" ht="14.25" customHeight="1" x14ac:dyDescent="0.3"/>
    <row r="9" spans="1:214" ht="14.25" customHeight="1" x14ac:dyDescent="0.3"/>
    <row r="10" spans="1:214" ht="14.25" customHeight="1" x14ac:dyDescent="0.3"/>
    <row r="11" spans="1:214" ht="14.25" customHeight="1" x14ac:dyDescent="0.3"/>
    <row r="12" spans="1:214" ht="14.25" customHeight="1" x14ac:dyDescent="0.3"/>
    <row r="13" spans="1:214" ht="14.25" customHeight="1" x14ac:dyDescent="0.3"/>
    <row r="14" spans="1:214" ht="14.25" customHeight="1" x14ac:dyDescent="0.3"/>
    <row r="15" spans="1:214" ht="14.25" customHeight="1" x14ac:dyDescent="0.3"/>
    <row r="16" spans="1:214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tabColor rgb="FFFFFF00"/>
  </sheetPr>
  <dimension ref="A1:GA1018"/>
  <sheetViews>
    <sheetView topLeftCell="A22" workbookViewId="0">
      <selection activeCell="EL27" sqref="EL27"/>
    </sheetView>
  </sheetViews>
  <sheetFormatPr defaultColWidth="12.58203125" defaultRowHeight="15" customHeight="1" x14ac:dyDescent="0.3"/>
  <cols>
    <col min="1" max="1" width="17.75" bestFit="1" customWidth="1"/>
    <col min="2" max="2" width="3.83203125" hidden="1" customWidth="1"/>
    <col min="3" max="3" width="4" hidden="1" customWidth="1"/>
    <col min="4" max="4" width="3.9140625" hidden="1" customWidth="1"/>
    <col min="5" max="5" width="3.83203125" hidden="1" customWidth="1"/>
    <col min="6" max="6" width="4.25" hidden="1" customWidth="1"/>
    <col min="7" max="8" width="3.83203125" hidden="1" customWidth="1"/>
    <col min="9" max="9" width="4" hidden="1" customWidth="1"/>
    <col min="10" max="10" width="4.08203125" hidden="1" customWidth="1"/>
    <col min="11" max="11" width="3.83203125" hidden="1" customWidth="1"/>
    <col min="12" max="12" width="4.08203125" hidden="1" customWidth="1"/>
    <col min="13" max="13" width="4.25" hidden="1" customWidth="1"/>
    <col min="14" max="49" width="6.25" hidden="1" customWidth="1"/>
    <col min="50" max="136" width="1.83203125" hidden="1" customWidth="1"/>
    <col min="137" max="137" width="4.4140625" hidden="1" customWidth="1"/>
    <col min="138" max="138" width="1.83203125" hidden="1" customWidth="1"/>
    <col min="139" max="139" width="6" bestFit="1" customWidth="1"/>
    <col min="140" max="153" width="7.58203125" customWidth="1"/>
    <col min="154" max="154" width="10.33203125" bestFit="1" customWidth="1"/>
    <col min="155" max="155" width="9.08203125" bestFit="1" customWidth="1"/>
    <col min="156" max="170" width="7.58203125" customWidth="1"/>
  </cols>
  <sheetData>
    <row r="1" spans="1:170" ht="14.5" x14ac:dyDescent="0.3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 t="str">
        <f>'Raw Data'!IC130</f>
        <v>Jan</v>
      </c>
      <c r="EJ1" s="13" t="str">
        <f>'Raw Data'!ID130</f>
        <v>Feb</v>
      </c>
      <c r="EK1" s="13" t="str">
        <f>'Raw Data'!IE130</f>
        <v>Mar</v>
      </c>
      <c r="EL1" s="13" t="str">
        <f>'Raw Data'!IF130</f>
        <v>Apr</v>
      </c>
      <c r="EM1" s="13" t="str">
        <f>'Raw Data'!IG130</f>
        <v>May</v>
      </c>
      <c r="EN1" s="13" t="str">
        <f>'Raw Data'!IH130</f>
        <v>Jun</v>
      </c>
      <c r="EO1" s="13" t="s">
        <v>50</v>
      </c>
      <c r="EP1" s="13" t="str">
        <f>'Raw Data'!IJ130</f>
        <v>Aug</v>
      </c>
      <c r="EQ1" s="13" t="str">
        <f>'Raw Data'!IK130</f>
        <v>Sep</v>
      </c>
      <c r="ER1" s="13" t="str">
        <f>'Raw Data'!IL130</f>
        <v>Oct</v>
      </c>
      <c r="ES1" s="13" t="str">
        <f>'Raw Data'!IM130</f>
        <v>Nov</v>
      </c>
      <c r="ET1" s="13" t="str">
        <f>'Raw Data'!IN130</f>
        <v>Dec</v>
      </c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</row>
    <row r="2" spans="1:170" ht="14.5" hidden="1" x14ac:dyDescent="0.3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</row>
    <row r="3" spans="1:170" ht="14.5" hidden="1" x14ac:dyDescent="0.3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</row>
    <row r="4" spans="1:170" ht="14.5" hidden="1" x14ac:dyDescent="0.3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</row>
    <row r="5" spans="1:170" ht="14.5" hidden="1" x14ac:dyDescent="0.35">
      <c r="A5" s="13">
        <v>2012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>
        <v>274</v>
      </c>
      <c r="EJ5" s="13">
        <v>241</v>
      </c>
      <c r="EK5" s="13">
        <v>274</v>
      </c>
      <c r="EL5" s="13">
        <v>207</v>
      </c>
      <c r="EM5" s="13">
        <v>195</v>
      </c>
      <c r="EN5" s="13">
        <v>215</v>
      </c>
      <c r="EO5" s="13">
        <v>190</v>
      </c>
      <c r="EP5" s="13">
        <v>240</v>
      </c>
      <c r="EQ5" s="13">
        <v>213</v>
      </c>
      <c r="ER5" s="13">
        <v>208</v>
      </c>
      <c r="ES5" s="13">
        <v>228</v>
      </c>
      <c r="ET5" s="13">
        <v>252</v>
      </c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</row>
    <row r="6" spans="1:170" ht="14.5" hidden="1" x14ac:dyDescent="0.35">
      <c r="A6" s="13">
        <f>'Raw Data'!A138</f>
        <v>2013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>
        <f>'Raw Data'!JA138</f>
        <v>0</v>
      </c>
      <c r="EJ6" s="13">
        <f>'Raw Data'!JB138</f>
        <v>178</v>
      </c>
      <c r="EK6" s="13">
        <f>'Raw Data'!JC138</f>
        <v>201</v>
      </c>
      <c r="EL6" s="13">
        <f>'Raw Data'!JD138</f>
        <v>246</v>
      </c>
      <c r="EM6" s="13">
        <f>'Raw Data'!JE138</f>
        <v>215</v>
      </c>
      <c r="EN6" s="13">
        <f>'Raw Data'!JF138</f>
        <v>213</v>
      </c>
      <c r="EO6" s="13">
        <f>'Raw Data'!JG138</f>
        <v>232</v>
      </c>
      <c r="EP6" s="13">
        <f>'Raw Data'!JH138</f>
        <v>219</v>
      </c>
      <c r="EQ6" s="13">
        <f>'Raw Data'!JI138</f>
        <v>231</v>
      </c>
      <c r="ER6" s="13">
        <f>'Raw Data'!JJ138</f>
        <v>237</v>
      </c>
      <c r="ES6" s="13">
        <f>'Raw Data'!JK138</f>
        <v>212</v>
      </c>
      <c r="ET6" s="13">
        <f>'Raw Data'!JL138</f>
        <v>216</v>
      </c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</row>
    <row r="7" spans="1:170" ht="14.5" hidden="1" x14ac:dyDescent="0.35">
      <c r="A7" s="13" t="e">
        <f>'Raw Data'!#REF!</f>
        <v>#REF!</v>
      </c>
      <c r="EG7" s="145"/>
      <c r="EI7" s="13">
        <f>'Raw Data'!JA139</f>
        <v>206</v>
      </c>
      <c r="EJ7" s="13">
        <f>'Raw Data'!JB139</f>
        <v>202</v>
      </c>
      <c r="EK7" s="13">
        <f>'Raw Data'!JC139</f>
        <v>206</v>
      </c>
      <c r="EL7" s="13">
        <f>'Raw Data'!JD139</f>
        <v>231</v>
      </c>
      <c r="EM7" s="13">
        <f>'Raw Data'!JE139</f>
        <v>212</v>
      </c>
      <c r="EN7" s="13">
        <f>'Raw Data'!JF139</f>
        <v>227</v>
      </c>
      <c r="EO7" s="13">
        <f>'Raw Data'!JG139</f>
        <v>218</v>
      </c>
      <c r="EP7" s="13">
        <f>'Raw Data'!JH139</f>
        <v>191</v>
      </c>
      <c r="EQ7" s="13">
        <f>'Raw Data'!JI139</f>
        <v>199</v>
      </c>
      <c r="ER7" s="13">
        <f>'Raw Data'!JJ139</f>
        <v>212</v>
      </c>
      <c r="ES7" s="13">
        <f>'Raw Data'!JK139</f>
        <v>205</v>
      </c>
      <c r="ET7" s="13">
        <f>'Raw Data'!JL139</f>
        <v>234</v>
      </c>
    </row>
    <row r="8" spans="1:170" ht="14.5" hidden="1" x14ac:dyDescent="0.35">
      <c r="A8" s="13">
        <f>'Raw Data'!A139</f>
        <v>2014</v>
      </c>
      <c r="EG8" s="13">
        <v>2015</v>
      </c>
      <c r="EI8" s="13">
        <f>'Raw Data'!JA140</f>
        <v>237</v>
      </c>
      <c r="EJ8" s="13">
        <f>'Raw Data'!JB140</f>
        <v>233</v>
      </c>
      <c r="EK8" s="13">
        <f>'Raw Data'!JC140</f>
        <v>212</v>
      </c>
      <c r="EL8" s="13">
        <f>'Raw Data'!JD140</f>
        <v>237</v>
      </c>
      <c r="EM8" s="13">
        <f>'Raw Data'!JE140</f>
        <v>197</v>
      </c>
      <c r="EN8" s="13">
        <f>'Raw Data'!JF140</f>
        <v>218</v>
      </c>
      <c r="EO8" s="13">
        <f>'Raw Data'!JG140</f>
        <v>212</v>
      </c>
      <c r="EP8" s="13">
        <f>'Raw Data'!JH140</f>
        <v>190</v>
      </c>
      <c r="EQ8" s="13">
        <f>'Raw Data'!JI140</f>
        <v>215</v>
      </c>
      <c r="ER8" s="13">
        <f>'Raw Data'!JJ140</f>
        <v>235</v>
      </c>
      <c r="ES8" s="13">
        <f>'Raw Data'!JK140</f>
        <v>216</v>
      </c>
      <c r="ET8" s="13">
        <f>'Raw Data'!JL140</f>
        <v>216</v>
      </c>
    </row>
    <row r="9" spans="1:170" ht="14.5" hidden="1" x14ac:dyDescent="0.35">
      <c r="A9" s="13">
        <v>2016</v>
      </c>
      <c r="EG9" s="13">
        <v>2016</v>
      </c>
      <c r="EI9" s="13">
        <f>'Raw Data'!JA141</f>
        <v>214</v>
      </c>
      <c r="EJ9" s="13">
        <f>'Raw Data'!JB141</f>
        <v>197</v>
      </c>
      <c r="EK9" s="13">
        <f>'Raw Data'!JC141</f>
        <v>198</v>
      </c>
      <c r="EL9" s="13">
        <f>'Raw Data'!JD141</f>
        <v>207</v>
      </c>
      <c r="EM9" s="13">
        <f>'Raw Data'!JE141</f>
        <v>209</v>
      </c>
      <c r="EN9" s="13">
        <f>'Raw Data'!JF141</f>
        <v>182</v>
      </c>
      <c r="EO9" s="13">
        <f>'Raw Data'!JG141</f>
        <v>224</v>
      </c>
      <c r="EP9" s="13">
        <f>'Raw Data'!JH141</f>
        <v>197</v>
      </c>
      <c r="EQ9" s="13">
        <f>'Raw Data'!JI141</f>
        <v>203</v>
      </c>
      <c r="ER9" s="13">
        <f>'Raw Data'!JJ141</f>
        <v>185</v>
      </c>
      <c r="ES9" s="13">
        <f>'Raw Data'!JK141</f>
        <v>254</v>
      </c>
      <c r="ET9" s="13">
        <f>'Raw Data'!JL141</f>
        <v>211</v>
      </c>
    </row>
    <row r="10" spans="1:170" ht="14.5" hidden="1" x14ac:dyDescent="0.35">
      <c r="A10" s="13">
        <v>2017</v>
      </c>
      <c r="EG10" s="145">
        <v>2017</v>
      </c>
      <c r="EI10" s="13">
        <f>'Raw Data'!JA142</f>
        <v>223</v>
      </c>
      <c r="EJ10" s="13">
        <f>'Raw Data'!JB142</f>
        <v>191</v>
      </c>
      <c r="EK10" s="13">
        <f>'Raw Data'!JC142</f>
        <v>192</v>
      </c>
      <c r="EL10" s="13">
        <f>'Raw Data'!JD142</f>
        <v>160</v>
      </c>
      <c r="EM10" s="13">
        <f>'Raw Data'!JE142</f>
        <v>135</v>
      </c>
      <c r="EN10" s="13">
        <f>'Raw Data'!JF142</f>
        <v>137</v>
      </c>
      <c r="EO10" s="13">
        <f>'Raw Data'!JG142</f>
        <v>119</v>
      </c>
      <c r="EP10" s="13">
        <f>'Raw Data'!JH142</f>
        <v>142</v>
      </c>
      <c r="EQ10" s="13">
        <f>'Raw Data'!JI142</f>
        <v>120</v>
      </c>
      <c r="ER10" s="13">
        <f>'Raw Data'!JJ142</f>
        <v>147</v>
      </c>
      <c r="ES10" s="13">
        <f>'Raw Data'!JK142</f>
        <v>141</v>
      </c>
      <c r="ET10" s="13">
        <f>'Raw Data'!JL142</f>
        <v>120</v>
      </c>
    </row>
    <row r="11" spans="1:170" ht="14.5" hidden="1" x14ac:dyDescent="0.35">
      <c r="A11" s="13">
        <v>2018</v>
      </c>
      <c r="EG11" s="145">
        <v>2018</v>
      </c>
      <c r="EI11" s="13">
        <f>'Raw Data'!JA143</f>
        <v>170</v>
      </c>
      <c r="EJ11" s="13">
        <f>'Raw Data'!JB143</f>
        <v>117</v>
      </c>
      <c r="EK11" s="13">
        <f>'Raw Data'!JC143</f>
        <v>123</v>
      </c>
      <c r="EL11" s="13">
        <f>'Raw Data'!JD143</f>
        <v>133</v>
      </c>
      <c r="EM11" s="13">
        <f>'Raw Data'!JE143</f>
        <v>132</v>
      </c>
      <c r="EN11" s="13">
        <f>'Raw Data'!JF143</f>
        <v>126</v>
      </c>
      <c r="EO11" s="13">
        <f>'Raw Data'!JG143</f>
        <v>129</v>
      </c>
      <c r="EP11" s="13">
        <f>'Raw Data'!JH143</f>
        <v>137</v>
      </c>
      <c r="EQ11" s="13">
        <f>'Raw Data'!JI143</f>
        <v>110</v>
      </c>
      <c r="ER11" s="13">
        <f>'Raw Data'!JJ143</f>
        <v>117</v>
      </c>
      <c r="ES11" s="13">
        <f>'Raw Data'!JK143</f>
        <v>118</v>
      </c>
      <c r="ET11" s="13">
        <f>'Raw Data'!JL143</f>
        <v>110</v>
      </c>
    </row>
    <row r="12" spans="1:170" ht="14.5" hidden="1" x14ac:dyDescent="0.35">
      <c r="A12" s="13">
        <v>2019</v>
      </c>
      <c r="EG12" s="145">
        <v>2019</v>
      </c>
      <c r="EI12" s="13">
        <f>'Raw Data'!JA144</f>
        <v>104</v>
      </c>
      <c r="EJ12" s="13">
        <f>'Raw Data'!JB144</f>
        <v>122</v>
      </c>
      <c r="EK12" s="13">
        <f>'Raw Data'!JC144</f>
        <v>106</v>
      </c>
      <c r="EL12" s="13">
        <f>'Raw Data'!JD144</f>
        <v>118</v>
      </c>
      <c r="EM12" s="13">
        <f>'Raw Data'!JE144</f>
        <v>108</v>
      </c>
      <c r="EN12" s="13">
        <f>'Raw Data'!JF144</f>
        <v>127</v>
      </c>
      <c r="EO12" s="13">
        <f>'Raw Data'!JG144</f>
        <v>119</v>
      </c>
      <c r="EP12" s="13">
        <f>'Raw Data'!JH144</f>
        <v>136</v>
      </c>
      <c r="EQ12" s="13">
        <f>'Raw Data'!JI144</f>
        <v>112</v>
      </c>
      <c r="ER12" s="13">
        <f>'Raw Data'!JJ144</f>
        <v>103</v>
      </c>
      <c r="ES12" s="13">
        <f>'Raw Data'!JK144</f>
        <v>111</v>
      </c>
      <c r="ET12" s="13">
        <f>'Raw Data'!JL144</f>
        <v>125</v>
      </c>
    </row>
    <row r="13" spans="1:170" ht="14.5" hidden="1" x14ac:dyDescent="0.35">
      <c r="A13" s="13">
        <v>2020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>
        <v>2020</v>
      </c>
      <c r="EH13" s="13"/>
      <c r="EI13" s="13">
        <v>108</v>
      </c>
      <c r="EJ13" s="13">
        <f>'Raw Data'!JB145</f>
        <v>119</v>
      </c>
      <c r="EK13" s="13">
        <f>'Raw Data'!JC145</f>
        <v>121</v>
      </c>
      <c r="EL13" s="13">
        <f>'Raw Data'!JD145</f>
        <v>96</v>
      </c>
      <c r="EM13" s="13">
        <v>114</v>
      </c>
      <c r="EN13" s="13">
        <f>'Raw Data'!JF145</f>
        <v>97</v>
      </c>
      <c r="EO13" s="13">
        <f>'Raw Data'!JG145</f>
        <v>126</v>
      </c>
      <c r="EP13" s="13">
        <v>132</v>
      </c>
      <c r="EQ13" s="13">
        <v>113</v>
      </c>
      <c r="ER13" s="13">
        <f>'Raw Data'!JJ145</f>
        <v>115</v>
      </c>
      <c r="ES13" s="13">
        <v>93</v>
      </c>
      <c r="ET13" s="13">
        <v>80</v>
      </c>
    </row>
    <row r="14" spans="1:170" ht="14.5" x14ac:dyDescent="0.35">
      <c r="A14" s="13">
        <v>2021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>
        <f>'Raw Data'!JA146</f>
        <v>92</v>
      </c>
      <c r="EJ14" s="13">
        <f>'Raw Data'!JB146</f>
        <v>71</v>
      </c>
      <c r="EK14" s="13">
        <f>'Raw Data'!JC146</f>
        <v>71</v>
      </c>
      <c r="EL14" s="13">
        <f>'Raw Data'!JD146</f>
        <v>52</v>
      </c>
      <c r="EM14" s="13">
        <f>'Raw Data'!JE146</f>
        <v>51</v>
      </c>
      <c r="EN14" s="13">
        <f>'Raw Data'!JF146</f>
        <v>46</v>
      </c>
      <c r="EO14" s="13">
        <f>'Raw Data'!JG146</f>
        <v>34</v>
      </c>
      <c r="EP14" s="13">
        <f>'Raw Data'!JH146</f>
        <v>41</v>
      </c>
      <c r="EQ14" s="13">
        <f>'Raw Data'!JI146</f>
        <v>28</v>
      </c>
      <c r="ER14" s="13">
        <f>'Raw Data'!JJ146</f>
        <v>38</v>
      </c>
      <c r="ES14" s="13">
        <f>'Raw Data'!JK146</f>
        <v>47</v>
      </c>
      <c r="ET14" s="13">
        <f>'Raw Data'!JL146</f>
        <v>50</v>
      </c>
    </row>
    <row r="15" spans="1:170" ht="14.25" customHeight="1" x14ac:dyDescent="0.35">
      <c r="A15" s="145">
        <v>2022</v>
      </c>
      <c r="B15" s="145"/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45"/>
      <c r="T15" s="145"/>
      <c r="U15" s="145"/>
      <c r="V15" s="145"/>
      <c r="W15" s="145"/>
      <c r="X15" s="145"/>
      <c r="Y15" s="145"/>
      <c r="Z15" s="145"/>
      <c r="AA15" s="145"/>
      <c r="AB15" s="145"/>
      <c r="AC15" s="145"/>
      <c r="AD15" s="145"/>
      <c r="AE15" s="145"/>
      <c r="AF15" s="145"/>
      <c r="AG15" s="145"/>
      <c r="AH15" s="145"/>
      <c r="AI15" s="145"/>
      <c r="AJ15" s="145"/>
      <c r="AK15" s="145"/>
      <c r="AL15" s="145"/>
      <c r="AM15" s="145"/>
      <c r="AN15" s="145"/>
      <c r="AO15" s="145"/>
      <c r="AP15" s="145"/>
      <c r="AQ15" s="145"/>
      <c r="AR15" s="145"/>
      <c r="AS15" s="145"/>
      <c r="AT15" s="145"/>
      <c r="AU15" s="145"/>
      <c r="AV15" s="145"/>
      <c r="AW15" s="145"/>
      <c r="AX15" s="145"/>
      <c r="AY15" s="145"/>
      <c r="AZ15" s="145"/>
      <c r="BA15" s="145"/>
      <c r="BB15" s="145"/>
      <c r="BC15" s="145"/>
      <c r="BD15" s="145"/>
      <c r="BE15" s="145"/>
      <c r="BF15" s="145"/>
      <c r="BG15" s="145"/>
      <c r="BH15" s="145"/>
      <c r="BI15" s="145"/>
      <c r="BJ15" s="145"/>
      <c r="BK15" s="145"/>
      <c r="BL15" s="145"/>
      <c r="BM15" s="145"/>
      <c r="BN15" s="145"/>
      <c r="BO15" s="145"/>
      <c r="BP15" s="145"/>
      <c r="BQ15" s="145"/>
      <c r="BR15" s="145"/>
      <c r="BS15" s="145"/>
      <c r="BT15" s="145"/>
      <c r="BU15" s="145"/>
      <c r="BV15" s="145"/>
      <c r="BW15" s="145"/>
      <c r="BX15" s="145"/>
      <c r="BY15" s="145"/>
      <c r="BZ15" s="145"/>
      <c r="CA15" s="145"/>
      <c r="CB15" s="145"/>
      <c r="CC15" s="145"/>
      <c r="CD15" s="145"/>
      <c r="CE15" s="145"/>
      <c r="CF15" s="145"/>
      <c r="CG15" s="145"/>
      <c r="CH15" s="145"/>
      <c r="CI15" s="145"/>
      <c r="CJ15" s="145"/>
      <c r="CK15" s="145"/>
      <c r="CL15" s="145"/>
      <c r="CM15" s="145"/>
      <c r="CN15" s="145"/>
      <c r="CO15" s="145"/>
      <c r="CP15" s="145"/>
      <c r="CQ15" s="145"/>
      <c r="CR15" s="145"/>
      <c r="CS15" s="145"/>
      <c r="CT15" s="145"/>
      <c r="CU15" s="145"/>
      <c r="CV15" s="145"/>
      <c r="CW15" s="145"/>
      <c r="CX15" s="145"/>
      <c r="CY15" s="145"/>
      <c r="CZ15" s="145"/>
      <c r="DA15" s="145"/>
      <c r="DB15" s="145"/>
      <c r="DC15" s="145"/>
      <c r="DD15" s="145"/>
      <c r="DE15" s="145"/>
      <c r="DF15" s="145"/>
      <c r="DG15" s="145"/>
      <c r="DH15" s="145"/>
      <c r="DI15" s="145"/>
      <c r="DJ15" s="145"/>
      <c r="DK15" s="145"/>
      <c r="DL15" s="145"/>
      <c r="DM15" s="145"/>
      <c r="DN15" s="145"/>
      <c r="DO15" s="145"/>
      <c r="DP15" s="145"/>
      <c r="DQ15" s="145"/>
      <c r="DR15" s="145"/>
      <c r="DS15" s="145"/>
      <c r="DT15" s="145"/>
      <c r="DU15" s="145"/>
      <c r="DV15" s="145"/>
      <c r="DW15" s="145"/>
      <c r="DX15" s="145"/>
      <c r="DY15" s="145"/>
      <c r="DZ15" s="145"/>
      <c r="EA15" s="145"/>
      <c r="EB15" s="145"/>
      <c r="EC15" s="145"/>
      <c r="ED15" s="145"/>
      <c r="EE15" s="145"/>
      <c r="EF15" s="145"/>
      <c r="EG15" s="145"/>
      <c r="EH15" s="145"/>
      <c r="EI15" s="145">
        <f>'Raw Data'!JA147</f>
        <v>44</v>
      </c>
      <c r="EJ15" s="145">
        <f>'Raw Data'!JB147</f>
        <v>43</v>
      </c>
      <c r="EK15" s="145">
        <f>'Raw Data'!JC147</f>
        <v>39</v>
      </c>
      <c r="EL15" s="145">
        <f>'Raw Data'!JD147</f>
        <v>38</v>
      </c>
      <c r="EM15" s="145">
        <f>'Raw Data'!JE147</f>
        <v>27</v>
      </c>
      <c r="EN15" s="145">
        <f>'Raw Data'!JF147</f>
        <v>23</v>
      </c>
      <c r="EO15" s="145">
        <f>'Raw Data'!JG147</f>
        <v>33</v>
      </c>
      <c r="EP15" s="145">
        <f>'Raw Data'!JH147</f>
        <v>27</v>
      </c>
      <c r="EQ15" s="145">
        <f>'Raw Data'!JI147</f>
        <v>35</v>
      </c>
      <c r="ER15" s="145">
        <f>'Raw Data'!JJ147</f>
        <v>39</v>
      </c>
      <c r="ES15" s="145">
        <f>'Raw Data'!JK147</f>
        <v>49</v>
      </c>
      <c r="ET15" s="145">
        <f>'Raw Data'!JL147</f>
        <v>51</v>
      </c>
    </row>
    <row r="16" spans="1:170" ht="14.25" customHeight="1" x14ac:dyDescent="0.35">
      <c r="A16" s="145">
        <v>2023</v>
      </c>
      <c r="B16" s="145"/>
      <c r="C16" s="145"/>
      <c r="D16" s="145"/>
      <c r="E16" s="145"/>
      <c r="F16" s="145"/>
      <c r="G16" s="145"/>
      <c r="H16" s="145"/>
      <c r="I16" s="145"/>
      <c r="J16" s="145"/>
      <c r="K16" s="145"/>
      <c r="L16" s="145"/>
      <c r="M16" s="145"/>
      <c r="N16" s="145"/>
      <c r="O16" s="145"/>
      <c r="P16" s="145"/>
      <c r="Q16" s="145"/>
      <c r="R16" s="145"/>
      <c r="S16" s="145"/>
      <c r="T16" s="145"/>
      <c r="U16" s="145"/>
      <c r="V16" s="145"/>
      <c r="W16" s="145"/>
      <c r="X16" s="145"/>
      <c r="Y16" s="145"/>
      <c r="Z16" s="145"/>
      <c r="AA16" s="145"/>
      <c r="AB16" s="145"/>
      <c r="AC16" s="145"/>
      <c r="AD16" s="145"/>
      <c r="AE16" s="145"/>
      <c r="AF16" s="145"/>
      <c r="AG16" s="145"/>
      <c r="AH16" s="145"/>
      <c r="AI16" s="145"/>
      <c r="AJ16" s="145"/>
      <c r="AK16" s="145"/>
      <c r="AL16" s="145"/>
      <c r="AM16" s="145"/>
      <c r="AN16" s="145"/>
      <c r="AO16" s="145"/>
      <c r="AP16" s="145"/>
      <c r="AQ16" s="145"/>
      <c r="AR16" s="145"/>
      <c r="AS16" s="145"/>
      <c r="AT16" s="145"/>
      <c r="AU16" s="145"/>
      <c r="AV16" s="145"/>
      <c r="AW16" s="145"/>
      <c r="AX16" s="145"/>
      <c r="AY16" s="145"/>
      <c r="AZ16" s="145"/>
      <c r="BA16" s="145"/>
      <c r="BB16" s="145"/>
      <c r="BC16" s="145"/>
      <c r="BD16" s="145"/>
      <c r="BE16" s="145"/>
      <c r="BF16" s="145"/>
      <c r="BG16" s="145"/>
      <c r="BH16" s="145"/>
      <c r="BI16" s="145"/>
      <c r="BJ16" s="145"/>
      <c r="BK16" s="145"/>
      <c r="BL16" s="145"/>
      <c r="BM16" s="145"/>
      <c r="BN16" s="145"/>
      <c r="BO16" s="145"/>
      <c r="BP16" s="145"/>
      <c r="BQ16" s="145"/>
      <c r="BR16" s="145"/>
      <c r="BS16" s="145"/>
      <c r="BT16" s="145"/>
      <c r="BU16" s="145"/>
      <c r="BV16" s="145"/>
      <c r="BW16" s="145"/>
      <c r="BX16" s="145"/>
      <c r="BY16" s="145"/>
      <c r="BZ16" s="145"/>
      <c r="CA16" s="145"/>
      <c r="CB16" s="145"/>
      <c r="CC16" s="145"/>
      <c r="CD16" s="145"/>
      <c r="CE16" s="145"/>
      <c r="CF16" s="145"/>
      <c r="CG16" s="145"/>
      <c r="CH16" s="145"/>
      <c r="CI16" s="145"/>
      <c r="CJ16" s="145"/>
      <c r="CK16" s="145"/>
      <c r="CL16" s="145"/>
      <c r="CM16" s="145"/>
      <c r="CN16" s="145"/>
      <c r="CO16" s="145"/>
      <c r="CP16" s="145"/>
      <c r="CQ16" s="145"/>
      <c r="CR16" s="145"/>
      <c r="CS16" s="145"/>
      <c r="CT16" s="145"/>
      <c r="CU16" s="145"/>
      <c r="CV16" s="145"/>
      <c r="CW16" s="145"/>
      <c r="CX16" s="145"/>
      <c r="CY16" s="145"/>
      <c r="CZ16" s="145"/>
      <c r="DA16" s="145"/>
      <c r="DB16" s="145"/>
      <c r="DC16" s="145"/>
      <c r="DD16" s="145"/>
      <c r="DE16" s="145"/>
      <c r="DF16" s="145"/>
      <c r="DG16" s="145"/>
      <c r="DH16" s="145"/>
      <c r="DI16" s="145"/>
      <c r="DJ16" s="145"/>
      <c r="DK16" s="145"/>
      <c r="DL16" s="145"/>
      <c r="DM16" s="145"/>
      <c r="DN16" s="145"/>
      <c r="DO16" s="145"/>
      <c r="DP16" s="145"/>
      <c r="DQ16" s="145"/>
      <c r="DR16" s="145"/>
      <c r="DS16" s="145"/>
      <c r="DT16" s="145"/>
      <c r="DU16" s="145"/>
      <c r="DV16" s="145"/>
      <c r="DW16" s="145"/>
      <c r="DX16" s="145"/>
      <c r="DY16" s="145"/>
      <c r="DZ16" s="145"/>
      <c r="EA16" s="145"/>
      <c r="EB16" s="145"/>
      <c r="EC16" s="145"/>
      <c r="ED16" s="145"/>
      <c r="EE16" s="145"/>
      <c r="EF16" s="145"/>
      <c r="EG16" s="145"/>
      <c r="EH16" s="145"/>
      <c r="EI16" s="145">
        <f>'Raw Data'!JA148</f>
        <v>64</v>
      </c>
      <c r="EJ16" s="145">
        <f>'Raw Data'!JB148</f>
        <v>55</v>
      </c>
      <c r="EK16" s="145">
        <f>'Raw Data'!JC148</f>
        <v>64</v>
      </c>
      <c r="EL16" s="145">
        <f>'Raw Data'!JD148</f>
        <v>45</v>
      </c>
      <c r="EM16" s="145">
        <f>'Raw Data'!JE148</f>
        <v>53</v>
      </c>
      <c r="EN16" s="145">
        <f>'Raw Data'!JF148</f>
        <v>50</v>
      </c>
      <c r="EO16" s="145">
        <f>'Raw Data'!JG148</f>
        <v>41</v>
      </c>
      <c r="EP16" s="145">
        <f>'Raw Data'!JH148</f>
        <v>38</v>
      </c>
      <c r="EQ16" s="145">
        <f>'Raw Data'!JI148</f>
        <v>59</v>
      </c>
      <c r="ER16" s="145">
        <f>'Raw Data'!JJ148</f>
        <v>38</v>
      </c>
      <c r="ES16" s="145">
        <f>'Raw Data'!JK148</f>
        <v>47</v>
      </c>
      <c r="ET16" s="145">
        <f>'Raw Data'!JL148</f>
        <v>60</v>
      </c>
    </row>
    <row r="17" spans="1:183" ht="14.25" customHeight="1" x14ac:dyDescent="0.35">
      <c r="A17" s="145">
        <v>2024</v>
      </c>
      <c r="B17" s="145"/>
      <c r="C17" s="145"/>
      <c r="D17" s="145"/>
      <c r="E17" s="145"/>
      <c r="F17" s="145"/>
      <c r="G17" s="145"/>
      <c r="H17" s="145"/>
      <c r="I17" s="145"/>
      <c r="J17" s="145"/>
      <c r="K17" s="145"/>
      <c r="L17" s="145"/>
      <c r="M17" s="145"/>
      <c r="N17" s="145"/>
      <c r="O17" s="145"/>
      <c r="P17" s="145"/>
      <c r="Q17" s="145"/>
      <c r="R17" s="145"/>
      <c r="S17" s="145"/>
      <c r="T17" s="145"/>
      <c r="U17" s="145"/>
      <c r="V17" s="145"/>
      <c r="W17" s="145"/>
      <c r="X17" s="145"/>
      <c r="Y17" s="145"/>
      <c r="Z17" s="145"/>
      <c r="AA17" s="145"/>
      <c r="AB17" s="145"/>
      <c r="AC17" s="145"/>
      <c r="AD17" s="145"/>
      <c r="AE17" s="145"/>
      <c r="AF17" s="145"/>
      <c r="AG17" s="145"/>
      <c r="AH17" s="145"/>
      <c r="AI17" s="145"/>
      <c r="AJ17" s="145"/>
      <c r="AK17" s="145"/>
      <c r="AL17" s="145"/>
      <c r="AM17" s="145"/>
      <c r="AN17" s="145"/>
      <c r="AO17" s="145"/>
      <c r="AP17" s="145"/>
      <c r="AQ17" s="145"/>
      <c r="AR17" s="145"/>
      <c r="AS17" s="145"/>
      <c r="AT17" s="145"/>
      <c r="AU17" s="145"/>
      <c r="AV17" s="145"/>
      <c r="AW17" s="145"/>
      <c r="AX17" s="145"/>
      <c r="AY17" s="145"/>
      <c r="AZ17" s="145"/>
      <c r="BA17" s="145"/>
      <c r="BB17" s="145"/>
      <c r="BC17" s="145"/>
      <c r="BD17" s="145"/>
      <c r="BE17" s="145"/>
      <c r="BF17" s="145"/>
      <c r="BG17" s="145"/>
      <c r="BH17" s="145"/>
      <c r="BI17" s="145"/>
      <c r="BJ17" s="145"/>
      <c r="BK17" s="145"/>
      <c r="BL17" s="145"/>
      <c r="BM17" s="145"/>
      <c r="BN17" s="145"/>
      <c r="BO17" s="145"/>
      <c r="BP17" s="145"/>
      <c r="BQ17" s="145"/>
      <c r="BR17" s="145"/>
      <c r="BS17" s="145"/>
      <c r="BT17" s="145"/>
      <c r="BU17" s="145"/>
      <c r="BV17" s="145"/>
      <c r="BW17" s="145"/>
      <c r="BX17" s="145"/>
      <c r="BY17" s="145"/>
      <c r="BZ17" s="145"/>
      <c r="CA17" s="145"/>
      <c r="CB17" s="145"/>
      <c r="CC17" s="145"/>
      <c r="CD17" s="145"/>
      <c r="CE17" s="145"/>
      <c r="CF17" s="145"/>
      <c r="CG17" s="145"/>
      <c r="CH17" s="145"/>
      <c r="CI17" s="145"/>
      <c r="CJ17" s="145"/>
      <c r="CK17" s="145"/>
      <c r="CL17" s="145"/>
      <c r="CM17" s="145"/>
      <c r="CN17" s="145"/>
      <c r="CO17" s="145"/>
      <c r="CP17" s="145"/>
      <c r="CQ17" s="145"/>
      <c r="CR17" s="145"/>
      <c r="CS17" s="145"/>
      <c r="CT17" s="145"/>
      <c r="CU17" s="145"/>
      <c r="CV17" s="145"/>
      <c r="CW17" s="145"/>
      <c r="CX17" s="145"/>
      <c r="CY17" s="145"/>
      <c r="CZ17" s="145"/>
      <c r="DA17" s="145"/>
      <c r="DB17" s="145"/>
      <c r="DC17" s="145"/>
      <c r="DD17" s="145"/>
      <c r="DE17" s="145"/>
      <c r="DF17" s="145"/>
      <c r="DG17" s="145"/>
      <c r="DH17" s="145"/>
      <c r="DI17" s="145"/>
      <c r="DJ17" s="145"/>
      <c r="DK17" s="145"/>
      <c r="DL17" s="145"/>
      <c r="DM17" s="145"/>
      <c r="DN17" s="145"/>
      <c r="DO17" s="145"/>
      <c r="DP17" s="145"/>
      <c r="DQ17" s="145"/>
      <c r="DR17" s="145"/>
      <c r="DS17" s="145"/>
      <c r="DT17" s="145"/>
      <c r="DU17" s="145"/>
      <c r="DV17" s="145"/>
      <c r="DW17" s="145"/>
      <c r="DX17" s="145"/>
      <c r="DY17" s="145"/>
      <c r="DZ17" s="145"/>
      <c r="EA17" s="145"/>
      <c r="EB17" s="145"/>
      <c r="EC17" s="145"/>
      <c r="ED17" s="145"/>
      <c r="EE17" s="145"/>
      <c r="EF17" s="145"/>
      <c r="EG17" s="145"/>
      <c r="EH17" s="145"/>
      <c r="EI17" s="145">
        <f>'Raw Data'!JA149</f>
        <v>55</v>
      </c>
      <c r="EJ17" s="145">
        <f>'Raw Data'!JB149</f>
        <v>65</v>
      </c>
      <c r="EK17" s="145">
        <f>'Raw Data'!JC149</f>
        <v>52</v>
      </c>
      <c r="EL17" s="145">
        <f>'Raw Data'!JD149</f>
        <v>60</v>
      </c>
      <c r="EM17" s="145">
        <f>'Raw Data'!JE149</f>
        <v>54</v>
      </c>
      <c r="EN17" s="145">
        <f>'Raw Data'!JF149</f>
        <v>49</v>
      </c>
      <c r="EO17" s="145">
        <f>'Raw Data'!JG149</f>
        <v>56</v>
      </c>
      <c r="EP17" s="145">
        <f>'Raw Data'!JH149</f>
        <v>48</v>
      </c>
      <c r="EQ17" s="145">
        <f>'Raw Data'!JI149</f>
        <v>53</v>
      </c>
      <c r="ER17" s="145">
        <f>'Raw Data'!JJ149</f>
        <v>63</v>
      </c>
      <c r="ES17" s="145">
        <f>'Raw Data'!JK149</f>
        <v>63</v>
      </c>
      <c r="ET17" s="145">
        <f>'Raw Data'!JL149</f>
        <v>57</v>
      </c>
    </row>
    <row r="18" spans="1:183" ht="14.25" customHeight="1" x14ac:dyDescent="0.35">
      <c r="A18" s="145">
        <v>2025</v>
      </c>
      <c r="B18" s="145"/>
      <c r="C18" s="145"/>
      <c r="D18" s="145"/>
      <c r="E18" s="145"/>
      <c r="F18" s="145"/>
      <c r="G18" s="145"/>
      <c r="H18" s="145"/>
      <c r="I18" s="145"/>
      <c r="J18" s="145"/>
      <c r="K18" s="145"/>
      <c r="L18" s="145"/>
      <c r="M18" s="145"/>
      <c r="N18" s="145"/>
      <c r="O18" s="145"/>
      <c r="P18" s="145"/>
      <c r="Q18" s="145"/>
      <c r="R18" s="145"/>
      <c r="S18" s="145"/>
      <c r="T18" s="145"/>
      <c r="U18" s="145"/>
      <c r="V18" s="145"/>
      <c r="W18" s="145"/>
      <c r="X18" s="145"/>
      <c r="Y18" s="145"/>
      <c r="Z18" s="145"/>
      <c r="AA18" s="145"/>
      <c r="AB18" s="145"/>
      <c r="AC18" s="145"/>
      <c r="AD18" s="145"/>
      <c r="AE18" s="145"/>
      <c r="AF18" s="145"/>
      <c r="AG18" s="145"/>
      <c r="AH18" s="145"/>
      <c r="AI18" s="145"/>
      <c r="AJ18" s="145"/>
      <c r="AK18" s="145"/>
      <c r="AL18" s="145"/>
      <c r="AM18" s="145"/>
      <c r="AN18" s="145"/>
      <c r="AO18" s="145"/>
      <c r="AP18" s="145"/>
      <c r="AQ18" s="145"/>
      <c r="AR18" s="145"/>
      <c r="AS18" s="145"/>
      <c r="AT18" s="145"/>
      <c r="AU18" s="145"/>
      <c r="AV18" s="145"/>
      <c r="AW18" s="145"/>
      <c r="AX18" s="145"/>
      <c r="AY18" s="145"/>
      <c r="AZ18" s="145"/>
      <c r="BA18" s="145"/>
      <c r="BB18" s="145"/>
      <c r="BC18" s="145"/>
      <c r="BD18" s="145"/>
      <c r="BE18" s="145"/>
      <c r="BF18" s="145"/>
      <c r="BG18" s="145"/>
      <c r="BH18" s="145"/>
      <c r="BI18" s="145"/>
      <c r="BJ18" s="145"/>
      <c r="BK18" s="145"/>
      <c r="BL18" s="145"/>
      <c r="BM18" s="145"/>
      <c r="BN18" s="145"/>
      <c r="BO18" s="145"/>
      <c r="BP18" s="145"/>
      <c r="BQ18" s="145"/>
      <c r="BR18" s="145"/>
      <c r="BS18" s="145"/>
      <c r="BT18" s="145"/>
      <c r="BU18" s="145"/>
      <c r="BV18" s="145"/>
      <c r="BW18" s="145"/>
      <c r="BX18" s="145"/>
      <c r="BY18" s="145"/>
      <c r="BZ18" s="145"/>
      <c r="CA18" s="145"/>
      <c r="CB18" s="145"/>
      <c r="CC18" s="145"/>
      <c r="CD18" s="145"/>
      <c r="CE18" s="145"/>
      <c r="CF18" s="145"/>
      <c r="CG18" s="145"/>
      <c r="CH18" s="145"/>
      <c r="CI18" s="145"/>
      <c r="CJ18" s="145"/>
      <c r="CK18" s="145"/>
      <c r="CL18" s="145"/>
      <c r="CM18" s="145"/>
      <c r="CN18" s="145"/>
      <c r="CO18" s="145"/>
      <c r="CP18" s="145"/>
      <c r="CQ18" s="145"/>
      <c r="CR18" s="145"/>
      <c r="CS18" s="145"/>
      <c r="CT18" s="145"/>
      <c r="CU18" s="145"/>
      <c r="CV18" s="145"/>
      <c r="CW18" s="145"/>
      <c r="CX18" s="145"/>
      <c r="CY18" s="145"/>
      <c r="CZ18" s="145"/>
      <c r="DA18" s="145"/>
      <c r="DB18" s="145"/>
      <c r="DC18" s="145"/>
      <c r="DD18" s="145"/>
      <c r="DE18" s="145"/>
      <c r="DF18" s="145"/>
      <c r="DG18" s="145"/>
      <c r="DH18" s="145"/>
      <c r="DI18" s="145"/>
      <c r="DJ18" s="145"/>
      <c r="DK18" s="145"/>
      <c r="DL18" s="145"/>
      <c r="DM18" s="145"/>
      <c r="DN18" s="145"/>
      <c r="DO18" s="145"/>
      <c r="DP18" s="145"/>
      <c r="DQ18" s="145"/>
      <c r="DR18" s="145"/>
      <c r="DS18" s="145"/>
      <c r="DT18" s="145"/>
      <c r="DU18" s="145"/>
      <c r="DV18" s="145"/>
      <c r="DW18" s="145"/>
      <c r="DX18" s="145"/>
      <c r="DY18" s="145"/>
      <c r="DZ18" s="145"/>
      <c r="EA18" s="145"/>
      <c r="EB18" s="145"/>
      <c r="EC18" s="145"/>
      <c r="ED18" s="145"/>
      <c r="EE18" s="145"/>
      <c r="EF18" s="145"/>
      <c r="EG18" s="145"/>
      <c r="EH18" s="145"/>
      <c r="EI18" s="145">
        <f>'Raw Data'!JA150</f>
        <v>72</v>
      </c>
      <c r="EJ18" s="145">
        <f>'Raw Data'!JB150</f>
        <v>68</v>
      </c>
      <c r="EK18" s="145">
        <f>'Raw Data'!JC150</f>
        <v>76</v>
      </c>
      <c r="EL18" s="145">
        <f>'Raw Data'!JD150</f>
        <v>0</v>
      </c>
      <c r="EM18" s="145">
        <f>'Raw Data'!JE150</f>
        <v>0</v>
      </c>
      <c r="EN18" s="145">
        <f>'Raw Data'!JF150</f>
        <v>0</v>
      </c>
      <c r="EO18" s="145">
        <f>'Raw Data'!JG150</f>
        <v>0</v>
      </c>
      <c r="EP18" s="145">
        <f>'Raw Data'!JH150</f>
        <v>0</v>
      </c>
      <c r="EQ18" s="145">
        <f>'Raw Data'!JI150</f>
        <v>0</v>
      </c>
      <c r="ER18" s="145">
        <f>'Raw Data'!JJ150</f>
        <v>0</v>
      </c>
      <c r="ES18" s="145">
        <f>'Raw Data'!JK150</f>
        <v>0</v>
      </c>
      <c r="ET18" s="145">
        <f>'Raw Data'!JL150</f>
        <v>0</v>
      </c>
    </row>
    <row r="19" spans="1:183" ht="14.25" customHeight="1" x14ac:dyDescent="0.35">
      <c r="A19" s="151"/>
      <c r="B19" s="151"/>
      <c r="C19" s="151"/>
      <c r="D19" s="151"/>
      <c r="E19" s="151"/>
      <c r="F19" s="151"/>
      <c r="G19" s="151"/>
      <c r="H19" s="151"/>
      <c r="I19" s="151"/>
      <c r="J19" s="151"/>
      <c r="K19" s="151"/>
      <c r="L19" s="151"/>
      <c r="M19" s="151"/>
      <c r="N19" s="151"/>
      <c r="O19" s="151"/>
      <c r="P19" s="151"/>
      <c r="Q19" s="151"/>
      <c r="R19" s="151"/>
      <c r="S19" s="151"/>
      <c r="T19" s="151"/>
      <c r="U19" s="151"/>
      <c r="V19" s="151"/>
      <c r="W19" s="151"/>
      <c r="X19" s="151"/>
      <c r="Y19" s="151"/>
      <c r="Z19" s="151"/>
      <c r="AA19" s="151"/>
      <c r="AB19" s="151"/>
      <c r="AC19" s="151"/>
      <c r="AD19" s="151"/>
      <c r="AE19" s="151"/>
      <c r="AF19" s="151"/>
      <c r="AG19" s="151"/>
      <c r="AH19" s="151"/>
      <c r="AI19" s="151"/>
      <c r="AJ19" s="151"/>
      <c r="AK19" s="151"/>
      <c r="AL19" s="151"/>
      <c r="AM19" s="151"/>
      <c r="AN19" s="151"/>
      <c r="AO19" s="151"/>
      <c r="AP19" s="151"/>
      <c r="AQ19" s="151"/>
      <c r="AR19" s="151"/>
      <c r="AS19" s="151"/>
      <c r="AT19" s="151"/>
      <c r="AU19" s="151"/>
      <c r="AV19" s="151"/>
      <c r="AW19" s="151"/>
      <c r="AX19" s="151"/>
      <c r="AY19" s="151"/>
      <c r="AZ19" s="151"/>
      <c r="BA19" s="151"/>
      <c r="BB19" s="151"/>
      <c r="BC19" s="151"/>
      <c r="BD19" s="151"/>
      <c r="BE19" s="151"/>
      <c r="BF19" s="151"/>
      <c r="BG19" s="151"/>
      <c r="BH19" s="151"/>
      <c r="BI19" s="151"/>
      <c r="BJ19" s="151"/>
      <c r="BK19" s="151"/>
      <c r="BL19" s="151"/>
      <c r="BM19" s="151"/>
      <c r="BN19" s="151"/>
      <c r="BO19" s="151"/>
      <c r="BP19" s="151"/>
      <c r="BQ19" s="151"/>
      <c r="BR19" s="151"/>
      <c r="BS19" s="151"/>
      <c r="BT19" s="151"/>
      <c r="BU19" s="151"/>
      <c r="BV19" s="151"/>
      <c r="BW19" s="151"/>
      <c r="BX19" s="151"/>
      <c r="BY19" s="151"/>
      <c r="BZ19" s="151"/>
      <c r="CA19" s="151"/>
      <c r="CB19" s="151"/>
      <c r="CC19" s="151"/>
      <c r="CD19" s="151"/>
      <c r="CE19" s="151"/>
      <c r="CF19" s="151"/>
      <c r="CG19" s="151"/>
      <c r="CH19" s="151"/>
      <c r="CI19" s="151"/>
      <c r="CJ19" s="151"/>
      <c r="CK19" s="151"/>
      <c r="CL19" s="151"/>
      <c r="CM19" s="151"/>
      <c r="CN19" s="151"/>
      <c r="CO19" s="151"/>
      <c r="CP19" s="151"/>
      <c r="CQ19" s="151"/>
      <c r="CR19" s="151"/>
      <c r="CS19" s="151"/>
      <c r="CT19" s="151"/>
      <c r="CU19" s="151"/>
      <c r="CV19" s="151"/>
      <c r="CW19" s="151"/>
      <c r="CX19" s="151"/>
      <c r="CY19" s="151"/>
      <c r="CZ19" s="151"/>
      <c r="DA19" s="151"/>
      <c r="DB19" s="151"/>
      <c r="DC19" s="151"/>
      <c r="DD19" s="151"/>
      <c r="DE19" s="151"/>
      <c r="DF19" s="151"/>
      <c r="DG19" s="151"/>
      <c r="DH19" s="151"/>
      <c r="DI19" s="151"/>
      <c r="DJ19" s="151"/>
      <c r="DK19" s="151"/>
      <c r="DL19" s="151"/>
      <c r="DM19" s="151"/>
      <c r="DN19" s="151"/>
      <c r="DO19" s="151"/>
      <c r="DP19" s="151"/>
      <c r="DQ19" s="151"/>
      <c r="DR19" s="151"/>
      <c r="DS19" s="151"/>
      <c r="DT19" s="151"/>
      <c r="DU19" s="151"/>
      <c r="DV19" s="151"/>
      <c r="DW19" s="151"/>
      <c r="DX19" s="151"/>
      <c r="DY19" s="151"/>
      <c r="DZ19" s="151"/>
      <c r="EA19" s="151"/>
      <c r="EB19" s="151"/>
      <c r="EC19" s="151"/>
      <c r="ED19" s="151"/>
      <c r="EE19" s="151"/>
      <c r="EF19" s="151"/>
      <c r="EG19" s="151"/>
      <c r="EH19" s="151"/>
      <c r="EI19" s="151"/>
      <c r="EJ19" s="151"/>
      <c r="EK19" s="151"/>
      <c r="EL19" s="151"/>
      <c r="EM19" s="151"/>
      <c r="EN19" s="151"/>
      <c r="EO19" s="151"/>
      <c r="EP19" s="151"/>
      <c r="EQ19" s="151"/>
      <c r="ER19" s="151"/>
      <c r="ES19" s="151"/>
      <c r="ET19" s="151"/>
    </row>
    <row r="20" spans="1:183" ht="14.25" customHeight="1" x14ac:dyDescent="0.35">
      <c r="A20" s="151"/>
      <c r="B20" s="151"/>
      <c r="C20" s="151"/>
      <c r="D20" s="151"/>
      <c r="E20" s="151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1"/>
      <c r="W20" s="151"/>
      <c r="X20" s="151"/>
      <c r="Y20" s="151"/>
      <c r="Z20" s="151"/>
      <c r="AA20" s="151"/>
      <c r="AB20" s="151"/>
      <c r="AC20" s="151"/>
      <c r="AD20" s="151"/>
      <c r="AE20" s="151"/>
      <c r="AF20" s="151"/>
      <c r="AG20" s="151"/>
      <c r="AH20" s="151"/>
      <c r="AI20" s="151"/>
      <c r="AJ20" s="151"/>
      <c r="AK20" s="151"/>
      <c r="AL20" s="151"/>
      <c r="AM20" s="151"/>
      <c r="AN20" s="151"/>
      <c r="AO20" s="151"/>
      <c r="AP20" s="151"/>
      <c r="AQ20" s="151"/>
      <c r="AR20" s="151"/>
      <c r="AS20" s="151"/>
      <c r="AT20" s="151"/>
      <c r="AU20" s="151"/>
      <c r="AV20" s="151"/>
      <c r="AW20" s="151"/>
      <c r="AX20" s="151"/>
      <c r="AY20" s="151"/>
      <c r="AZ20" s="151"/>
      <c r="BA20" s="151"/>
      <c r="BB20" s="151"/>
      <c r="BC20" s="151"/>
      <c r="BD20" s="151"/>
      <c r="BE20" s="151"/>
      <c r="BF20" s="151"/>
      <c r="BG20" s="151"/>
      <c r="BH20" s="151"/>
      <c r="BI20" s="151"/>
      <c r="BJ20" s="151"/>
      <c r="BK20" s="151"/>
      <c r="BL20" s="151"/>
      <c r="BM20" s="151"/>
      <c r="BN20" s="151"/>
      <c r="BO20" s="151"/>
      <c r="BP20" s="151"/>
      <c r="BQ20" s="151"/>
      <c r="BR20" s="151"/>
      <c r="BS20" s="151"/>
      <c r="BT20" s="151"/>
      <c r="BU20" s="151"/>
      <c r="BV20" s="151"/>
      <c r="BW20" s="151"/>
      <c r="BX20" s="151"/>
      <c r="BY20" s="151"/>
      <c r="BZ20" s="151"/>
      <c r="CA20" s="151"/>
      <c r="CB20" s="151"/>
      <c r="CC20" s="151"/>
      <c r="CD20" s="151"/>
      <c r="CE20" s="151"/>
      <c r="CF20" s="151"/>
      <c r="CG20" s="151"/>
      <c r="CH20" s="151"/>
      <c r="CI20" s="151"/>
      <c r="CJ20" s="151"/>
      <c r="CK20" s="151"/>
      <c r="CL20" s="151"/>
      <c r="CM20" s="151"/>
      <c r="CN20" s="151"/>
      <c r="CO20" s="151"/>
      <c r="CP20" s="151"/>
      <c r="CQ20" s="151"/>
      <c r="CR20" s="151"/>
      <c r="CS20" s="151"/>
      <c r="CT20" s="151"/>
      <c r="CU20" s="151"/>
      <c r="CV20" s="151"/>
      <c r="CW20" s="151"/>
      <c r="CX20" s="151"/>
      <c r="CY20" s="151"/>
      <c r="CZ20" s="151"/>
      <c r="DA20" s="151"/>
      <c r="DB20" s="151"/>
      <c r="DC20" s="151"/>
      <c r="DD20" s="151"/>
      <c r="DE20" s="151"/>
      <c r="DF20" s="151"/>
      <c r="DG20" s="151"/>
      <c r="DH20" s="151"/>
      <c r="DI20" s="151"/>
      <c r="DJ20" s="151"/>
      <c r="DK20" s="151"/>
      <c r="DL20" s="151"/>
      <c r="DM20" s="151"/>
      <c r="DN20" s="151"/>
      <c r="DO20" s="151"/>
      <c r="DP20" s="151"/>
      <c r="DQ20" s="151"/>
      <c r="DR20" s="151"/>
      <c r="DS20" s="151"/>
      <c r="DT20" s="151"/>
      <c r="DU20" s="151"/>
      <c r="DV20" s="151"/>
      <c r="DW20" s="151"/>
      <c r="DX20" s="151"/>
      <c r="DY20" s="151"/>
      <c r="DZ20" s="151"/>
      <c r="EA20" s="151"/>
      <c r="EB20" s="151"/>
      <c r="EC20" s="151"/>
      <c r="ED20" s="151"/>
      <c r="EE20" s="151"/>
      <c r="EF20" s="151"/>
      <c r="EG20" s="151"/>
      <c r="EH20" s="151"/>
      <c r="EI20" s="265" t="s">
        <v>525</v>
      </c>
      <c r="EJ20" s="265" t="s">
        <v>526</v>
      </c>
      <c r="EK20" s="265" t="s">
        <v>527</v>
      </c>
      <c r="EL20" s="265" t="s">
        <v>528</v>
      </c>
      <c r="EM20" s="265"/>
      <c r="EN20" s="265"/>
      <c r="EO20" s="265"/>
      <c r="EP20" s="265"/>
      <c r="EQ20" s="265"/>
      <c r="ER20" s="265"/>
      <c r="ES20" s="265"/>
      <c r="ET20" s="265"/>
      <c r="EU20" s="265"/>
      <c r="EV20" s="265"/>
      <c r="EW20" s="265"/>
      <c r="EX20" s="265"/>
      <c r="EY20" s="265"/>
      <c r="EZ20" s="265"/>
      <c r="FA20" s="265"/>
      <c r="FB20" s="265"/>
      <c r="FC20" s="265"/>
      <c r="FD20" s="265"/>
      <c r="FE20" s="265"/>
      <c r="FF20" s="265"/>
      <c r="FG20" s="265"/>
      <c r="FH20" s="265"/>
      <c r="FI20" s="265"/>
      <c r="FJ20" s="265"/>
      <c r="FK20" s="265"/>
      <c r="FL20" s="265"/>
      <c r="FM20" s="265"/>
      <c r="FN20" s="265"/>
      <c r="FO20" s="265"/>
      <c r="FP20" s="265"/>
      <c r="FQ20" s="265"/>
      <c r="FR20" s="265"/>
      <c r="FS20" s="265"/>
      <c r="FT20" s="265"/>
      <c r="FU20" s="265"/>
      <c r="FV20" s="265"/>
      <c r="FW20" s="265"/>
      <c r="FX20" s="265"/>
      <c r="FY20" s="265"/>
      <c r="FZ20" s="265"/>
      <c r="GA20" s="265"/>
    </row>
    <row r="21" spans="1:183" ht="14.25" customHeight="1" x14ac:dyDescent="0.35">
      <c r="A21" s="151">
        <v>2021</v>
      </c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151"/>
      <c r="M21" s="151"/>
      <c r="N21" s="151"/>
      <c r="O21" s="151"/>
      <c r="P21" s="151"/>
      <c r="Q21" s="151"/>
      <c r="R21" s="151"/>
      <c r="S21" s="151"/>
      <c r="T21" s="151"/>
      <c r="U21" s="151"/>
      <c r="V21" s="151"/>
      <c r="W21" s="151"/>
      <c r="X21" s="151"/>
      <c r="Y21" s="151"/>
      <c r="Z21" s="151"/>
      <c r="AA21" s="151"/>
      <c r="AB21" s="151"/>
      <c r="AC21" s="151"/>
      <c r="AD21" s="151"/>
      <c r="AE21" s="151"/>
      <c r="AF21" s="151"/>
      <c r="AG21" s="151"/>
      <c r="AH21" s="151"/>
      <c r="AI21" s="151"/>
      <c r="AJ21" s="151"/>
      <c r="AK21" s="151"/>
      <c r="AL21" s="151"/>
      <c r="AM21" s="151"/>
      <c r="AN21" s="151"/>
      <c r="AO21" s="151"/>
      <c r="AP21" s="151"/>
      <c r="AQ21" s="151"/>
      <c r="AR21" s="151"/>
      <c r="AS21" s="151"/>
      <c r="AT21" s="151"/>
      <c r="AU21" s="151"/>
      <c r="AV21" s="151"/>
      <c r="AW21" s="151"/>
      <c r="AX21" s="151"/>
      <c r="AY21" s="151"/>
      <c r="AZ21" s="151"/>
      <c r="BA21" s="151"/>
      <c r="BB21" s="151"/>
      <c r="BC21" s="151"/>
      <c r="BD21" s="151"/>
      <c r="BE21" s="151"/>
      <c r="BF21" s="151"/>
      <c r="BG21" s="151"/>
      <c r="BH21" s="151"/>
      <c r="BI21" s="151"/>
      <c r="BJ21" s="151"/>
      <c r="BK21" s="151"/>
      <c r="BL21" s="151"/>
      <c r="BM21" s="151"/>
      <c r="BN21" s="151"/>
      <c r="BO21" s="151"/>
      <c r="BP21" s="151"/>
      <c r="BQ21" s="151"/>
      <c r="BR21" s="151"/>
      <c r="BS21" s="151"/>
      <c r="BT21" s="151"/>
      <c r="BU21" s="151"/>
      <c r="BV21" s="151"/>
      <c r="BW21" s="151"/>
      <c r="BX21" s="151"/>
      <c r="BY21" s="151"/>
      <c r="BZ21" s="151"/>
      <c r="CA21" s="151"/>
      <c r="CB21" s="151"/>
      <c r="CC21" s="151"/>
      <c r="CD21" s="151"/>
      <c r="CE21" s="151"/>
      <c r="CF21" s="151"/>
      <c r="CG21" s="151"/>
      <c r="CH21" s="151"/>
      <c r="CI21" s="151"/>
      <c r="CJ21" s="151"/>
      <c r="CK21" s="151"/>
      <c r="CL21" s="151"/>
      <c r="CM21" s="151"/>
      <c r="CN21" s="151"/>
      <c r="CO21" s="151"/>
      <c r="CP21" s="151"/>
      <c r="CQ21" s="151"/>
      <c r="CR21" s="151"/>
      <c r="CS21" s="151"/>
      <c r="CT21" s="151"/>
      <c r="CU21" s="151"/>
      <c r="CV21" s="151"/>
      <c r="CW21" s="151"/>
      <c r="CX21" s="151"/>
      <c r="CY21" s="151"/>
      <c r="CZ21" s="151"/>
      <c r="DA21" s="151"/>
      <c r="DB21" s="151"/>
      <c r="DC21" s="151"/>
      <c r="DD21" s="151"/>
      <c r="DE21" s="151"/>
      <c r="DF21" s="151"/>
      <c r="DG21" s="151"/>
      <c r="DH21" s="151"/>
      <c r="DI21" s="151"/>
      <c r="DJ21" s="151"/>
      <c r="DK21" s="151"/>
      <c r="DL21" s="151"/>
      <c r="DM21" s="151"/>
      <c r="DN21" s="151"/>
      <c r="DO21" s="151"/>
      <c r="DP21" s="151"/>
      <c r="DQ21" s="151"/>
      <c r="DR21" s="151"/>
      <c r="DS21" s="151"/>
      <c r="DT21" s="151"/>
      <c r="DU21" s="151"/>
      <c r="DV21" s="151"/>
      <c r="DW21" s="151"/>
      <c r="DX21" s="151"/>
      <c r="DY21" s="151"/>
      <c r="DZ21" s="151"/>
      <c r="EA21" s="151"/>
      <c r="EB21" s="151"/>
      <c r="EC21" s="151"/>
      <c r="ED21" s="151"/>
      <c r="EE21" s="151"/>
      <c r="EF21" s="151"/>
      <c r="EG21" s="151"/>
      <c r="EH21" s="151"/>
      <c r="EI21" s="266">
        <f>SUM(EI14:EK14)/3</f>
        <v>78</v>
      </c>
      <c r="EJ21" s="266">
        <f>SUM(EL14:EN14)/3</f>
        <v>49.666666666666664</v>
      </c>
      <c r="EK21" s="266">
        <f>SUM(EO14:EQ14)/3</f>
        <v>34.333333333333336</v>
      </c>
      <c r="EL21" s="266">
        <f>SUM(ER14:ET14)/3</f>
        <v>45</v>
      </c>
      <c r="EM21" s="151"/>
      <c r="EN21" s="151"/>
      <c r="EO21" s="151"/>
      <c r="EP21" s="151"/>
      <c r="EQ21" s="151"/>
      <c r="ER21" s="151"/>
      <c r="ES21" s="151"/>
      <c r="ET21" s="151"/>
    </row>
    <row r="22" spans="1:183" ht="14.25" customHeight="1" x14ac:dyDescent="0.35">
      <c r="A22" s="151">
        <v>2022</v>
      </c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151"/>
      <c r="M22" s="151"/>
      <c r="N22" s="151"/>
      <c r="O22" s="151"/>
      <c r="P22" s="151"/>
      <c r="Q22" s="151"/>
      <c r="R22" s="151"/>
      <c r="S22" s="151"/>
      <c r="T22" s="151"/>
      <c r="U22" s="151"/>
      <c r="V22" s="151"/>
      <c r="W22" s="151"/>
      <c r="X22" s="151"/>
      <c r="Y22" s="151"/>
      <c r="Z22" s="151"/>
      <c r="AA22" s="151"/>
      <c r="AB22" s="151"/>
      <c r="AC22" s="151"/>
      <c r="AD22" s="151"/>
      <c r="AE22" s="151"/>
      <c r="AF22" s="151"/>
      <c r="AG22" s="151"/>
      <c r="AH22" s="151"/>
      <c r="AI22" s="151"/>
      <c r="AJ22" s="151"/>
      <c r="AK22" s="151"/>
      <c r="AL22" s="151"/>
      <c r="AM22" s="151"/>
      <c r="AN22" s="151"/>
      <c r="AO22" s="151"/>
      <c r="AP22" s="151"/>
      <c r="AQ22" s="151"/>
      <c r="AR22" s="151"/>
      <c r="AS22" s="151"/>
      <c r="AT22" s="151"/>
      <c r="AU22" s="151"/>
      <c r="AV22" s="151"/>
      <c r="AW22" s="151"/>
      <c r="AX22" s="151"/>
      <c r="AY22" s="151"/>
      <c r="AZ22" s="151"/>
      <c r="BA22" s="151"/>
      <c r="BB22" s="151"/>
      <c r="BC22" s="151"/>
      <c r="BD22" s="151"/>
      <c r="BE22" s="151"/>
      <c r="BF22" s="151"/>
      <c r="BG22" s="151"/>
      <c r="BH22" s="151"/>
      <c r="BI22" s="151"/>
      <c r="BJ22" s="151"/>
      <c r="BK22" s="151"/>
      <c r="BL22" s="151"/>
      <c r="BM22" s="151"/>
      <c r="BN22" s="151"/>
      <c r="BO22" s="151"/>
      <c r="BP22" s="151"/>
      <c r="BQ22" s="151"/>
      <c r="BR22" s="151"/>
      <c r="BS22" s="151"/>
      <c r="BT22" s="151"/>
      <c r="BU22" s="151"/>
      <c r="BV22" s="151"/>
      <c r="BW22" s="151"/>
      <c r="BX22" s="151"/>
      <c r="BY22" s="151"/>
      <c r="BZ22" s="151"/>
      <c r="CA22" s="151"/>
      <c r="CB22" s="151"/>
      <c r="CC22" s="151"/>
      <c r="CD22" s="151"/>
      <c r="CE22" s="151"/>
      <c r="CF22" s="151"/>
      <c r="CG22" s="151"/>
      <c r="CH22" s="151"/>
      <c r="CI22" s="151"/>
      <c r="CJ22" s="151"/>
      <c r="CK22" s="151"/>
      <c r="CL22" s="151"/>
      <c r="CM22" s="151"/>
      <c r="CN22" s="151"/>
      <c r="CO22" s="151"/>
      <c r="CP22" s="151"/>
      <c r="CQ22" s="151"/>
      <c r="CR22" s="151"/>
      <c r="CS22" s="151"/>
      <c r="CT22" s="151"/>
      <c r="CU22" s="151"/>
      <c r="CV22" s="151"/>
      <c r="CW22" s="151"/>
      <c r="CX22" s="151"/>
      <c r="CY22" s="151"/>
      <c r="CZ22" s="151"/>
      <c r="DA22" s="151"/>
      <c r="DB22" s="151"/>
      <c r="DC22" s="151"/>
      <c r="DD22" s="151"/>
      <c r="DE22" s="151"/>
      <c r="DF22" s="151"/>
      <c r="DG22" s="151"/>
      <c r="DH22" s="151"/>
      <c r="DI22" s="151"/>
      <c r="DJ22" s="151"/>
      <c r="DK22" s="151"/>
      <c r="DL22" s="151"/>
      <c r="DM22" s="151"/>
      <c r="DN22" s="151"/>
      <c r="DO22" s="151"/>
      <c r="DP22" s="151"/>
      <c r="DQ22" s="151"/>
      <c r="DR22" s="151"/>
      <c r="DS22" s="151"/>
      <c r="DT22" s="151"/>
      <c r="DU22" s="151"/>
      <c r="DV22" s="151"/>
      <c r="DW22" s="151"/>
      <c r="DX22" s="151"/>
      <c r="DY22" s="151"/>
      <c r="DZ22" s="151"/>
      <c r="EA22" s="151"/>
      <c r="EB22" s="151"/>
      <c r="EC22" s="151"/>
      <c r="ED22" s="151"/>
      <c r="EE22" s="151"/>
      <c r="EF22" s="151"/>
      <c r="EG22" s="151"/>
      <c r="EH22" s="151"/>
      <c r="EI22" s="266">
        <f>SUM(EI15:EK15)/3</f>
        <v>42</v>
      </c>
      <c r="EJ22" s="266">
        <f>SUM(EL15:EN15)/3</f>
        <v>29.333333333333332</v>
      </c>
      <c r="EK22" s="266">
        <f>SUM(EO15:EQ15)/3</f>
        <v>31.666666666666668</v>
      </c>
      <c r="EL22" s="266">
        <f>SUM(ER15:ET15)/3</f>
        <v>46.333333333333336</v>
      </c>
      <c r="EM22" s="151"/>
      <c r="EN22" s="151"/>
      <c r="EO22" s="151"/>
      <c r="EP22" s="151"/>
      <c r="EQ22" s="151"/>
      <c r="ER22" s="151"/>
      <c r="ES22" s="151"/>
      <c r="ET22" s="151"/>
    </row>
    <row r="23" spans="1:183" ht="14" customHeight="1" x14ac:dyDescent="0.35">
      <c r="A23" s="151">
        <v>2023</v>
      </c>
      <c r="B23" s="151"/>
      <c r="C23" s="151"/>
      <c r="D23" s="151"/>
      <c r="E23" s="151"/>
      <c r="F23" s="151"/>
      <c r="G23" s="151"/>
      <c r="H23" s="151"/>
      <c r="I23" s="151"/>
      <c r="J23" s="151"/>
      <c r="K23" s="151"/>
      <c r="L23" s="151"/>
      <c r="M23" s="151"/>
      <c r="N23" s="151"/>
      <c r="O23" s="151"/>
      <c r="P23" s="151"/>
      <c r="Q23" s="151"/>
      <c r="R23" s="151"/>
      <c r="S23" s="151"/>
      <c r="T23" s="151"/>
      <c r="U23" s="151"/>
      <c r="V23" s="151"/>
      <c r="W23" s="151"/>
      <c r="X23" s="151"/>
      <c r="Y23" s="151"/>
      <c r="Z23" s="151"/>
      <c r="AA23" s="151"/>
      <c r="AB23" s="151"/>
      <c r="AC23" s="151"/>
      <c r="AD23" s="151"/>
      <c r="AE23" s="151"/>
      <c r="AF23" s="151"/>
      <c r="AG23" s="151"/>
      <c r="AH23" s="151"/>
      <c r="AI23" s="151"/>
      <c r="AJ23" s="151"/>
      <c r="AK23" s="151"/>
      <c r="AL23" s="151"/>
      <c r="AM23" s="151"/>
      <c r="AN23" s="151"/>
      <c r="AO23" s="151"/>
      <c r="AP23" s="151"/>
      <c r="AQ23" s="151"/>
      <c r="AR23" s="151"/>
      <c r="AS23" s="151"/>
      <c r="AT23" s="151"/>
      <c r="AU23" s="151"/>
      <c r="AV23" s="151"/>
      <c r="AW23" s="151"/>
      <c r="AX23" s="151"/>
      <c r="AY23" s="151"/>
      <c r="AZ23" s="151"/>
      <c r="BA23" s="151"/>
      <c r="BB23" s="151"/>
      <c r="BC23" s="151"/>
      <c r="BD23" s="151"/>
      <c r="BE23" s="151"/>
      <c r="BF23" s="151"/>
      <c r="BG23" s="151"/>
      <c r="BH23" s="151"/>
      <c r="BI23" s="151"/>
      <c r="BJ23" s="151"/>
      <c r="BK23" s="151"/>
      <c r="BL23" s="151"/>
      <c r="BM23" s="151"/>
      <c r="BN23" s="151"/>
      <c r="BO23" s="151"/>
      <c r="BP23" s="151"/>
      <c r="BQ23" s="151"/>
      <c r="BR23" s="151"/>
      <c r="BS23" s="151"/>
      <c r="BT23" s="151"/>
      <c r="BU23" s="151"/>
      <c r="BV23" s="151"/>
      <c r="BW23" s="151"/>
      <c r="BX23" s="151"/>
      <c r="BY23" s="151"/>
      <c r="BZ23" s="151"/>
      <c r="CA23" s="151"/>
      <c r="CB23" s="151"/>
      <c r="CC23" s="151"/>
      <c r="CD23" s="151"/>
      <c r="CE23" s="151"/>
      <c r="CF23" s="151"/>
      <c r="CG23" s="151"/>
      <c r="CH23" s="151"/>
      <c r="CI23" s="151"/>
      <c r="CJ23" s="151"/>
      <c r="CK23" s="151"/>
      <c r="CL23" s="151"/>
      <c r="CM23" s="151"/>
      <c r="CN23" s="151"/>
      <c r="CO23" s="151"/>
      <c r="CP23" s="151"/>
      <c r="CQ23" s="151"/>
      <c r="CR23" s="151"/>
      <c r="CS23" s="151"/>
      <c r="CT23" s="151"/>
      <c r="CU23" s="151"/>
      <c r="CV23" s="151"/>
      <c r="CW23" s="151"/>
      <c r="CX23" s="151"/>
      <c r="CY23" s="151"/>
      <c r="CZ23" s="151"/>
      <c r="DA23" s="151"/>
      <c r="DB23" s="151"/>
      <c r="DC23" s="151"/>
      <c r="DD23" s="151"/>
      <c r="DE23" s="151"/>
      <c r="DF23" s="151"/>
      <c r="DG23" s="151"/>
      <c r="DH23" s="151"/>
      <c r="DI23" s="151"/>
      <c r="DJ23" s="151"/>
      <c r="DK23" s="151"/>
      <c r="DL23" s="151"/>
      <c r="DM23" s="151"/>
      <c r="DN23" s="151"/>
      <c r="DO23" s="151"/>
      <c r="DP23" s="151"/>
      <c r="DQ23" s="151"/>
      <c r="DR23" s="151"/>
      <c r="DS23" s="151"/>
      <c r="DT23" s="151"/>
      <c r="DU23" s="151"/>
      <c r="DV23" s="151"/>
      <c r="DW23" s="151"/>
      <c r="DX23" s="151"/>
      <c r="DY23" s="151"/>
      <c r="DZ23" s="151"/>
      <c r="EA23" s="151"/>
      <c r="EB23" s="151"/>
      <c r="EC23" s="151"/>
      <c r="ED23" s="151"/>
      <c r="EE23" s="151"/>
      <c r="EF23" s="151"/>
      <c r="EG23" s="151"/>
      <c r="EH23" s="151"/>
      <c r="EI23" s="266">
        <f>SUM(EI16:EK16)/3</f>
        <v>61</v>
      </c>
      <c r="EJ23" s="266">
        <f>SUM(EL16:EN16)/3</f>
        <v>49.333333333333336</v>
      </c>
      <c r="EK23" s="266">
        <f>SUM(EO16:EQ16)/3</f>
        <v>46</v>
      </c>
      <c r="EL23" s="266">
        <f>SUM(ER16:ET16)/3</f>
        <v>48.333333333333336</v>
      </c>
      <c r="EM23" s="151"/>
      <c r="EN23" s="151"/>
      <c r="EO23" s="151"/>
      <c r="EP23" s="151"/>
      <c r="EQ23" s="151"/>
      <c r="ER23" s="151"/>
      <c r="ES23" s="151"/>
      <c r="ET23" s="151"/>
    </row>
    <row r="24" spans="1:183" ht="14" customHeight="1" x14ac:dyDescent="0.35">
      <c r="A24" s="151">
        <v>2024</v>
      </c>
      <c r="B24" s="151"/>
      <c r="C24" s="151"/>
      <c r="D24" s="151"/>
      <c r="E24" s="151"/>
      <c r="F24" s="151"/>
      <c r="G24" s="151"/>
      <c r="H24" s="151"/>
      <c r="I24" s="151"/>
      <c r="J24" s="151"/>
      <c r="K24" s="151"/>
      <c r="L24" s="151"/>
      <c r="M24" s="151"/>
      <c r="N24" s="151"/>
      <c r="O24" s="151"/>
      <c r="P24" s="151"/>
      <c r="Q24" s="151"/>
      <c r="R24" s="151"/>
      <c r="S24" s="151"/>
      <c r="T24" s="151"/>
      <c r="U24" s="151"/>
      <c r="V24" s="151"/>
      <c r="W24" s="151"/>
      <c r="X24" s="151"/>
      <c r="Y24" s="151"/>
      <c r="Z24" s="151"/>
      <c r="AA24" s="151"/>
      <c r="AB24" s="151"/>
      <c r="AC24" s="151"/>
      <c r="AD24" s="151"/>
      <c r="AE24" s="151"/>
      <c r="AF24" s="151"/>
      <c r="AG24" s="151"/>
      <c r="AH24" s="151"/>
      <c r="AI24" s="151"/>
      <c r="AJ24" s="151"/>
      <c r="AK24" s="151"/>
      <c r="AL24" s="151"/>
      <c r="AM24" s="151"/>
      <c r="AN24" s="151"/>
      <c r="AO24" s="151"/>
      <c r="AP24" s="151"/>
      <c r="AQ24" s="151"/>
      <c r="AR24" s="151"/>
      <c r="AS24" s="151"/>
      <c r="AT24" s="151"/>
      <c r="AU24" s="151"/>
      <c r="AV24" s="151"/>
      <c r="AW24" s="151"/>
      <c r="AX24" s="151"/>
      <c r="AY24" s="151"/>
      <c r="AZ24" s="151"/>
      <c r="BA24" s="151"/>
      <c r="BB24" s="151"/>
      <c r="BC24" s="151"/>
      <c r="BD24" s="151"/>
      <c r="BE24" s="151"/>
      <c r="BF24" s="151"/>
      <c r="BG24" s="151"/>
      <c r="BH24" s="151"/>
      <c r="BI24" s="151"/>
      <c r="BJ24" s="151"/>
      <c r="BK24" s="151"/>
      <c r="BL24" s="151"/>
      <c r="BM24" s="151"/>
      <c r="BN24" s="151"/>
      <c r="BO24" s="151"/>
      <c r="BP24" s="151"/>
      <c r="BQ24" s="151"/>
      <c r="BR24" s="151"/>
      <c r="BS24" s="151"/>
      <c r="BT24" s="151"/>
      <c r="BU24" s="151"/>
      <c r="BV24" s="151"/>
      <c r="BW24" s="151"/>
      <c r="BX24" s="151"/>
      <c r="BY24" s="151"/>
      <c r="BZ24" s="151"/>
      <c r="CA24" s="151"/>
      <c r="CB24" s="151"/>
      <c r="CC24" s="151"/>
      <c r="CD24" s="151"/>
      <c r="CE24" s="151"/>
      <c r="CF24" s="151"/>
      <c r="CG24" s="151"/>
      <c r="CH24" s="151"/>
      <c r="CI24" s="151"/>
      <c r="CJ24" s="151"/>
      <c r="CK24" s="151"/>
      <c r="CL24" s="151"/>
      <c r="CM24" s="151"/>
      <c r="CN24" s="151"/>
      <c r="CO24" s="151"/>
      <c r="CP24" s="151"/>
      <c r="CQ24" s="151"/>
      <c r="CR24" s="151"/>
      <c r="CS24" s="151"/>
      <c r="CT24" s="151"/>
      <c r="CU24" s="151"/>
      <c r="CV24" s="151"/>
      <c r="CW24" s="151"/>
      <c r="CX24" s="151"/>
      <c r="CY24" s="151"/>
      <c r="CZ24" s="151"/>
      <c r="DA24" s="151"/>
      <c r="DB24" s="151"/>
      <c r="DC24" s="151"/>
      <c r="DD24" s="151"/>
      <c r="DE24" s="151"/>
      <c r="DF24" s="151"/>
      <c r="DG24" s="151"/>
      <c r="DH24" s="151"/>
      <c r="DI24" s="151"/>
      <c r="DJ24" s="151"/>
      <c r="DK24" s="151"/>
      <c r="DL24" s="151"/>
      <c r="DM24" s="151"/>
      <c r="DN24" s="151"/>
      <c r="DO24" s="151"/>
      <c r="DP24" s="151"/>
      <c r="DQ24" s="151"/>
      <c r="DR24" s="151"/>
      <c r="DS24" s="151"/>
      <c r="DT24" s="151"/>
      <c r="DU24" s="151"/>
      <c r="DV24" s="151"/>
      <c r="DW24" s="151"/>
      <c r="DX24" s="151"/>
      <c r="DY24" s="151"/>
      <c r="DZ24" s="151"/>
      <c r="EA24" s="151"/>
      <c r="EB24" s="151"/>
      <c r="EC24" s="151"/>
      <c r="ED24" s="151"/>
      <c r="EE24" s="151"/>
      <c r="EF24" s="151"/>
      <c r="EG24" s="151"/>
      <c r="EH24" s="151"/>
      <c r="EI24" s="266">
        <f>SUM(EI17:EK17)/3</f>
        <v>57.333333333333336</v>
      </c>
      <c r="EJ24" s="266">
        <f>SUM(EL17:EN17)/3</f>
        <v>54.333333333333336</v>
      </c>
      <c r="EK24" s="266">
        <f>SUM(EO17:EQ17)/3</f>
        <v>52.333333333333336</v>
      </c>
      <c r="EL24" s="266">
        <f>SUM(ER17:ET17)/3</f>
        <v>61</v>
      </c>
      <c r="EM24" s="151"/>
      <c r="EN24" s="151"/>
      <c r="EO24" s="151"/>
      <c r="EP24" s="151"/>
      <c r="EQ24" s="151"/>
      <c r="ER24" s="151"/>
      <c r="ES24" s="151"/>
      <c r="ET24" s="151"/>
    </row>
    <row r="25" spans="1:183" ht="14.25" customHeight="1" x14ac:dyDescent="0.35">
      <c r="A25" s="151">
        <v>2025</v>
      </c>
      <c r="EI25" s="266">
        <f>SUM(EI18:EK18)/3</f>
        <v>72</v>
      </c>
      <c r="EJ25" s="266">
        <f>SUM(EL18:EN18)</f>
        <v>0</v>
      </c>
      <c r="EK25" s="266">
        <f>SUM(EO18:EQ18)</f>
        <v>0</v>
      </c>
      <c r="EL25" s="266">
        <f>SUM(ER18:ET18)</f>
        <v>0</v>
      </c>
      <c r="EM25" s="151"/>
      <c r="EN25" s="151"/>
      <c r="EO25" s="151"/>
      <c r="EP25" s="151"/>
      <c r="EQ25" s="151"/>
      <c r="ER25" s="151"/>
      <c r="ES25" s="151"/>
      <c r="ET25" s="151"/>
    </row>
    <row r="26" spans="1:183" ht="14.25" customHeight="1" thickBot="1" x14ac:dyDescent="0.4">
      <c r="EP26" s="316" t="s">
        <v>359</v>
      </c>
      <c r="EQ26" s="317"/>
      <c r="ER26" s="318"/>
      <c r="ET26" s="316" t="s">
        <v>359</v>
      </c>
      <c r="EU26" s="317"/>
      <c r="EV26" s="318"/>
      <c r="EX26" s="316" t="s">
        <v>524</v>
      </c>
      <c r="EY26" s="317"/>
      <c r="EZ26" s="318"/>
    </row>
    <row r="27" spans="1:183" ht="14.25" customHeight="1" thickTop="1" x14ac:dyDescent="0.35">
      <c r="EI27" s="47"/>
      <c r="EJ27" s="47"/>
      <c r="EN27" s="47"/>
      <c r="EO27" s="47"/>
      <c r="EP27" s="6" t="s">
        <v>13</v>
      </c>
      <c r="EQ27" s="6" t="s">
        <v>14</v>
      </c>
      <c r="ER27" s="6" t="s">
        <v>15</v>
      </c>
      <c r="ES27" s="47"/>
      <c r="ET27" s="6" t="s">
        <v>13</v>
      </c>
      <c r="EU27" s="6" t="s">
        <v>14</v>
      </c>
      <c r="EV27" s="6" t="s">
        <v>15</v>
      </c>
      <c r="EW27" s="47"/>
      <c r="EX27" s="6" t="s">
        <v>13</v>
      </c>
      <c r="EY27" s="6" t="s">
        <v>14</v>
      </c>
      <c r="EZ27" s="6" t="s">
        <v>15</v>
      </c>
      <c r="FA27" s="47"/>
      <c r="FB27" s="47"/>
      <c r="FC27" s="47"/>
      <c r="FD27" s="47"/>
      <c r="FE27" s="47"/>
      <c r="FF27" s="47"/>
      <c r="FG27" s="47"/>
      <c r="FH27" s="47"/>
      <c r="FI27" s="47"/>
      <c r="FJ27" s="47"/>
      <c r="FK27" s="47"/>
      <c r="FL27" s="47"/>
      <c r="FM27" s="47"/>
      <c r="FN27" s="47"/>
    </row>
    <row r="28" spans="1:183" ht="14.25" customHeight="1" x14ac:dyDescent="0.35">
      <c r="EI28" s="47"/>
      <c r="EJ28" s="47"/>
      <c r="EN28" s="47"/>
      <c r="EO28" s="47"/>
      <c r="EP28" s="7" t="s">
        <v>576</v>
      </c>
      <c r="EQ28" s="8">
        <f>EK18</f>
        <v>76</v>
      </c>
      <c r="ER28" s="9">
        <f>(EQ28-EQ29)/EQ29</f>
        <v>0.46153846153846156</v>
      </c>
      <c r="ES28" s="4"/>
      <c r="ET28" s="7">
        <v>2025</v>
      </c>
      <c r="EU28" s="178">
        <f>SUM(EI18:JK18)/3</f>
        <v>72</v>
      </c>
      <c r="EV28" s="9">
        <f>(EU28-EU29)/EU29</f>
        <v>0.25581395348837205</v>
      </c>
      <c r="EW28" s="47"/>
      <c r="EX28" s="283"/>
      <c r="EY28" s="283"/>
      <c r="EZ28" s="283"/>
      <c r="FA28" s="47"/>
      <c r="FB28" s="47"/>
      <c r="FC28" s="47"/>
      <c r="FD28" s="47"/>
      <c r="FE28" s="47"/>
      <c r="FF28" s="47"/>
      <c r="FG28" s="47"/>
      <c r="FH28" s="47"/>
      <c r="FI28" s="47"/>
      <c r="FJ28" s="47"/>
      <c r="FK28" s="47"/>
      <c r="FL28" s="47"/>
      <c r="FM28" s="47"/>
      <c r="FN28" s="47"/>
    </row>
    <row r="29" spans="1:183" ht="14.25" customHeight="1" x14ac:dyDescent="0.3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7" t="s">
        <v>577</v>
      </c>
      <c r="EQ29" s="8">
        <f>EK17</f>
        <v>52</v>
      </c>
      <c r="ER29" s="9">
        <f>(EQ29-EQ30)/EQ30</f>
        <v>-0.1875</v>
      </c>
      <c r="ES29" s="4"/>
      <c r="ET29" s="7">
        <v>2024</v>
      </c>
      <c r="EU29" s="178">
        <f>SUM(EI17:EK17)/3</f>
        <v>57.333333333333336</v>
      </c>
      <c r="EV29" s="9">
        <f>(EU29-EU30)/EU30</f>
        <v>-6.0109289617486301E-2</v>
      </c>
      <c r="EW29" s="4"/>
      <c r="EX29" s="7" t="s">
        <v>474</v>
      </c>
      <c r="EY29" s="178">
        <f>SUM(EL17:EN17)/3</f>
        <v>54.333333333333336</v>
      </c>
      <c r="EZ29" s="9">
        <f>(EY29-EY30)/EY30</f>
        <v>0.10135135135135134</v>
      </c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</row>
    <row r="30" spans="1:183" ht="14.25" customHeight="1" x14ac:dyDescent="0.35">
      <c r="EP30" s="7" t="s">
        <v>578</v>
      </c>
      <c r="EQ30" s="8">
        <f>EK16</f>
        <v>64</v>
      </c>
      <c r="ER30" s="9">
        <f>(EQ30-EQ31)/EQ31</f>
        <v>0.64102564102564108</v>
      </c>
      <c r="ES30" s="4"/>
      <c r="ET30" s="7">
        <v>2023</v>
      </c>
      <c r="EU30" s="178">
        <f>SUM(EI16:EK16)/3</f>
        <v>61</v>
      </c>
      <c r="EV30" s="9">
        <f>(EU30-EU31)/EU31</f>
        <v>0.45238095238095238</v>
      </c>
      <c r="EX30" s="7" t="s">
        <v>477</v>
      </c>
      <c r="EY30" s="178">
        <f>SUM(EL16:EN16)/3</f>
        <v>49.333333333333336</v>
      </c>
      <c r="EZ30" s="9">
        <f>(EY30-EY31)/EY31</f>
        <v>0.68181818181818199</v>
      </c>
    </row>
    <row r="31" spans="1:183" ht="14.25" customHeight="1" x14ac:dyDescent="0.35">
      <c r="EP31" s="179" t="s">
        <v>579</v>
      </c>
      <c r="EQ31" s="8">
        <f>EK15</f>
        <v>39</v>
      </c>
      <c r="ER31" s="9"/>
      <c r="ET31" s="7">
        <v>2022</v>
      </c>
      <c r="EU31" s="178">
        <f>SUM(EI15:EK15)/3</f>
        <v>42</v>
      </c>
      <c r="EV31" s="9"/>
      <c r="EX31" s="7" t="s">
        <v>483</v>
      </c>
      <c r="EY31" s="178">
        <f>SUM(EL15:EN15)/3</f>
        <v>29.333333333333332</v>
      </c>
      <c r="EZ31" s="9">
        <f>(EY31-EY32)/EY32</f>
        <v>-0.40939597315436244</v>
      </c>
    </row>
    <row r="32" spans="1:183" ht="14.25" customHeight="1" x14ac:dyDescent="0.35">
      <c r="EP32" s="172"/>
      <c r="EQ32" s="173"/>
      <c r="ER32" s="147"/>
      <c r="ET32" s="172"/>
      <c r="EU32" s="288"/>
      <c r="EV32" s="147"/>
      <c r="EX32" s="7" t="s">
        <v>480</v>
      </c>
      <c r="EY32" s="178">
        <f>SUM(EL14:EN14)/3</f>
        <v>49.666666666666664</v>
      </c>
      <c r="EZ32" s="9"/>
    </row>
    <row r="33" spans="1:156" ht="14.25" customHeight="1" x14ac:dyDescent="0.3"/>
    <row r="34" spans="1:156" ht="14.25" customHeight="1" x14ac:dyDescent="0.35">
      <c r="EK34" s="4"/>
      <c r="EL34" s="4"/>
    </row>
    <row r="35" spans="1:156" ht="14.25" customHeight="1" x14ac:dyDescent="0.3">
      <c r="A35" s="220" t="s">
        <v>358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1"/>
      <c r="AE35" s="221"/>
      <c r="AF35" s="221"/>
      <c r="AG35" s="221"/>
      <c r="AH35" s="221"/>
      <c r="AI35" s="221"/>
      <c r="AJ35" s="221"/>
      <c r="AK35" s="221"/>
      <c r="AL35" s="221"/>
      <c r="AM35" s="221"/>
      <c r="AN35" s="221"/>
      <c r="AO35" s="221"/>
      <c r="AP35" s="221"/>
      <c r="AQ35" s="221"/>
      <c r="AR35" s="221"/>
      <c r="AS35" s="221"/>
      <c r="AT35" s="221"/>
      <c r="AU35" s="221"/>
      <c r="AV35" s="221"/>
      <c r="AW35" s="221"/>
      <c r="AX35" s="221"/>
      <c r="AY35" s="221"/>
      <c r="AZ35" s="221"/>
      <c r="BA35" s="221"/>
      <c r="BB35" s="221"/>
      <c r="BC35" s="221"/>
      <c r="BD35" s="221"/>
      <c r="BE35" s="221"/>
      <c r="BF35" s="221"/>
      <c r="BG35" s="221"/>
      <c r="BH35" s="221"/>
      <c r="BI35" s="221"/>
      <c r="BJ35" s="221"/>
      <c r="BK35" s="221"/>
      <c r="BL35" s="221"/>
      <c r="BM35" s="221"/>
      <c r="BN35" s="221"/>
      <c r="BO35" s="221"/>
      <c r="BP35" s="221"/>
      <c r="BQ35" s="221"/>
      <c r="BR35" s="221"/>
      <c r="BS35" s="221"/>
      <c r="BT35" s="221"/>
      <c r="BU35" s="221"/>
      <c r="BV35" s="221"/>
      <c r="BW35" s="221"/>
      <c r="BX35" s="221"/>
      <c r="BY35" s="221"/>
      <c r="BZ35" s="221"/>
      <c r="CA35" s="221"/>
      <c r="CB35" s="221"/>
      <c r="CC35" s="221"/>
      <c r="CD35" s="221"/>
      <c r="CE35" s="221"/>
      <c r="CF35" s="221"/>
      <c r="CG35" s="221"/>
      <c r="CH35" s="221"/>
      <c r="CI35" s="221"/>
      <c r="CJ35" s="221"/>
      <c r="CK35" s="221"/>
      <c r="CL35" s="221"/>
      <c r="CM35" s="221"/>
      <c r="CN35" s="221"/>
      <c r="CO35" s="221"/>
      <c r="CP35" s="221"/>
      <c r="CQ35" s="221"/>
      <c r="CR35" s="221"/>
      <c r="CS35" s="221"/>
      <c r="CT35" s="221"/>
      <c r="CU35" s="221"/>
      <c r="CV35" s="221"/>
      <c r="CW35" s="221"/>
      <c r="CX35" s="221"/>
      <c r="CY35" s="221"/>
      <c r="CZ35" s="221"/>
      <c r="DA35" s="221"/>
      <c r="DB35" s="221"/>
      <c r="DC35" s="221"/>
      <c r="DD35" s="221"/>
      <c r="DE35" s="221"/>
      <c r="DF35" s="221"/>
      <c r="DG35" s="221"/>
      <c r="DH35" s="221"/>
      <c r="DI35" s="221"/>
      <c r="DJ35" s="221"/>
      <c r="DK35" s="221"/>
      <c r="DL35" s="221"/>
      <c r="DM35" s="221"/>
      <c r="DN35" s="221"/>
      <c r="DO35" s="221"/>
      <c r="DP35" s="221"/>
      <c r="DQ35" s="221"/>
      <c r="DR35" s="221"/>
      <c r="DS35" s="221"/>
      <c r="DT35" s="221"/>
      <c r="DU35" s="221"/>
      <c r="DV35" s="221"/>
      <c r="DW35" s="221"/>
      <c r="DX35" s="221"/>
      <c r="DY35" s="221"/>
      <c r="DZ35" s="221"/>
      <c r="EA35" s="221"/>
      <c r="EB35" s="221"/>
      <c r="EC35" s="221"/>
      <c r="ED35" s="221"/>
      <c r="EE35" s="221"/>
      <c r="EF35" s="221"/>
      <c r="EG35" s="221"/>
      <c r="EH35" s="221"/>
      <c r="EI35" s="221"/>
      <c r="EJ35" s="221"/>
      <c r="EK35" s="221"/>
      <c r="EL35" s="221"/>
      <c r="EM35" s="221"/>
      <c r="EN35" s="221"/>
      <c r="EO35" s="221"/>
      <c r="EP35" s="221"/>
      <c r="EQ35" s="221"/>
      <c r="ER35" s="221"/>
      <c r="ES35" s="221"/>
      <c r="ET35" s="221"/>
    </row>
    <row r="36" spans="1:156" ht="14" x14ac:dyDescent="0.3">
      <c r="A36" s="177"/>
      <c r="B36" t="str">
        <f>'Raw Data'!IC153</f>
        <v>Jan</v>
      </c>
      <c r="C36" t="str">
        <f>'Raw Data'!ID153</f>
        <v>Feb</v>
      </c>
      <c r="D36" t="str">
        <f>'Raw Data'!IE153</f>
        <v>Mar</v>
      </c>
      <c r="E36" t="str">
        <f>'Raw Data'!IF153</f>
        <v>Apr</v>
      </c>
      <c r="F36" t="str">
        <f>'Raw Data'!IG153</f>
        <v>May</v>
      </c>
      <c r="G36" t="str">
        <f>'Raw Data'!IH153</f>
        <v>Jun</v>
      </c>
      <c r="H36" t="str">
        <f>'Raw Data'!II153</f>
        <v>Jul</v>
      </c>
      <c r="I36" t="str">
        <f>'Raw Data'!IJ153</f>
        <v>Aug</v>
      </c>
      <c r="J36" t="str">
        <f>'Raw Data'!IK153</f>
        <v>Sep</v>
      </c>
      <c r="K36" t="str">
        <f>'Raw Data'!IL153</f>
        <v>Oct</v>
      </c>
      <c r="L36" t="str">
        <f>'Raw Data'!IM153</f>
        <v>Nov</v>
      </c>
      <c r="M36" t="str">
        <f>'Raw Data'!IN153</f>
        <v>Dec</v>
      </c>
      <c r="N36" t="e">
        <f>'Raw Data'!#REF!</f>
        <v>#REF!</v>
      </c>
      <c r="O36" t="e">
        <f>'Raw Data'!#REF!</f>
        <v>#REF!</v>
      </c>
      <c r="P36" t="e">
        <f>'Raw Data'!#REF!</f>
        <v>#REF!</v>
      </c>
      <c r="Q36" t="e">
        <f>'Raw Data'!#REF!</f>
        <v>#REF!</v>
      </c>
      <c r="R36" t="e">
        <f>'Raw Data'!#REF!</f>
        <v>#REF!</v>
      </c>
      <c r="S36" t="e">
        <f>'Raw Data'!#REF!</f>
        <v>#REF!</v>
      </c>
      <c r="T36" t="e">
        <f>'Raw Data'!#REF!</f>
        <v>#REF!</v>
      </c>
      <c r="U36" t="e">
        <f>'Raw Data'!#REF!</f>
        <v>#REF!</v>
      </c>
      <c r="V36" t="e">
        <f>'Raw Data'!#REF!</f>
        <v>#REF!</v>
      </c>
      <c r="W36" t="e">
        <f>'Raw Data'!#REF!</f>
        <v>#REF!</v>
      </c>
      <c r="X36" t="e">
        <f>'Raw Data'!#REF!</f>
        <v>#REF!</v>
      </c>
      <c r="Y36" t="e">
        <f>'Raw Data'!#REF!</f>
        <v>#REF!</v>
      </c>
      <c r="Z36" t="e">
        <f>'Raw Data'!#REF!</f>
        <v>#REF!</v>
      </c>
      <c r="AA36" t="e">
        <f>'Raw Data'!#REF!</f>
        <v>#REF!</v>
      </c>
      <c r="AB36" t="e">
        <f>'Raw Data'!#REF!</f>
        <v>#REF!</v>
      </c>
      <c r="AC36" t="e">
        <f>'Raw Data'!#REF!</f>
        <v>#REF!</v>
      </c>
      <c r="AD36" t="e">
        <f>'Raw Data'!#REF!</f>
        <v>#REF!</v>
      </c>
      <c r="AE36" t="e">
        <f>'Raw Data'!#REF!</f>
        <v>#REF!</v>
      </c>
      <c r="AF36" t="e">
        <f>'Raw Data'!#REF!</f>
        <v>#REF!</v>
      </c>
      <c r="AG36" t="e">
        <f>'Raw Data'!#REF!</f>
        <v>#REF!</v>
      </c>
      <c r="AH36" t="e">
        <f>'Raw Data'!#REF!</f>
        <v>#REF!</v>
      </c>
      <c r="AI36" t="e">
        <f>'Raw Data'!#REF!</f>
        <v>#REF!</v>
      </c>
      <c r="AJ36" t="e">
        <f>'Raw Data'!#REF!</f>
        <v>#REF!</v>
      </c>
      <c r="AK36" t="e">
        <f>'Raw Data'!#REF!</f>
        <v>#REF!</v>
      </c>
      <c r="AL36" t="str">
        <f>'Raw Data'!IO153</f>
        <v>Jan</v>
      </c>
      <c r="AM36" t="str">
        <f>'Raw Data'!IP153</f>
        <v>Feb</v>
      </c>
      <c r="AN36" t="str">
        <f>'Raw Data'!IQ153</f>
        <v>Mar</v>
      </c>
      <c r="AO36" t="str">
        <f>'Raw Data'!IR153</f>
        <v>Apr</v>
      </c>
      <c r="AP36" t="str">
        <f>'Raw Data'!IS153</f>
        <v>May</v>
      </c>
      <c r="AQ36" t="str">
        <f>'Raw Data'!IT153</f>
        <v>Jun</v>
      </c>
      <c r="AR36" t="str">
        <f>'Raw Data'!IU153</f>
        <v>Jul</v>
      </c>
      <c r="AS36" t="str">
        <f>'Raw Data'!IV153</f>
        <v>Aug</v>
      </c>
      <c r="AT36" t="str">
        <f>'Raw Data'!IW153</f>
        <v>Sep</v>
      </c>
      <c r="AU36" t="str">
        <f>'Raw Data'!IX153</f>
        <v>Oct</v>
      </c>
      <c r="AV36" t="str">
        <f>'Raw Data'!IY153</f>
        <v>Nov</v>
      </c>
      <c r="AW36" t="str">
        <f>'Raw Data'!IZ153</f>
        <v>Dec</v>
      </c>
      <c r="AX36" t="str">
        <f>'Raw Data'!JA153</f>
        <v>Jan</v>
      </c>
      <c r="AY36" t="str">
        <f>'Raw Data'!JB153</f>
        <v>Feb</v>
      </c>
      <c r="AZ36" t="str">
        <f>'Raw Data'!JC153</f>
        <v>Mar</v>
      </c>
      <c r="BA36" t="str">
        <f>'Raw Data'!JD153</f>
        <v>Apr</v>
      </c>
      <c r="BB36" t="str">
        <f>'Raw Data'!JE153</f>
        <v>May</v>
      </c>
      <c r="BC36" t="str">
        <f>'Raw Data'!JF153</f>
        <v>Jun</v>
      </c>
      <c r="BD36" t="str">
        <f>'Raw Data'!JG153</f>
        <v>Jul</v>
      </c>
      <c r="BE36" t="str">
        <f>'Raw Data'!JH153</f>
        <v>Aug</v>
      </c>
      <c r="BF36" t="str">
        <f>'Raw Data'!JI153</f>
        <v>Sep</v>
      </c>
      <c r="BG36" t="str">
        <f>'Raw Data'!JJ153</f>
        <v>Oct</v>
      </c>
      <c r="BH36" t="str">
        <f>'Raw Data'!JK153</f>
        <v>Nov</v>
      </c>
      <c r="BI36" t="str">
        <f>'Raw Data'!JL153</f>
        <v>Dec</v>
      </c>
      <c r="BJ36" t="str">
        <f>'Raw Data'!JM153</f>
        <v>Jan</v>
      </c>
      <c r="BK36">
        <f>'Raw Data'!JN153</f>
        <v>0</v>
      </c>
      <c r="BL36">
        <f>'Raw Data'!JO153</f>
        <v>0</v>
      </c>
      <c r="BM36">
        <f>'Raw Data'!JP153</f>
        <v>0</v>
      </c>
      <c r="BN36">
        <f>'Raw Data'!JQ153</f>
        <v>0</v>
      </c>
      <c r="BO36">
        <f>'Raw Data'!JR153</f>
        <v>0</v>
      </c>
      <c r="BP36">
        <f>'Raw Data'!JS153</f>
        <v>0</v>
      </c>
      <c r="BQ36">
        <f>'Raw Data'!JT153</f>
        <v>0</v>
      </c>
      <c r="BR36">
        <f>'Raw Data'!JU153</f>
        <v>0</v>
      </c>
      <c r="BS36">
        <f>'Raw Data'!JV153</f>
        <v>0</v>
      </c>
      <c r="BT36">
        <f>'Raw Data'!JW153</f>
        <v>0</v>
      </c>
      <c r="BU36">
        <f>'Raw Data'!JX153</f>
        <v>0</v>
      </c>
      <c r="BV36">
        <f>'Raw Data'!JY153</f>
        <v>0</v>
      </c>
      <c r="BW36">
        <f>'Raw Data'!JZ153</f>
        <v>0</v>
      </c>
      <c r="BX36">
        <f>'Raw Data'!KA153</f>
        <v>0</v>
      </c>
      <c r="BY36">
        <f>'Raw Data'!KB153</f>
        <v>0</v>
      </c>
      <c r="BZ36">
        <f>'Raw Data'!KC153</f>
        <v>0</v>
      </c>
      <c r="CA36">
        <f>'Raw Data'!KD153</f>
        <v>0</v>
      </c>
      <c r="CB36">
        <f>'Raw Data'!KE153</f>
        <v>0</v>
      </c>
      <c r="CC36">
        <f>'Raw Data'!KF153</f>
        <v>0</v>
      </c>
      <c r="CD36">
        <f>'Raw Data'!KG153</f>
        <v>0</v>
      </c>
      <c r="CE36">
        <f>'Raw Data'!KH153</f>
        <v>0</v>
      </c>
      <c r="CF36">
        <f>'Raw Data'!KI153</f>
        <v>0</v>
      </c>
      <c r="CG36">
        <f>'Raw Data'!KJ153</f>
        <v>0</v>
      </c>
      <c r="CH36">
        <f>'Raw Data'!KK153</f>
        <v>0</v>
      </c>
      <c r="CI36">
        <f>'Raw Data'!KL153</f>
        <v>0</v>
      </c>
      <c r="CJ36">
        <f>'Raw Data'!KM153</f>
        <v>0</v>
      </c>
      <c r="CK36">
        <f>'Raw Data'!KN153</f>
        <v>0</v>
      </c>
      <c r="CL36">
        <f>'Raw Data'!KO153</f>
        <v>0</v>
      </c>
      <c r="CM36">
        <f>'Raw Data'!KP153</f>
        <v>0</v>
      </c>
      <c r="CN36">
        <f>'Raw Data'!KQ153</f>
        <v>0</v>
      </c>
      <c r="CO36">
        <f>'Raw Data'!KR153</f>
        <v>0</v>
      </c>
      <c r="CP36">
        <f>'Raw Data'!KS153</f>
        <v>0</v>
      </c>
      <c r="CQ36">
        <f>'Raw Data'!KT153</f>
        <v>0</v>
      </c>
      <c r="CR36">
        <f>'Raw Data'!KU153</f>
        <v>0</v>
      </c>
      <c r="CS36">
        <f>'Raw Data'!KV153</f>
        <v>0</v>
      </c>
      <c r="CT36">
        <f>'Raw Data'!KW153</f>
        <v>0</v>
      </c>
      <c r="CU36">
        <f>'Raw Data'!KX153</f>
        <v>0</v>
      </c>
      <c r="CV36">
        <f>'Raw Data'!KY153</f>
        <v>0</v>
      </c>
      <c r="CW36">
        <f>'Raw Data'!KZ153</f>
        <v>0</v>
      </c>
      <c r="CX36">
        <f>'Raw Data'!LA153</f>
        <v>0</v>
      </c>
      <c r="CY36">
        <f>'Raw Data'!LB153</f>
        <v>0</v>
      </c>
      <c r="CZ36">
        <f>'Raw Data'!LC153</f>
        <v>0</v>
      </c>
      <c r="DA36">
        <f>'Raw Data'!LD153</f>
        <v>0</v>
      </c>
      <c r="DB36">
        <f>'Raw Data'!LE153</f>
        <v>0</v>
      </c>
      <c r="DC36">
        <f>'Raw Data'!LF153</f>
        <v>0</v>
      </c>
      <c r="DD36">
        <f>'Raw Data'!LG153</f>
        <v>0</v>
      </c>
      <c r="DE36">
        <f>'Raw Data'!LH153</f>
        <v>0</v>
      </c>
      <c r="DF36">
        <f>'Raw Data'!LI153</f>
        <v>0</v>
      </c>
      <c r="DG36">
        <f>'Raw Data'!LJ153</f>
        <v>0</v>
      </c>
      <c r="DH36">
        <f>'Raw Data'!LK153</f>
        <v>0</v>
      </c>
      <c r="DI36">
        <f>'Raw Data'!LL153</f>
        <v>0</v>
      </c>
      <c r="DJ36">
        <f>'Raw Data'!LM153</f>
        <v>0</v>
      </c>
      <c r="DK36">
        <f>'Raw Data'!LN153</f>
        <v>0</v>
      </c>
      <c r="DL36">
        <f>'Raw Data'!LO153</f>
        <v>0</v>
      </c>
      <c r="DM36">
        <f>'Raw Data'!LP153</f>
        <v>0</v>
      </c>
      <c r="DN36">
        <f>'Raw Data'!LQ153</f>
        <v>0</v>
      </c>
      <c r="DO36">
        <f>'Raw Data'!LR153</f>
        <v>0</v>
      </c>
      <c r="DP36">
        <f>'Raw Data'!LS153</f>
        <v>0</v>
      </c>
      <c r="DQ36">
        <f>'Raw Data'!LT153</f>
        <v>0</v>
      </c>
      <c r="DR36">
        <f>'Raw Data'!LU153</f>
        <v>0</v>
      </c>
      <c r="DS36">
        <f>'Raw Data'!LV153</f>
        <v>0</v>
      </c>
      <c r="DT36">
        <f>'Raw Data'!LW153</f>
        <v>0</v>
      </c>
      <c r="DU36">
        <f>'Raw Data'!LX153</f>
        <v>0</v>
      </c>
      <c r="DV36">
        <f>'Raw Data'!LY153</f>
        <v>0</v>
      </c>
      <c r="DW36">
        <f>'Raw Data'!LZ153</f>
        <v>0</v>
      </c>
      <c r="DX36">
        <f>'Raw Data'!MA153</f>
        <v>0</v>
      </c>
      <c r="DY36">
        <f>'Raw Data'!MB153</f>
        <v>0</v>
      </c>
      <c r="DZ36">
        <f>'Raw Data'!MC153</f>
        <v>0</v>
      </c>
      <c r="EA36">
        <f>'Raw Data'!MD153</f>
        <v>0</v>
      </c>
      <c r="EB36">
        <f>'Raw Data'!ME153</f>
        <v>0</v>
      </c>
      <c r="EC36">
        <f>'Raw Data'!MF153</f>
        <v>0</v>
      </c>
      <c r="ED36">
        <f>'Raw Data'!MG153</f>
        <v>0</v>
      </c>
      <c r="EE36">
        <f>'Raw Data'!MH153</f>
        <v>0</v>
      </c>
      <c r="EF36">
        <f>'Raw Data'!MI153</f>
        <v>0</v>
      </c>
      <c r="EG36">
        <f>'Raw Data'!MJ153</f>
        <v>0</v>
      </c>
      <c r="EH36">
        <f>'Raw Data'!MK153</f>
        <v>0</v>
      </c>
      <c r="EI36" t="str">
        <f>'Raw Data'!IC153</f>
        <v>Jan</v>
      </c>
      <c r="EJ36" t="str">
        <f>'Raw Data'!ID153</f>
        <v>Feb</v>
      </c>
      <c r="EK36" t="str">
        <f>'Raw Data'!IE153</f>
        <v>Mar</v>
      </c>
      <c r="EL36" t="str">
        <f>'Raw Data'!IF153</f>
        <v>Apr</v>
      </c>
      <c r="EM36" t="str">
        <f>'Raw Data'!IG153</f>
        <v>May</v>
      </c>
      <c r="EN36" t="str">
        <f>'Raw Data'!IH153</f>
        <v>Jun</v>
      </c>
      <c r="EO36" t="s">
        <v>50</v>
      </c>
      <c r="EP36" t="s">
        <v>7</v>
      </c>
      <c r="EQ36" t="str">
        <f>'Raw Data'!IK153</f>
        <v>Sep</v>
      </c>
      <c r="ER36" t="str">
        <f>'Raw Data'!IL153</f>
        <v>Oct</v>
      </c>
      <c r="ES36" t="str">
        <f>'Raw Data'!IM153</f>
        <v>Nov</v>
      </c>
      <c r="ET36" t="str">
        <f>'Raw Data'!IN153</f>
        <v>Dec</v>
      </c>
    </row>
    <row r="37" spans="1:156" ht="14" hidden="1" x14ac:dyDescent="0.3">
      <c r="A37">
        <f>'Raw Data'!IZ160</f>
        <v>2017</v>
      </c>
      <c r="EI37">
        <f>'Raw Data'!JA160</f>
        <v>244</v>
      </c>
      <c r="EJ37">
        <f>'Raw Data'!JB160</f>
        <v>284</v>
      </c>
      <c r="EK37">
        <f>'Raw Data'!JC160</f>
        <v>238</v>
      </c>
      <c r="EL37">
        <f>'Raw Data'!JD160</f>
        <v>235</v>
      </c>
      <c r="EM37">
        <f>'Raw Data'!JE160</f>
        <v>284</v>
      </c>
      <c r="EN37">
        <f>'Raw Data'!JF160</f>
        <v>196</v>
      </c>
      <c r="EO37">
        <f>'Raw Data'!JG160</f>
        <v>304</v>
      </c>
      <c r="EP37">
        <f>'Raw Data'!JH160</f>
        <v>192</v>
      </c>
      <c r="EQ37">
        <f>'Raw Data'!JI160</f>
        <v>351</v>
      </c>
      <c r="ER37">
        <f>'Raw Data'!JJ160</f>
        <v>247</v>
      </c>
      <c r="ES37">
        <f>'Raw Data'!JK160</f>
        <v>166</v>
      </c>
      <c r="ET37">
        <f>'Raw Data'!JL160</f>
        <v>196</v>
      </c>
    </row>
    <row r="38" spans="1:156" ht="14" hidden="1" x14ac:dyDescent="0.3">
      <c r="A38">
        <f>'Raw Data'!IZ161</f>
        <v>2018</v>
      </c>
      <c r="EI38">
        <f>'Raw Data'!JA161</f>
        <v>296</v>
      </c>
      <c r="EJ38">
        <f>'Raw Data'!JB161</f>
        <v>172</v>
      </c>
      <c r="EK38">
        <f>'Raw Data'!JC161</f>
        <v>200</v>
      </c>
      <c r="EL38">
        <f>'Raw Data'!JD161</f>
        <v>311</v>
      </c>
      <c r="EM38">
        <f>'Raw Data'!JE161</f>
        <v>249</v>
      </c>
      <c r="EN38">
        <f>'Raw Data'!JF161</f>
        <v>246</v>
      </c>
      <c r="EO38">
        <f>'Raw Data'!JG161</f>
        <v>200</v>
      </c>
      <c r="EP38">
        <f>'Raw Data'!JH161</f>
        <v>173</v>
      </c>
      <c r="EQ38">
        <f>'Raw Data'!JI161</f>
        <v>164</v>
      </c>
      <c r="ER38">
        <f>'Raw Data'!JJ161</f>
        <v>327</v>
      </c>
      <c r="ES38">
        <f>'Raw Data'!JK161</f>
        <v>401</v>
      </c>
      <c r="ET38">
        <f>'Raw Data'!JL161</f>
        <v>203</v>
      </c>
    </row>
    <row r="39" spans="1:156" ht="14" hidden="1" x14ac:dyDescent="0.3">
      <c r="A39">
        <f>'Raw Data'!IZ162</f>
        <v>2019</v>
      </c>
      <c r="EI39">
        <f>'Raw Data'!JA162</f>
        <v>141</v>
      </c>
      <c r="EJ39">
        <f>'Raw Data'!JB162</f>
        <v>224</v>
      </c>
      <c r="EK39">
        <f>'Raw Data'!JC162</f>
        <v>162</v>
      </c>
      <c r="EL39">
        <f>'Raw Data'!JD162</f>
        <v>279</v>
      </c>
      <c r="EM39">
        <f>'Raw Data'!JE162</f>
        <v>253</v>
      </c>
      <c r="EN39">
        <f>'Raw Data'!JF162</f>
        <v>195</v>
      </c>
      <c r="EO39">
        <f>'Raw Data'!JG162</f>
        <v>237</v>
      </c>
      <c r="EP39">
        <f>'Raw Data'!JH162</f>
        <v>370</v>
      </c>
      <c r="EQ39">
        <f>'Raw Data'!JI162</f>
        <v>195</v>
      </c>
      <c r="ER39">
        <f>'Raw Data'!JJ162</f>
        <v>181</v>
      </c>
      <c r="ES39">
        <f>'Raw Data'!JK162</f>
        <v>145</v>
      </c>
      <c r="ET39">
        <f>'Raw Data'!JL162</f>
        <v>245</v>
      </c>
    </row>
    <row r="40" spans="1:156" ht="14.25" hidden="1" customHeight="1" x14ac:dyDescent="0.3">
      <c r="A40">
        <f>'Raw Data'!IZ163</f>
        <v>2020</v>
      </c>
      <c r="B40">
        <f>'Raw Data'!JA163</f>
        <v>174</v>
      </c>
      <c r="C40">
        <f>'Raw Data'!JB163</f>
        <v>104</v>
      </c>
      <c r="D40">
        <f>'Raw Data'!JC163</f>
        <v>195</v>
      </c>
      <c r="E40">
        <f>'Raw Data'!JD163</f>
        <v>189</v>
      </c>
      <c r="F40">
        <f>'Raw Data'!JE163</f>
        <v>150</v>
      </c>
      <c r="G40">
        <f>'Raw Data'!JF163</f>
        <v>189</v>
      </c>
      <c r="H40">
        <f>'Raw Data'!JG163</f>
        <v>282</v>
      </c>
      <c r="I40">
        <f>'Raw Data'!JH163</f>
        <v>189</v>
      </c>
      <c r="J40">
        <f>'Raw Data'!JI163</f>
        <v>276</v>
      </c>
      <c r="K40">
        <f>'Raw Data'!JJ163</f>
        <v>254</v>
      </c>
      <c r="L40">
        <f>'Raw Data'!JK163</f>
        <v>211</v>
      </c>
      <c r="M40">
        <f>'Raw Data'!JL163</f>
        <v>176</v>
      </c>
      <c r="N40" t="e">
        <f>'Raw Data'!#REF!</f>
        <v>#REF!</v>
      </c>
      <c r="O40" t="e">
        <f>'Raw Data'!#REF!</f>
        <v>#REF!</v>
      </c>
      <c r="P40" t="e">
        <f>'Raw Data'!#REF!</f>
        <v>#REF!</v>
      </c>
      <c r="Q40" t="e">
        <f>'Raw Data'!#REF!</f>
        <v>#REF!</v>
      </c>
      <c r="R40" t="e">
        <f>'Raw Data'!#REF!</f>
        <v>#REF!</v>
      </c>
      <c r="S40" t="e">
        <f>'Raw Data'!#REF!</f>
        <v>#REF!</v>
      </c>
      <c r="T40" t="e">
        <f>'Raw Data'!#REF!</f>
        <v>#REF!</v>
      </c>
      <c r="U40" t="e">
        <f>'Raw Data'!#REF!</f>
        <v>#REF!</v>
      </c>
      <c r="V40" t="e">
        <f>'Raw Data'!#REF!</f>
        <v>#REF!</v>
      </c>
      <c r="W40" t="e">
        <f>'Raw Data'!#REF!</f>
        <v>#REF!</v>
      </c>
      <c r="X40" t="e">
        <f>'Raw Data'!#REF!</f>
        <v>#REF!</v>
      </c>
      <c r="Y40" t="e">
        <f>'Raw Data'!#REF!</f>
        <v>#REF!</v>
      </c>
      <c r="Z40" t="e">
        <f>'Raw Data'!#REF!</f>
        <v>#REF!</v>
      </c>
      <c r="AA40" t="e">
        <f>'Raw Data'!#REF!</f>
        <v>#REF!</v>
      </c>
      <c r="AB40" t="e">
        <f>'Raw Data'!#REF!</f>
        <v>#REF!</v>
      </c>
      <c r="AC40" t="e">
        <f>'Raw Data'!#REF!</f>
        <v>#REF!</v>
      </c>
      <c r="AD40" t="e">
        <f>'Raw Data'!#REF!</f>
        <v>#REF!</v>
      </c>
      <c r="AE40" t="e">
        <f>'Raw Data'!#REF!</f>
        <v>#REF!</v>
      </c>
      <c r="AF40" t="e">
        <f>'Raw Data'!#REF!</f>
        <v>#REF!</v>
      </c>
      <c r="AG40" t="e">
        <f>'Raw Data'!#REF!</f>
        <v>#REF!</v>
      </c>
      <c r="AH40" t="e">
        <f>'Raw Data'!#REF!</f>
        <v>#REF!</v>
      </c>
      <c r="AI40" t="e">
        <f>'Raw Data'!#REF!</f>
        <v>#REF!</v>
      </c>
      <c r="AJ40" t="e">
        <f>'Raw Data'!#REF!</f>
        <v>#REF!</v>
      </c>
      <c r="AK40" t="e">
        <f>'Raw Data'!#REF!</f>
        <v>#REF!</v>
      </c>
      <c r="AL40" t="e">
        <f>'Raw Data'!#REF!</f>
        <v>#REF!</v>
      </c>
      <c r="AM40" t="e">
        <f>'Raw Data'!#REF!</f>
        <v>#REF!</v>
      </c>
      <c r="AN40" t="e">
        <f>'Raw Data'!#REF!</f>
        <v>#REF!</v>
      </c>
      <c r="AO40" t="e">
        <f>'Raw Data'!#REF!</f>
        <v>#REF!</v>
      </c>
      <c r="AP40" t="e">
        <f>'Raw Data'!#REF!</f>
        <v>#REF!</v>
      </c>
      <c r="AQ40" t="e">
        <f>'Raw Data'!#REF!</f>
        <v>#REF!</v>
      </c>
      <c r="AR40" t="e">
        <f>'Raw Data'!#REF!</f>
        <v>#REF!</v>
      </c>
      <c r="AS40" t="e">
        <f>'Raw Data'!#REF!</f>
        <v>#REF!</v>
      </c>
      <c r="AT40" t="e">
        <f>'Raw Data'!#REF!</f>
        <v>#REF!</v>
      </c>
      <c r="AU40" t="e">
        <f>'Raw Data'!#REF!</f>
        <v>#REF!</v>
      </c>
      <c r="AV40" t="e">
        <f>'Raw Data'!#REF!</f>
        <v>#REF!</v>
      </c>
      <c r="AW40" t="e">
        <f>'Raw Data'!#REF!</f>
        <v>#REF!</v>
      </c>
      <c r="AX40" t="e">
        <f>'Raw Data'!#REF!</f>
        <v>#REF!</v>
      </c>
      <c r="AY40" t="e">
        <f>'Raw Data'!#REF!</f>
        <v>#REF!</v>
      </c>
      <c r="AZ40" t="e">
        <f>'Raw Data'!#REF!</f>
        <v>#REF!</v>
      </c>
      <c r="BA40" t="e">
        <f>'Raw Data'!#REF!</f>
        <v>#REF!</v>
      </c>
      <c r="BB40" t="e">
        <f>'Raw Data'!#REF!</f>
        <v>#REF!</v>
      </c>
      <c r="BC40" t="e">
        <f>'Raw Data'!#REF!</f>
        <v>#REF!</v>
      </c>
      <c r="BD40" t="e">
        <f>'Raw Data'!#REF!</f>
        <v>#REF!</v>
      </c>
      <c r="BE40" t="e">
        <f>'Raw Data'!#REF!</f>
        <v>#REF!</v>
      </c>
      <c r="BF40" t="e">
        <f>'Raw Data'!#REF!</f>
        <v>#REF!</v>
      </c>
      <c r="BG40" t="e">
        <f>'Raw Data'!#REF!</f>
        <v>#REF!</v>
      </c>
      <c r="BH40" t="e">
        <f>'Raw Data'!#REF!</f>
        <v>#REF!</v>
      </c>
      <c r="BI40" t="e">
        <f>'Raw Data'!#REF!</f>
        <v>#REF!</v>
      </c>
      <c r="BJ40">
        <f>'Raw Data'!JM164</f>
        <v>0</v>
      </c>
      <c r="BK40">
        <f>'Raw Data'!JN164</f>
        <v>0</v>
      </c>
      <c r="BL40">
        <f>'Raw Data'!JO164</f>
        <v>0</v>
      </c>
      <c r="BM40">
        <f>'Raw Data'!JP164</f>
        <v>0</v>
      </c>
      <c r="BN40">
        <f>'Raw Data'!JQ164</f>
        <v>0</v>
      </c>
      <c r="BO40">
        <f>'Raw Data'!JR164</f>
        <v>0</v>
      </c>
      <c r="BP40">
        <f>'Raw Data'!JS164</f>
        <v>0</v>
      </c>
      <c r="BQ40">
        <f>'Raw Data'!JT164</f>
        <v>0</v>
      </c>
      <c r="BR40">
        <f>'Raw Data'!JU164</f>
        <v>0</v>
      </c>
      <c r="BS40">
        <f>'Raw Data'!JV164</f>
        <v>0</v>
      </c>
      <c r="BT40">
        <f>'Raw Data'!JW164</f>
        <v>0</v>
      </c>
      <c r="BU40">
        <f>'Raw Data'!JX164</f>
        <v>0</v>
      </c>
      <c r="BV40">
        <f>'Raw Data'!JY164</f>
        <v>0</v>
      </c>
      <c r="BW40">
        <f>'Raw Data'!JZ164</f>
        <v>0</v>
      </c>
      <c r="BX40">
        <f>'Raw Data'!KA164</f>
        <v>0</v>
      </c>
      <c r="BY40">
        <f>'Raw Data'!KB164</f>
        <v>0</v>
      </c>
      <c r="BZ40">
        <f>'Raw Data'!KC164</f>
        <v>0</v>
      </c>
      <c r="CA40">
        <f>'Raw Data'!KD164</f>
        <v>0</v>
      </c>
      <c r="CB40">
        <f>'Raw Data'!KE164</f>
        <v>0</v>
      </c>
      <c r="CC40">
        <f>'Raw Data'!KF164</f>
        <v>0</v>
      </c>
      <c r="CD40">
        <f>'Raw Data'!KG164</f>
        <v>0</v>
      </c>
      <c r="CE40">
        <f>'Raw Data'!KH164</f>
        <v>0</v>
      </c>
      <c r="CF40">
        <f>'Raw Data'!KI164</f>
        <v>0</v>
      </c>
      <c r="CG40">
        <f>'Raw Data'!KJ164</f>
        <v>0</v>
      </c>
      <c r="CH40">
        <f>'Raw Data'!KK164</f>
        <v>0</v>
      </c>
      <c r="CI40">
        <f>'Raw Data'!KL164</f>
        <v>0</v>
      </c>
      <c r="CJ40">
        <f>'Raw Data'!KM164</f>
        <v>0</v>
      </c>
      <c r="CK40">
        <f>'Raw Data'!KN164</f>
        <v>0</v>
      </c>
      <c r="CL40">
        <f>'Raw Data'!KO164</f>
        <v>0</v>
      </c>
      <c r="CM40">
        <f>'Raw Data'!KP164</f>
        <v>0</v>
      </c>
      <c r="CN40">
        <f>'Raw Data'!KQ164</f>
        <v>0</v>
      </c>
      <c r="CO40">
        <f>'Raw Data'!KR164</f>
        <v>0</v>
      </c>
      <c r="CP40">
        <f>'Raw Data'!KS164</f>
        <v>0</v>
      </c>
      <c r="CQ40">
        <f>'Raw Data'!KT164</f>
        <v>0</v>
      </c>
      <c r="CR40">
        <f>'Raw Data'!KU164</f>
        <v>0</v>
      </c>
      <c r="CS40">
        <f>'Raw Data'!KV164</f>
        <v>0</v>
      </c>
      <c r="CT40">
        <f>'Raw Data'!KW164</f>
        <v>0</v>
      </c>
      <c r="CU40">
        <f>'Raw Data'!KX164</f>
        <v>0</v>
      </c>
      <c r="CV40">
        <f>'Raw Data'!KY164</f>
        <v>0</v>
      </c>
      <c r="CW40">
        <f>'Raw Data'!KZ164</f>
        <v>0</v>
      </c>
      <c r="CX40">
        <f>'Raw Data'!LA164</f>
        <v>0</v>
      </c>
      <c r="CY40">
        <f>'Raw Data'!LB164</f>
        <v>0</v>
      </c>
      <c r="CZ40">
        <f>'Raw Data'!LC164</f>
        <v>0</v>
      </c>
      <c r="DA40">
        <f>'Raw Data'!LD164</f>
        <v>0</v>
      </c>
      <c r="DB40">
        <f>'Raw Data'!LE164</f>
        <v>0</v>
      </c>
      <c r="DC40">
        <f>'Raw Data'!LF164</f>
        <v>0</v>
      </c>
      <c r="DD40">
        <f>'Raw Data'!LG164</f>
        <v>0</v>
      </c>
      <c r="DE40">
        <f>'Raw Data'!LH164</f>
        <v>0</v>
      </c>
      <c r="DF40">
        <f>'Raw Data'!LI164</f>
        <v>0</v>
      </c>
      <c r="DG40">
        <f>'Raw Data'!LJ164</f>
        <v>0</v>
      </c>
      <c r="DH40">
        <f>'Raw Data'!LK164</f>
        <v>0</v>
      </c>
      <c r="DI40">
        <f>'Raw Data'!LL164</f>
        <v>0</v>
      </c>
      <c r="DJ40">
        <f>'Raw Data'!LM164</f>
        <v>0</v>
      </c>
      <c r="DK40">
        <f>'Raw Data'!LN164</f>
        <v>0</v>
      </c>
      <c r="DL40">
        <f>'Raw Data'!LO164</f>
        <v>0</v>
      </c>
      <c r="DM40">
        <f>'Raw Data'!LP164</f>
        <v>0</v>
      </c>
      <c r="DN40">
        <f>'Raw Data'!LQ164</f>
        <v>0</v>
      </c>
      <c r="DO40">
        <f>'Raw Data'!LR164</f>
        <v>0</v>
      </c>
      <c r="DP40">
        <f>'Raw Data'!LS164</f>
        <v>0</v>
      </c>
      <c r="DQ40">
        <f>'Raw Data'!LT164</f>
        <v>0</v>
      </c>
      <c r="DR40">
        <f>'Raw Data'!LU164</f>
        <v>0</v>
      </c>
      <c r="DS40">
        <f>'Raw Data'!LV164</f>
        <v>0</v>
      </c>
      <c r="DT40">
        <f>'Raw Data'!LW164</f>
        <v>0</v>
      </c>
      <c r="DU40">
        <f>'Raw Data'!LX164</f>
        <v>0</v>
      </c>
      <c r="DV40">
        <f>'Raw Data'!LY164</f>
        <v>0</v>
      </c>
      <c r="DW40">
        <f>'Raw Data'!LZ164</f>
        <v>0</v>
      </c>
      <c r="DX40">
        <f>'Raw Data'!MA164</f>
        <v>0</v>
      </c>
      <c r="DY40">
        <f>'Raw Data'!MB164</f>
        <v>0</v>
      </c>
      <c r="DZ40">
        <f>'Raw Data'!MC164</f>
        <v>0</v>
      </c>
      <c r="EA40">
        <f>'Raw Data'!MD164</f>
        <v>0</v>
      </c>
      <c r="EB40">
        <f>'Raw Data'!ME164</f>
        <v>0</v>
      </c>
      <c r="EC40">
        <f>'Raw Data'!MF164</f>
        <v>0</v>
      </c>
      <c r="ED40">
        <f>'Raw Data'!MG164</f>
        <v>0</v>
      </c>
      <c r="EE40">
        <f>'Raw Data'!MH164</f>
        <v>0</v>
      </c>
      <c r="EF40">
        <f>'Raw Data'!MI164</f>
        <v>0</v>
      </c>
      <c r="EG40">
        <f>'Raw Data'!MJ164</f>
        <v>0</v>
      </c>
      <c r="EH40">
        <f>'Raw Data'!MK164</f>
        <v>0</v>
      </c>
      <c r="EI40">
        <f>'Raw Data'!JA163</f>
        <v>174</v>
      </c>
      <c r="EJ40">
        <f>'Raw Data'!JB163</f>
        <v>104</v>
      </c>
      <c r="EK40">
        <f>'Raw Data'!JC163</f>
        <v>195</v>
      </c>
      <c r="EL40">
        <f>'Raw Data'!JD163</f>
        <v>189</v>
      </c>
      <c r="EM40">
        <f>'Raw Data'!JE163</f>
        <v>150</v>
      </c>
      <c r="EN40">
        <f>'Raw Data'!JF163</f>
        <v>189</v>
      </c>
      <c r="EO40">
        <f>'Raw Data'!JG163</f>
        <v>282</v>
      </c>
      <c r="EP40">
        <f>'Raw Data'!JH163</f>
        <v>189</v>
      </c>
      <c r="EQ40">
        <f>'Raw Data'!JI163</f>
        <v>276</v>
      </c>
      <c r="ER40">
        <f>'Raw Data'!JJ163</f>
        <v>254</v>
      </c>
      <c r="ES40">
        <f>'Raw Data'!JK163</f>
        <v>211</v>
      </c>
      <c r="ET40">
        <f>'Raw Data'!JL163</f>
        <v>176</v>
      </c>
    </row>
    <row r="41" spans="1:156" ht="14.25" customHeight="1" x14ac:dyDescent="0.3">
      <c r="A41">
        <f>'Raw Data'!IZ164</f>
        <v>2021</v>
      </c>
      <c r="B41">
        <f>'Raw Data'!JA164</f>
        <v>184</v>
      </c>
      <c r="C41">
        <f>'Raw Data'!JB164</f>
        <v>203</v>
      </c>
      <c r="D41">
        <f>'Raw Data'!JC164</f>
        <v>228</v>
      </c>
      <c r="E41">
        <f>'Raw Data'!JD164</f>
        <v>203</v>
      </c>
      <c r="F41">
        <f>'Raw Data'!JE164</f>
        <v>119</v>
      </c>
      <c r="G41">
        <f>'Raw Data'!JF164</f>
        <v>158</v>
      </c>
      <c r="H41">
        <f>'Raw Data'!JG164</f>
        <v>145</v>
      </c>
      <c r="I41">
        <f>'Raw Data'!JH164</f>
        <v>139</v>
      </c>
      <c r="J41">
        <f>'Raw Data'!JI164</f>
        <v>146</v>
      </c>
      <c r="K41">
        <f>'Raw Data'!JJ164</f>
        <v>162</v>
      </c>
      <c r="L41">
        <f>'Raw Data'!JK164</f>
        <v>208</v>
      </c>
      <c r="M41">
        <f>'Raw Data'!JL164</f>
        <v>165</v>
      </c>
      <c r="N41" t="e">
        <f>'Raw Data'!#REF!</f>
        <v>#REF!</v>
      </c>
      <c r="O41" t="e">
        <f>'Raw Data'!#REF!</f>
        <v>#REF!</v>
      </c>
      <c r="P41" t="e">
        <f>'Raw Data'!#REF!</f>
        <v>#REF!</v>
      </c>
      <c r="Q41" t="e">
        <f>'Raw Data'!#REF!</f>
        <v>#REF!</v>
      </c>
      <c r="R41" t="e">
        <f>'Raw Data'!#REF!</f>
        <v>#REF!</v>
      </c>
      <c r="S41" t="e">
        <f>'Raw Data'!#REF!</f>
        <v>#REF!</v>
      </c>
      <c r="T41" t="e">
        <f>'Raw Data'!#REF!</f>
        <v>#REF!</v>
      </c>
      <c r="U41" t="e">
        <f>'Raw Data'!#REF!</f>
        <v>#REF!</v>
      </c>
      <c r="V41" t="e">
        <f>'Raw Data'!#REF!</f>
        <v>#REF!</v>
      </c>
      <c r="W41" t="e">
        <f>'Raw Data'!#REF!</f>
        <v>#REF!</v>
      </c>
      <c r="X41" t="e">
        <f>'Raw Data'!#REF!</f>
        <v>#REF!</v>
      </c>
      <c r="Y41" t="e">
        <f>'Raw Data'!#REF!</f>
        <v>#REF!</v>
      </c>
      <c r="Z41" t="e">
        <f>'Raw Data'!#REF!</f>
        <v>#REF!</v>
      </c>
      <c r="AA41" t="e">
        <f>'Raw Data'!#REF!</f>
        <v>#REF!</v>
      </c>
      <c r="AB41" t="e">
        <f>'Raw Data'!#REF!</f>
        <v>#REF!</v>
      </c>
      <c r="AC41" t="e">
        <f>'Raw Data'!#REF!</f>
        <v>#REF!</v>
      </c>
      <c r="AD41" t="e">
        <f>'Raw Data'!#REF!</f>
        <v>#REF!</v>
      </c>
      <c r="AE41" t="e">
        <f>'Raw Data'!#REF!</f>
        <v>#REF!</v>
      </c>
      <c r="AF41" t="e">
        <f>'Raw Data'!#REF!</f>
        <v>#REF!</v>
      </c>
      <c r="AG41" t="e">
        <f>'Raw Data'!#REF!</f>
        <v>#REF!</v>
      </c>
      <c r="AH41" t="e">
        <f>'Raw Data'!#REF!</f>
        <v>#REF!</v>
      </c>
      <c r="AI41" t="e">
        <f>'Raw Data'!#REF!</f>
        <v>#REF!</v>
      </c>
      <c r="AJ41" t="e">
        <f>'Raw Data'!#REF!</f>
        <v>#REF!</v>
      </c>
      <c r="AK41" t="e">
        <f>'Raw Data'!#REF!</f>
        <v>#REF!</v>
      </c>
      <c r="AL41" t="e">
        <f>'Raw Data'!#REF!</f>
        <v>#REF!</v>
      </c>
      <c r="AM41" t="e">
        <f>'Raw Data'!#REF!</f>
        <v>#REF!</v>
      </c>
      <c r="AN41" t="e">
        <f>'Raw Data'!#REF!</f>
        <v>#REF!</v>
      </c>
      <c r="AO41" t="e">
        <f>'Raw Data'!#REF!</f>
        <v>#REF!</v>
      </c>
      <c r="AP41" t="e">
        <f>'Raw Data'!#REF!</f>
        <v>#REF!</v>
      </c>
      <c r="AQ41" t="e">
        <f>'Raw Data'!#REF!</f>
        <v>#REF!</v>
      </c>
      <c r="AR41" t="e">
        <f>'Raw Data'!#REF!</f>
        <v>#REF!</v>
      </c>
      <c r="AS41" t="e">
        <f>'Raw Data'!#REF!</f>
        <v>#REF!</v>
      </c>
      <c r="AT41" t="e">
        <f>'Raw Data'!#REF!</f>
        <v>#REF!</v>
      </c>
      <c r="AU41" t="e">
        <f>'Raw Data'!#REF!</f>
        <v>#REF!</v>
      </c>
      <c r="AV41" t="e">
        <f>'Raw Data'!#REF!</f>
        <v>#REF!</v>
      </c>
      <c r="AW41" t="e">
        <f>'Raw Data'!#REF!</f>
        <v>#REF!</v>
      </c>
      <c r="AX41" t="e">
        <f>'Raw Data'!#REF!</f>
        <v>#REF!</v>
      </c>
      <c r="AY41" t="e">
        <f>'Raw Data'!#REF!</f>
        <v>#REF!</v>
      </c>
      <c r="AZ41" t="e">
        <f>'Raw Data'!#REF!</f>
        <v>#REF!</v>
      </c>
      <c r="BA41" t="e">
        <f>'Raw Data'!#REF!</f>
        <v>#REF!</v>
      </c>
      <c r="BB41" t="e">
        <f>'Raw Data'!#REF!</f>
        <v>#REF!</v>
      </c>
      <c r="BC41" t="e">
        <f>'Raw Data'!#REF!</f>
        <v>#REF!</v>
      </c>
      <c r="BD41" t="e">
        <f>'Raw Data'!#REF!</f>
        <v>#REF!</v>
      </c>
      <c r="BE41" t="e">
        <f>'Raw Data'!#REF!</f>
        <v>#REF!</v>
      </c>
      <c r="BF41" t="e">
        <f>'Raw Data'!#REF!</f>
        <v>#REF!</v>
      </c>
      <c r="BG41" t="e">
        <f>'Raw Data'!#REF!</f>
        <v>#REF!</v>
      </c>
      <c r="BH41" t="e">
        <f>'Raw Data'!#REF!</f>
        <v>#REF!</v>
      </c>
      <c r="BI41" t="e">
        <f>'Raw Data'!#REF!</f>
        <v>#REF!</v>
      </c>
      <c r="BJ41">
        <f>'Raw Data'!JM165</f>
        <v>0</v>
      </c>
      <c r="BK41">
        <f>'Raw Data'!JN165</f>
        <v>0</v>
      </c>
      <c r="BL41">
        <f>'Raw Data'!JO165</f>
        <v>0</v>
      </c>
      <c r="BM41">
        <f>'Raw Data'!JP165</f>
        <v>0</v>
      </c>
      <c r="BN41">
        <f>'Raw Data'!JQ165</f>
        <v>0</v>
      </c>
      <c r="BO41">
        <f>'Raw Data'!JR165</f>
        <v>0</v>
      </c>
      <c r="BP41">
        <f>'Raw Data'!JS165</f>
        <v>0</v>
      </c>
      <c r="BQ41">
        <f>'Raw Data'!JT165</f>
        <v>0</v>
      </c>
      <c r="BR41">
        <f>'Raw Data'!JU165</f>
        <v>0</v>
      </c>
      <c r="BS41">
        <f>'Raw Data'!JV165</f>
        <v>0</v>
      </c>
      <c r="BT41">
        <f>'Raw Data'!JW165</f>
        <v>0</v>
      </c>
      <c r="BU41">
        <f>'Raw Data'!JX165</f>
        <v>0</v>
      </c>
      <c r="BV41">
        <f>'Raw Data'!JY165</f>
        <v>0</v>
      </c>
      <c r="BW41">
        <f>'Raw Data'!JZ165</f>
        <v>0</v>
      </c>
      <c r="BX41">
        <f>'Raw Data'!KA165</f>
        <v>0</v>
      </c>
      <c r="BY41">
        <f>'Raw Data'!KB165</f>
        <v>0</v>
      </c>
      <c r="BZ41">
        <f>'Raw Data'!KC165</f>
        <v>0</v>
      </c>
      <c r="CA41">
        <f>'Raw Data'!KD165</f>
        <v>0</v>
      </c>
      <c r="CB41">
        <f>'Raw Data'!KE165</f>
        <v>0</v>
      </c>
      <c r="CC41">
        <f>'Raw Data'!KF165</f>
        <v>0</v>
      </c>
      <c r="CD41">
        <f>'Raw Data'!KG165</f>
        <v>0</v>
      </c>
      <c r="CE41">
        <f>'Raw Data'!KH165</f>
        <v>0</v>
      </c>
      <c r="CF41">
        <f>'Raw Data'!KI165</f>
        <v>0</v>
      </c>
      <c r="CG41">
        <f>'Raw Data'!KJ165</f>
        <v>0</v>
      </c>
      <c r="CH41">
        <f>'Raw Data'!KK165</f>
        <v>0</v>
      </c>
      <c r="CI41">
        <f>'Raw Data'!KL165</f>
        <v>0</v>
      </c>
      <c r="CJ41">
        <f>'Raw Data'!KM165</f>
        <v>0</v>
      </c>
      <c r="CK41">
        <f>'Raw Data'!KN165</f>
        <v>0</v>
      </c>
      <c r="CL41">
        <f>'Raw Data'!KO165</f>
        <v>0</v>
      </c>
      <c r="CM41">
        <f>'Raw Data'!KP165</f>
        <v>0</v>
      </c>
      <c r="CN41">
        <f>'Raw Data'!KQ165</f>
        <v>0</v>
      </c>
      <c r="CO41">
        <f>'Raw Data'!KR165</f>
        <v>0</v>
      </c>
      <c r="CP41">
        <f>'Raw Data'!KS165</f>
        <v>0</v>
      </c>
      <c r="CQ41">
        <f>'Raw Data'!KT165</f>
        <v>0</v>
      </c>
      <c r="CR41">
        <f>'Raw Data'!KU165</f>
        <v>0</v>
      </c>
      <c r="CS41">
        <f>'Raw Data'!KV165</f>
        <v>0</v>
      </c>
      <c r="CT41">
        <f>'Raw Data'!KW165</f>
        <v>0</v>
      </c>
      <c r="CU41">
        <f>'Raw Data'!KX165</f>
        <v>0</v>
      </c>
      <c r="CV41">
        <f>'Raw Data'!KY165</f>
        <v>0</v>
      </c>
      <c r="CW41">
        <f>'Raw Data'!KZ165</f>
        <v>0</v>
      </c>
      <c r="CX41">
        <f>'Raw Data'!LA165</f>
        <v>0</v>
      </c>
      <c r="CY41">
        <f>'Raw Data'!LB165</f>
        <v>0</v>
      </c>
      <c r="CZ41">
        <f>'Raw Data'!LC165</f>
        <v>0</v>
      </c>
      <c r="DA41">
        <f>'Raw Data'!LD165</f>
        <v>0</v>
      </c>
      <c r="DB41">
        <f>'Raw Data'!LE165</f>
        <v>0</v>
      </c>
      <c r="DC41">
        <f>'Raw Data'!LF165</f>
        <v>0</v>
      </c>
      <c r="DD41">
        <f>'Raw Data'!LG165</f>
        <v>0</v>
      </c>
      <c r="DE41">
        <f>'Raw Data'!LH165</f>
        <v>0</v>
      </c>
      <c r="DF41">
        <f>'Raw Data'!LI165</f>
        <v>0</v>
      </c>
      <c r="DG41">
        <f>'Raw Data'!LJ165</f>
        <v>0</v>
      </c>
      <c r="DH41">
        <f>'Raw Data'!LK165</f>
        <v>0</v>
      </c>
      <c r="DI41">
        <f>'Raw Data'!LL165</f>
        <v>0</v>
      </c>
      <c r="DJ41">
        <f>'Raw Data'!LM165</f>
        <v>0</v>
      </c>
      <c r="DK41">
        <f>'Raw Data'!LN165</f>
        <v>0</v>
      </c>
      <c r="DL41">
        <f>'Raw Data'!LO165</f>
        <v>0</v>
      </c>
      <c r="DM41">
        <f>'Raw Data'!LP165</f>
        <v>0</v>
      </c>
      <c r="DN41">
        <f>'Raw Data'!LQ165</f>
        <v>0</v>
      </c>
      <c r="DO41">
        <f>'Raw Data'!LR165</f>
        <v>0</v>
      </c>
      <c r="DP41">
        <f>'Raw Data'!LS165</f>
        <v>0</v>
      </c>
      <c r="DQ41">
        <f>'Raw Data'!LT165</f>
        <v>0</v>
      </c>
      <c r="DR41">
        <f>'Raw Data'!LU165</f>
        <v>0</v>
      </c>
      <c r="DS41">
        <f>'Raw Data'!LV165</f>
        <v>0</v>
      </c>
      <c r="DT41">
        <f>'Raw Data'!LW165</f>
        <v>0</v>
      </c>
      <c r="DU41">
        <f>'Raw Data'!LX165</f>
        <v>0</v>
      </c>
      <c r="DV41">
        <f>'Raw Data'!LY165</f>
        <v>0</v>
      </c>
      <c r="DW41">
        <f>'Raw Data'!LZ165</f>
        <v>0</v>
      </c>
      <c r="DX41">
        <f>'Raw Data'!MA165</f>
        <v>0</v>
      </c>
      <c r="DY41">
        <f>'Raw Data'!MB165</f>
        <v>0</v>
      </c>
      <c r="DZ41">
        <f>'Raw Data'!MC165</f>
        <v>0</v>
      </c>
      <c r="EA41">
        <f>'Raw Data'!MD165</f>
        <v>0</v>
      </c>
      <c r="EB41">
        <f>'Raw Data'!ME165</f>
        <v>0</v>
      </c>
      <c r="EC41">
        <f>'Raw Data'!MF165</f>
        <v>0</v>
      </c>
      <c r="ED41">
        <f>'Raw Data'!MG165</f>
        <v>0</v>
      </c>
      <c r="EE41">
        <f>'Raw Data'!MH165</f>
        <v>0</v>
      </c>
      <c r="EF41">
        <f>'Raw Data'!MI165</f>
        <v>0</v>
      </c>
      <c r="EG41">
        <f>'Raw Data'!MJ165</f>
        <v>0</v>
      </c>
      <c r="EH41">
        <f>'Raw Data'!MK165</f>
        <v>0</v>
      </c>
      <c r="EI41">
        <f>'Raw Data'!JA164</f>
        <v>184</v>
      </c>
      <c r="EJ41">
        <f>'Raw Data'!JB164</f>
        <v>203</v>
      </c>
      <c r="EK41">
        <f>'Raw Data'!JC164</f>
        <v>228</v>
      </c>
      <c r="EL41">
        <f>'Raw Data'!JD164</f>
        <v>203</v>
      </c>
      <c r="EM41">
        <f>'Raw Data'!JE164</f>
        <v>119</v>
      </c>
      <c r="EN41">
        <f>'Raw Data'!JF164</f>
        <v>158</v>
      </c>
      <c r="EO41">
        <f>'Raw Data'!JG164</f>
        <v>145</v>
      </c>
      <c r="EP41">
        <f>'Raw Data'!JH164</f>
        <v>139</v>
      </c>
      <c r="EQ41">
        <f>'Raw Data'!JI164</f>
        <v>146</v>
      </c>
      <c r="ER41">
        <f>'Raw Data'!JJ164</f>
        <v>162</v>
      </c>
      <c r="ES41">
        <f>'Raw Data'!JK164</f>
        <v>208</v>
      </c>
      <c r="ET41">
        <f>'Raw Data'!JL164</f>
        <v>165</v>
      </c>
    </row>
    <row r="42" spans="1:156" ht="14.25" customHeight="1" x14ac:dyDescent="0.3">
      <c r="A42">
        <v>2022</v>
      </c>
      <c r="EI42">
        <f>'Raw Data'!JA165</f>
        <v>190</v>
      </c>
      <c r="EJ42">
        <f>'Raw Data'!JB165</f>
        <v>121</v>
      </c>
      <c r="EK42">
        <f>'Raw Data'!JC165</f>
        <v>199</v>
      </c>
      <c r="EL42">
        <f>'Raw Data'!JD165</f>
        <v>217</v>
      </c>
      <c r="EM42">
        <f>'Raw Data'!JE165</f>
        <v>182</v>
      </c>
      <c r="EN42">
        <f>'Raw Data'!JF165</f>
        <v>126</v>
      </c>
      <c r="EO42">
        <f>'Raw Data'!JG165</f>
        <v>88</v>
      </c>
      <c r="EP42">
        <f>'Raw Data'!JH165</f>
        <v>116</v>
      </c>
      <c r="EQ42">
        <f>'Raw Data'!JI165</f>
        <v>84</v>
      </c>
      <c r="ER42">
        <f>'Raw Data'!JJ165</f>
        <v>140</v>
      </c>
      <c r="ES42">
        <f>'Raw Data'!JK165</f>
        <v>209</v>
      </c>
      <c r="ET42">
        <f>'Raw Data'!JL165</f>
        <v>233</v>
      </c>
    </row>
    <row r="43" spans="1:156" ht="14.25" customHeight="1" x14ac:dyDescent="0.3">
      <c r="A43">
        <v>2023</v>
      </c>
      <c r="EI43">
        <f>'Raw Data'!JA166</f>
        <v>101</v>
      </c>
      <c r="EJ43">
        <f>'Raw Data'!JB166</f>
        <v>207</v>
      </c>
      <c r="EK43">
        <f>'Raw Data'!JC166</f>
        <v>138</v>
      </c>
      <c r="EL43">
        <f>'Raw Data'!JD166</f>
        <v>118</v>
      </c>
      <c r="EM43">
        <f>'Raw Data'!JE166</f>
        <v>133</v>
      </c>
      <c r="EN43">
        <f>'Raw Data'!JF166</f>
        <v>191</v>
      </c>
      <c r="EO43">
        <f>'Raw Data'!JG166</f>
        <v>89</v>
      </c>
      <c r="EP43">
        <f>'Raw Data'!JH166</f>
        <v>96</v>
      </c>
      <c r="EQ43">
        <f>'Raw Data'!JI166</f>
        <v>155</v>
      </c>
      <c r="ER43">
        <f>'Raw Data'!JJ166</f>
        <v>124</v>
      </c>
      <c r="ES43">
        <f>'Raw Data'!JK166</f>
        <v>45</v>
      </c>
      <c r="ET43">
        <f>'Raw Data'!JL166</f>
        <v>85</v>
      </c>
    </row>
    <row r="44" spans="1:156" ht="14.25" customHeight="1" x14ac:dyDescent="0.3">
      <c r="A44">
        <v>2024</v>
      </c>
      <c r="EI44">
        <f>'Raw Data'!JA167</f>
        <v>121</v>
      </c>
      <c r="EJ44">
        <f>'Raw Data'!JB167</f>
        <v>151</v>
      </c>
      <c r="EK44">
        <f>'Raw Data'!JC149</f>
        <v>52</v>
      </c>
      <c r="EL44">
        <f>'Raw Data'!JD149</f>
        <v>60</v>
      </c>
      <c r="EM44">
        <f>'Raw Data'!JE149</f>
        <v>54</v>
      </c>
      <c r="EN44">
        <f>'Raw Data'!JF149</f>
        <v>49</v>
      </c>
      <c r="EO44">
        <f>'Raw Data'!JG149</f>
        <v>56</v>
      </c>
      <c r="EP44">
        <f>'Raw Data'!JH149</f>
        <v>48</v>
      </c>
      <c r="EQ44">
        <f>'Raw Data'!JI149</f>
        <v>53</v>
      </c>
      <c r="ER44">
        <f>'Raw Data'!JJ149</f>
        <v>63</v>
      </c>
      <c r="ES44">
        <f>'Raw Data'!JK149</f>
        <v>63</v>
      </c>
      <c r="ET44">
        <f>'Raw Data'!JL149</f>
        <v>57</v>
      </c>
    </row>
    <row r="45" spans="1:156" ht="14.25" customHeight="1" x14ac:dyDescent="0.3">
      <c r="A45">
        <v>2025</v>
      </c>
      <c r="EI45">
        <f>'Raw Data'!JA150</f>
        <v>72</v>
      </c>
      <c r="EJ45">
        <f>'Raw Data'!JB150</f>
        <v>68</v>
      </c>
      <c r="EK45">
        <f>'Raw Data'!JC150</f>
        <v>76</v>
      </c>
      <c r="EL45">
        <f>'Raw Data'!JD150</f>
        <v>0</v>
      </c>
      <c r="EM45">
        <f>'Raw Data'!JE150</f>
        <v>0</v>
      </c>
      <c r="EN45">
        <f>'Raw Data'!JF150</f>
        <v>0</v>
      </c>
      <c r="EO45">
        <f>'Raw Data'!JG150</f>
        <v>0</v>
      </c>
      <c r="EP45">
        <f>'Raw Data'!JH150</f>
        <v>0</v>
      </c>
      <c r="EQ45">
        <f>'Raw Data'!JI150</f>
        <v>0</v>
      </c>
      <c r="ER45">
        <f>'Raw Data'!JJ150</f>
        <v>0</v>
      </c>
      <c r="ES45">
        <f>'Raw Data'!JK150</f>
        <v>0</v>
      </c>
      <c r="ET45">
        <f>'Raw Data'!JL150</f>
        <v>0</v>
      </c>
    </row>
    <row r="46" spans="1:156" ht="14.25" customHeight="1" x14ac:dyDescent="0.3"/>
    <row r="47" spans="1:156" ht="14.25" customHeight="1" thickBot="1" x14ac:dyDescent="0.4">
      <c r="EP47" s="316" t="s">
        <v>360</v>
      </c>
      <c r="EQ47" s="317"/>
      <c r="ER47" s="318"/>
      <c r="ET47" s="316" t="s">
        <v>393</v>
      </c>
      <c r="EU47" s="317"/>
      <c r="EV47" s="318"/>
      <c r="EX47" s="316" t="s">
        <v>524</v>
      </c>
      <c r="EY47" s="317"/>
      <c r="EZ47" s="318"/>
    </row>
    <row r="48" spans="1:156" ht="14.25" customHeight="1" thickTop="1" x14ac:dyDescent="0.35">
      <c r="A48" s="151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51"/>
      <c r="AE48" s="151"/>
      <c r="AF48" s="151"/>
      <c r="AG48" s="151"/>
      <c r="AH48" s="151"/>
      <c r="AI48" s="151"/>
      <c r="AJ48" s="151"/>
      <c r="AK48" s="151"/>
      <c r="AL48" s="151"/>
      <c r="AM48" s="151"/>
      <c r="AN48" s="151"/>
      <c r="AO48" s="151"/>
      <c r="AP48" s="151"/>
      <c r="AQ48" s="151"/>
      <c r="AR48" s="151"/>
      <c r="AS48" s="151"/>
      <c r="AT48" s="151"/>
      <c r="AU48" s="151"/>
      <c r="AV48" s="151"/>
      <c r="AW48" s="151"/>
      <c r="AX48" s="151"/>
      <c r="AY48" s="151"/>
      <c r="AZ48" s="151"/>
      <c r="BA48" s="151"/>
      <c r="BB48" s="151"/>
      <c r="BC48" s="151"/>
      <c r="BD48" s="151"/>
      <c r="BE48" s="151"/>
      <c r="BF48" s="151"/>
      <c r="BG48" s="151"/>
      <c r="BH48" s="151"/>
      <c r="BI48" s="151"/>
      <c r="BJ48" s="151"/>
      <c r="BK48" s="151"/>
      <c r="BL48" s="151"/>
      <c r="BM48" s="151"/>
      <c r="BN48" s="151"/>
      <c r="BO48" s="151"/>
      <c r="BP48" s="151"/>
      <c r="BQ48" s="151"/>
      <c r="BR48" s="151"/>
      <c r="BS48" s="151"/>
      <c r="BT48" s="151"/>
      <c r="BU48" s="151"/>
      <c r="BV48" s="151"/>
      <c r="BW48" s="151"/>
      <c r="BX48" s="151"/>
      <c r="BY48" s="151"/>
      <c r="BZ48" s="151"/>
      <c r="CA48" s="151"/>
      <c r="CB48" s="151"/>
      <c r="CC48" s="151"/>
      <c r="CD48" s="151"/>
      <c r="CE48" s="151"/>
      <c r="CF48" s="151"/>
      <c r="CG48" s="151"/>
      <c r="CH48" s="151"/>
      <c r="CI48" s="151"/>
      <c r="CJ48" s="151"/>
      <c r="CK48" s="151"/>
      <c r="CL48" s="151"/>
      <c r="CM48" s="151"/>
      <c r="CN48" s="151"/>
      <c r="CO48" s="151"/>
      <c r="CP48" s="151"/>
      <c r="CQ48" s="151"/>
      <c r="CR48" s="151"/>
      <c r="CS48" s="151"/>
      <c r="CT48" s="151"/>
      <c r="CU48" s="151"/>
      <c r="CV48" s="151"/>
      <c r="CW48" s="151"/>
      <c r="CX48" s="151"/>
      <c r="CY48" s="151"/>
      <c r="CZ48" s="151"/>
      <c r="DA48" s="151"/>
      <c r="DB48" s="151"/>
      <c r="DC48" s="151"/>
      <c r="DD48" s="151"/>
      <c r="DE48" s="151"/>
      <c r="DF48" s="151"/>
      <c r="DG48" s="151"/>
      <c r="DH48" s="151"/>
      <c r="DI48" s="151"/>
      <c r="DJ48" s="151"/>
      <c r="DK48" s="151"/>
      <c r="DL48" s="151"/>
      <c r="DM48" s="151"/>
      <c r="DN48" s="151"/>
      <c r="DO48" s="151"/>
      <c r="DP48" s="151"/>
      <c r="DQ48" s="151"/>
      <c r="DR48" s="151"/>
      <c r="DS48" s="151"/>
      <c r="DT48" s="151"/>
      <c r="DU48" s="151"/>
      <c r="DV48" s="151"/>
      <c r="DW48" s="151"/>
      <c r="DX48" s="151"/>
      <c r="DY48" s="151"/>
      <c r="DZ48" s="151"/>
      <c r="EA48" s="151"/>
      <c r="EB48" s="151"/>
      <c r="EC48" s="151"/>
      <c r="ED48" s="151"/>
      <c r="EE48" s="151"/>
      <c r="EF48" s="151"/>
      <c r="EG48" s="151"/>
      <c r="EH48" s="151"/>
      <c r="EI48" s="265" t="s">
        <v>532</v>
      </c>
      <c r="EJ48" s="265" t="s">
        <v>460</v>
      </c>
      <c r="EK48" s="265" t="s">
        <v>462</v>
      </c>
      <c r="EL48" s="265" t="s">
        <v>462</v>
      </c>
      <c r="EP48" s="6" t="s">
        <v>13</v>
      </c>
      <c r="EQ48" s="6" t="s">
        <v>14</v>
      </c>
      <c r="ER48" s="6" t="s">
        <v>15</v>
      </c>
      <c r="ET48" s="6" t="s">
        <v>13</v>
      </c>
      <c r="EU48" s="6" t="s">
        <v>14</v>
      </c>
      <c r="EV48" s="6" t="s">
        <v>15</v>
      </c>
      <c r="EX48" s="6" t="s">
        <v>13</v>
      </c>
      <c r="EY48" s="6" t="s">
        <v>14</v>
      </c>
      <c r="EZ48" s="6" t="s">
        <v>15</v>
      </c>
    </row>
    <row r="49" spans="1:156" ht="14.25" customHeight="1" x14ac:dyDescent="0.35">
      <c r="A49" s="151">
        <v>2021</v>
      </c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51"/>
      <c r="AE49" s="151"/>
      <c r="AF49" s="151"/>
      <c r="AG49" s="151"/>
      <c r="AH49" s="151"/>
      <c r="AI49" s="151"/>
      <c r="AJ49" s="151"/>
      <c r="AK49" s="151"/>
      <c r="AL49" s="151"/>
      <c r="AM49" s="151"/>
      <c r="AN49" s="151"/>
      <c r="AO49" s="151"/>
      <c r="AP49" s="151"/>
      <c r="AQ49" s="151"/>
      <c r="AR49" s="151"/>
      <c r="AS49" s="151"/>
      <c r="AT49" s="151"/>
      <c r="AU49" s="151"/>
      <c r="AV49" s="151"/>
      <c r="AW49" s="151"/>
      <c r="AX49" s="151"/>
      <c r="AY49" s="151"/>
      <c r="AZ49" s="151"/>
      <c r="BA49" s="151"/>
      <c r="BB49" s="151"/>
      <c r="BC49" s="151"/>
      <c r="BD49" s="151"/>
      <c r="BE49" s="151"/>
      <c r="BF49" s="151"/>
      <c r="BG49" s="151"/>
      <c r="BH49" s="151"/>
      <c r="BI49" s="151"/>
      <c r="BJ49" s="151"/>
      <c r="BK49" s="151"/>
      <c r="BL49" s="151"/>
      <c r="BM49" s="151"/>
      <c r="BN49" s="151"/>
      <c r="BO49" s="151"/>
      <c r="BP49" s="151"/>
      <c r="BQ49" s="151"/>
      <c r="BR49" s="151"/>
      <c r="BS49" s="151"/>
      <c r="BT49" s="151"/>
      <c r="BU49" s="151"/>
      <c r="BV49" s="151"/>
      <c r="BW49" s="151"/>
      <c r="BX49" s="151"/>
      <c r="BY49" s="151"/>
      <c r="BZ49" s="151"/>
      <c r="CA49" s="151"/>
      <c r="CB49" s="151"/>
      <c r="CC49" s="151"/>
      <c r="CD49" s="151"/>
      <c r="CE49" s="151"/>
      <c r="CF49" s="151"/>
      <c r="CG49" s="151"/>
      <c r="CH49" s="151"/>
      <c r="CI49" s="151"/>
      <c r="CJ49" s="151"/>
      <c r="CK49" s="151"/>
      <c r="CL49" s="151"/>
      <c r="CM49" s="151"/>
      <c r="CN49" s="151"/>
      <c r="CO49" s="151"/>
      <c r="CP49" s="151"/>
      <c r="CQ49" s="151"/>
      <c r="CR49" s="151"/>
      <c r="CS49" s="151"/>
      <c r="CT49" s="151"/>
      <c r="CU49" s="151"/>
      <c r="CV49" s="151"/>
      <c r="CW49" s="151"/>
      <c r="CX49" s="151"/>
      <c r="CY49" s="151"/>
      <c r="CZ49" s="151"/>
      <c r="DA49" s="151"/>
      <c r="DB49" s="151"/>
      <c r="DC49" s="151"/>
      <c r="DD49" s="151"/>
      <c r="DE49" s="151"/>
      <c r="DF49" s="151"/>
      <c r="DG49" s="151"/>
      <c r="DH49" s="151"/>
      <c r="DI49" s="151"/>
      <c r="DJ49" s="151"/>
      <c r="DK49" s="151"/>
      <c r="DL49" s="151"/>
      <c r="DM49" s="151"/>
      <c r="DN49" s="151"/>
      <c r="DO49" s="151"/>
      <c r="DP49" s="151"/>
      <c r="DQ49" s="151"/>
      <c r="DR49" s="151"/>
      <c r="DS49" s="151"/>
      <c r="DT49" s="151"/>
      <c r="DU49" s="151"/>
      <c r="DV49" s="151"/>
      <c r="DW49" s="151"/>
      <c r="DX49" s="151"/>
      <c r="DY49" s="151"/>
      <c r="DZ49" s="151"/>
      <c r="EA49" s="151"/>
      <c r="EB49" s="151"/>
      <c r="EC49" s="151"/>
      <c r="ED49" s="151"/>
      <c r="EE49" s="151"/>
      <c r="EF49" s="151"/>
      <c r="EG49" s="151"/>
      <c r="EH49" s="151"/>
      <c r="EI49" s="266">
        <f>SUM(EI41:EK41)/3</f>
        <v>205</v>
      </c>
      <c r="EJ49" s="266">
        <f>SUM(EL41:EN41)/3</f>
        <v>160</v>
      </c>
      <c r="EK49" s="266">
        <f>SUM(EO41:EQ41)/3</f>
        <v>143.33333333333334</v>
      </c>
      <c r="EL49" s="266">
        <f>SUM(ER41:ET41)/3</f>
        <v>178.33333333333334</v>
      </c>
      <c r="EP49" s="7" t="s">
        <v>576</v>
      </c>
      <c r="EQ49" s="8">
        <f>EK45</f>
        <v>76</v>
      </c>
      <c r="ER49" s="9">
        <f>(EQ49-EQ50)/EQ50</f>
        <v>0.46153846153846156</v>
      </c>
      <c r="ET49" s="7">
        <v>2025</v>
      </c>
      <c r="EU49" s="178">
        <f>SUM(EI45:EK45)/3</f>
        <v>72</v>
      </c>
      <c r="EV49" s="9">
        <f>(EU49-EU50)/EU50</f>
        <v>-0.33333333333333331</v>
      </c>
      <c r="EX49" s="179" t="s">
        <v>544</v>
      </c>
      <c r="EY49" s="178">
        <f>SUM(EI45:EK45)</f>
        <v>216</v>
      </c>
      <c r="EZ49" s="9">
        <f>(EY49-EY50)/EY50</f>
        <v>-0.33333333333333331</v>
      </c>
    </row>
    <row r="50" spans="1:156" ht="14.25" customHeight="1" x14ac:dyDescent="0.35">
      <c r="A50" s="151">
        <v>2022</v>
      </c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51"/>
      <c r="AE50" s="151"/>
      <c r="AF50" s="151"/>
      <c r="AG50" s="151"/>
      <c r="AH50" s="151"/>
      <c r="AI50" s="151"/>
      <c r="AJ50" s="151"/>
      <c r="AK50" s="151"/>
      <c r="AL50" s="151"/>
      <c r="AM50" s="151"/>
      <c r="AN50" s="151"/>
      <c r="AO50" s="151"/>
      <c r="AP50" s="151"/>
      <c r="AQ50" s="151"/>
      <c r="AR50" s="151"/>
      <c r="AS50" s="151"/>
      <c r="AT50" s="151"/>
      <c r="AU50" s="151"/>
      <c r="AV50" s="151"/>
      <c r="AW50" s="151"/>
      <c r="AX50" s="151"/>
      <c r="AY50" s="151"/>
      <c r="AZ50" s="151"/>
      <c r="BA50" s="151"/>
      <c r="BB50" s="151"/>
      <c r="BC50" s="151"/>
      <c r="BD50" s="151"/>
      <c r="BE50" s="151"/>
      <c r="BF50" s="151"/>
      <c r="BG50" s="151"/>
      <c r="BH50" s="151"/>
      <c r="BI50" s="151"/>
      <c r="BJ50" s="151"/>
      <c r="BK50" s="151"/>
      <c r="BL50" s="151"/>
      <c r="BM50" s="151"/>
      <c r="BN50" s="151"/>
      <c r="BO50" s="151"/>
      <c r="BP50" s="151"/>
      <c r="BQ50" s="151"/>
      <c r="BR50" s="151"/>
      <c r="BS50" s="151"/>
      <c r="BT50" s="151"/>
      <c r="BU50" s="151"/>
      <c r="BV50" s="151"/>
      <c r="BW50" s="151"/>
      <c r="BX50" s="151"/>
      <c r="BY50" s="151"/>
      <c r="BZ50" s="151"/>
      <c r="CA50" s="151"/>
      <c r="CB50" s="151"/>
      <c r="CC50" s="151"/>
      <c r="CD50" s="151"/>
      <c r="CE50" s="151"/>
      <c r="CF50" s="151"/>
      <c r="CG50" s="151"/>
      <c r="CH50" s="151"/>
      <c r="CI50" s="151"/>
      <c r="CJ50" s="151"/>
      <c r="CK50" s="151"/>
      <c r="CL50" s="151"/>
      <c r="CM50" s="151"/>
      <c r="CN50" s="151"/>
      <c r="CO50" s="151"/>
      <c r="CP50" s="151"/>
      <c r="CQ50" s="151"/>
      <c r="CR50" s="151"/>
      <c r="CS50" s="151"/>
      <c r="CT50" s="151"/>
      <c r="CU50" s="151"/>
      <c r="CV50" s="151"/>
      <c r="CW50" s="151"/>
      <c r="CX50" s="151"/>
      <c r="CY50" s="151"/>
      <c r="CZ50" s="151"/>
      <c r="DA50" s="151"/>
      <c r="DB50" s="151"/>
      <c r="DC50" s="151"/>
      <c r="DD50" s="151"/>
      <c r="DE50" s="151"/>
      <c r="DF50" s="151"/>
      <c r="DG50" s="151"/>
      <c r="DH50" s="151"/>
      <c r="DI50" s="151"/>
      <c r="DJ50" s="151"/>
      <c r="DK50" s="151"/>
      <c r="DL50" s="151"/>
      <c r="DM50" s="151"/>
      <c r="DN50" s="151"/>
      <c r="DO50" s="151"/>
      <c r="DP50" s="151"/>
      <c r="DQ50" s="151"/>
      <c r="DR50" s="151"/>
      <c r="DS50" s="151"/>
      <c r="DT50" s="151"/>
      <c r="DU50" s="151"/>
      <c r="DV50" s="151"/>
      <c r="DW50" s="151"/>
      <c r="DX50" s="151"/>
      <c r="DY50" s="151"/>
      <c r="DZ50" s="151"/>
      <c r="EA50" s="151"/>
      <c r="EB50" s="151"/>
      <c r="EC50" s="151"/>
      <c r="ED50" s="151"/>
      <c r="EE50" s="151"/>
      <c r="EF50" s="151"/>
      <c r="EG50" s="151"/>
      <c r="EH50" s="151"/>
      <c r="EI50" s="266">
        <f>SUM(EI42:EK42)/3</f>
        <v>170</v>
      </c>
      <c r="EJ50" s="266">
        <f>SUM(EL42:EN42)/3</f>
        <v>175</v>
      </c>
      <c r="EK50" s="266">
        <f>SUM(EO42:EQ42)/3</f>
        <v>96</v>
      </c>
      <c r="EL50" s="266">
        <f>SUM(ER42:ET42)/3</f>
        <v>194</v>
      </c>
      <c r="EP50" s="7" t="s">
        <v>577</v>
      </c>
      <c r="EQ50" s="8">
        <f>EK44</f>
        <v>52</v>
      </c>
      <c r="ER50" s="9">
        <f>(EQ50-EQ51)/EQ51</f>
        <v>-0.62318840579710144</v>
      </c>
      <c r="ET50" s="7">
        <v>2024</v>
      </c>
      <c r="EU50" s="178">
        <f>SUM(EI44:EK44)/3</f>
        <v>108</v>
      </c>
      <c r="EV50" s="9">
        <f>(EU50-EU51)/EU51</f>
        <v>-0.27354260089686094</v>
      </c>
      <c r="EX50" s="179" t="s">
        <v>545</v>
      </c>
      <c r="EY50" s="178">
        <f>SUM(EI44:EK44)</f>
        <v>324</v>
      </c>
      <c r="EZ50" s="9">
        <f>(EY50-EY51)/EY51</f>
        <v>-0.273542600896861</v>
      </c>
    </row>
    <row r="51" spans="1:156" ht="14.25" customHeight="1" x14ac:dyDescent="0.35">
      <c r="A51" s="151">
        <v>2023</v>
      </c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51"/>
      <c r="AE51" s="151"/>
      <c r="AF51" s="151"/>
      <c r="AG51" s="151"/>
      <c r="AH51" s="151"/>
      <c r="AI51" s="151"/>
      <c r="AJ51" s="151"/>
      <c r="AK51" s="151"/>
      <c r="AL51" s="151"/>
      <c r="AM51" s="151"/>
      <c r="AN51" s="151"/>
      <c r="AO51" s="151"/>
      <c r="AP51" s="151"/>
      <c r="AQ51" s="151"/>
      <c r="AR51" s="151"/>
      <c r="AS51" s="151"/>
      <c r="AT51" s="151"/>
      <c r="AU51" s="151"/>
      <c r="AV51" s="151"/>
      <c r="AW51" s="151"/>
      <c r="AX51" s="151"/>
      <c r="AY51" s="151"/>
      <c r="AZ51" s="151"/>
      <c r="BA51" s="151"/>
      <c r="BB51" s="151"/>
      <c r="BC51" s="151"/>
      <c r="BD51" s="151"/>
      <c r="BE51" s="151"/>
      <c r="BF51" s="151"/>
      <c r="BG51" s="151"/>
      <c r="BH51" s="151"/>
      <c r="BI51" s="151"/>
      <c r="BJ51" s="151"/>
      <c r="BK51" s="151"/>
      <c r="BL51" s="151"/>
      <c r="BM51" s="151"/>
      <c r="BN51" s="151"/>
      <c r="BO51" s="151"/>
      <c r="BP51" s="151"/>
      <c r="BQ51" s="151"/>
      <c r="BR51" s="151"/>
      <c r="BS51" s="151"/>
      <c r="BT51" s="151"/>
      <c r="BU51" s="151"/>
      <c r="BV51" s="151"/>
      <c r="BW51" s="151"/>
      <c r="BX51" s="151"/>
      <c r="BY51" s="151"/>
      <c r="BZ51" s="151"/>
      <c r="CA51" s="151"/>
      <c r="CB51" s="151"/>
      <c r="CC51" s="151"/>
      <c r="CD51" s="151"/>
      <c r="CE51" s="151"/>
      <c r="CF51" s="151"/>
      <c r="CG51" s="151"/>
      <c r="CH51" s="151"/>
      <c r="CI51" s="151"/>
      <c r="CJ51" s="151"/>
      <c r="CK51" s="151"/>
      <c r="CL51" s="151"/>
      <c r="CM51" s="151"/>
      <c r="CN51" s="151"/>
      <c r="CO51" s="151"/>
      <c r="CP51" s="151"/>
      <c r="CQ51" s="151"/>
      <c r="CR51" s="151"/>
      <c r="CS51" s="151"/>
      <c r="CT51" s="151"/>
      <c r="CU51" s="151"/>
      <c r="CV51" s="151"/>
      <c r="CW51" s="151"/>
      <c r="CX51" s="151"/>
      <c r="CY51" s="151"/>
      <c r="CZ51" s="151"/>
      <c r="DA51" s="151"/>
      <c r="DB51" s="151"/>
      <c r="DC51" s="151"/>
      <c r="DD51" s="151"/>
      <c r="DE51" s="151"/>
      <c r="DF51" s="151"/>
      <c r="DG51" s="151"/>
      <c r="DH51" s="151"/>
      <c r="DI51" s="151"/>
      <c r="DJ51" s="151"/>
      <c r="DK51" s="151"/>
      <c r="DL51" s="151"/>
      <c r="DM51" s="151"/>
      <c r="DN51" s="151"/>
      <c r="DO51" s="151"/>
      <c r="DP51" s="151"/>
      <c r="DQ51" s="151"/>
      <c r="DR51" s="151"/>
      <c r="DS51" s="151"/>
      <c r="DT51" s="151"/>
      <c r="DU51" s="151"/>
      <c r="DV51" s="151"/>
      <c r="DW51" s="151"/>
      <c r="DX51" s="151"/>
      <c r="DY51" s="151"/>
      <c r="DZ51" s="151"/>
      <c r="EA51" s="151"/>
      <c r="EB51" s="151"/>
      <c r="EC51" s="151"/>
      <c r="ED51" s="151"/>
      <c r="EE51" s="151"/>
      <c r="EF51" s="151"/>
      <c r="EG51" s="151"/>
      <c r="EH51" s="151"/>
      <c r="EI51" s="266">
        <f>SUM(EI43:EK43)/3</f>
        <v>148.66666666666666</v>
      </c>
      <c r="EJ51" s="266">
        <f>SUM(EL43:EN43)/3</f>
        <v>147.33333333333334</v>
      </c>
      <c r="EK51" s="266">
        <f>SUM(EO43:EQ43)/3</f>
        <v>113.33333333333333</v>
      </c>
      <c r="EL51" s="266">
        <f>SUM(ER43:ET43)/3</f>
        <v>84.666666666666671</v>
      </c>
      <c r="EP51" s="7" t="s">
        <v>578</v>
      </c>
      <c r="EQ51" s="8">
        <f>EK43</f>
        <v>138</v>
      </c>
      <c r="ER51" s="9">
        <f>(EQ51-EQ52)/EQ52</f>
        <v>-0.30653266331658291</v>
      </c>
      <c r="ET51" s="7">
        <v>2023</v>
      </c>
      <c r="EU51" s="178">
        <f>SUM(EI43:EK43)/3</f>
        <v>148.66666666666666</v>
      </c>
      <c r="EV51" s="9">
        <f>(EU51-EU52)/EU52</f>
        <v>-0.12549019607843143</v>
      </c>
      <c r="EX51" s="179" t="s">
        <v>546</v>
      </c>
      <c r="EY51" s="178">
        <f>SUM(EI43:EK43)</f>
        <v>446</v>
      </c>
      <c r="EZ51" s="9">
        <f>(EY51-EY52)/EY52</f>
        <v>-0.12549019607843137</v>
      </c>
    </row>
    <row r="52" spans="1:156" ht="14.25" customHeight="1" x14ac:dyDescent="0.35">
      <c r="A52" s="151">
        <v>2024</v>
      </c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1"/>
      <c r="AE52" s="151"/>
      <c r="AF52" s="151"/>
      <c r="AG52" s="151"/>
      <c r="AH52" s="151"/>
      <c r="AI52" s="151"/>
      <c r="AJ52" s="151"/>
      <c r="AK52" s="151"/>
      <c r="AL52" s="151"/>
      <c r="AM52" s="151"/>
      <c r="AN52" s="151"/>
      <c r="AO52" s="151"/>
      <c r="AP52" s="151"/>
      <c r="AQ52" s="151"/>
      <c r="AR52" s="151"/>
      <c r="AS52" s="151"/>
      <c r="AT52" s="151"/>
      <c r="AU52" s="151"/>
      <c r="AV52" s="151"/>
      <c r="AW52" s="151"/>
      <c r="AX52" s="151"/>
      <c r="AY52" s="151"/>
      <c r="AZ52" s="151"/>
      <c r="BA52" s="151"/>
      <c r="BB52" s="151"/>
      <c r="BC52" s="151"/>
      <c r="BD52" s="151"/>
      <c r="BE52" s="151"/>
      <c r="BF52" s="151"/>
      <c r="BG52" s="151"/>
      <c r="BH52" s="151"/>
      <c r="BI52" s="151"/>
      <c r="BJ52" s="151"/>
      <c r="BK52" s="151"/>
      <c r="BL52" s="151"/>
      <c r="BM52" s="151"/>
      <c r="BN52" s="151"/>
      <c r="BO52" s="151"/>
      <c r="BP52" s="151"/>
      <c r="BQ52" s="151"/>
      <c r="BR52" s="151"/>
      <c r="BS52" s="151"/>
      <c r="BT52" s="151"/>
      <c r="BU52" s="151"/>
      <c r="BV52" s="151"/>
      <c r="BW52" s="151"/>
      <c r="BX52" s="151"/>
      <c r="BY52" s="151"/>
      <c r="BZ52" s="151"/>
      <c r="CA52" s="151"/>
      <c r="CB52" s="151"/>
      <c r="CC52" s="151"/>
      <c r="CD52" s="151"/>
      <c r="CE52" s="151"/>
      <c r="CF52" s="151"/>
      <c r="CG52" s="151"/>
      <c r="CH52" s="151"/>
      <c r="CI52" s="151"/>
      <c r="CJ52" s="151"/>
      <c r="CK52" s="151"/>
      <c r="CL52" s="151"/>
      <c r="CM52" s="151"/>
      <c r="CN52" s="151"/>
      <c r="CO52" s="151"/>
      <c r="CP52" s="151"/>
      <c r="CQ52" s="151"/>
      <c r="CR52" s="151"/>
      <c r="CS52" s="151"/>
      <c r="CT52" s="151"/>
      <c r="CU52" s="151"/>
      <c r="CV52" s="151"/>
      <c r="CW52" s="151"/>
      <c r="CX52" s="151"/>
      <c r="CY52" s="151"/>
      <c r="CZ52" s="151"/>
      <c r="DA52" s="151"/>
      <c r="DB52" s="151"/>
      <c r="DC52" s="151"/>
      <c r="DD52" s="151"/>
      <c r="DE52" s="151"/>
      <c r="DF52" s="151"/>
      <c r="DG52" s="151"/>
      <c r="DH52" s="151"/>
      <c r="DI52" s="151"/>
      <c r="DJ52" s="151"/>
      <c r="DK52" s="151"/>
      <c r="DL52" s="151"/>
      <c r="DM52" s="151"/>
      <c r="DN52" s="151"/>
      <c r="DO52" s="151"/>
      <c r="DP52" s="151"/>
      <c r="DQ52" s="151"/>
      <c r="DR52" s="151"/>
      <c r="DS52" s="151"/>
      <c r="DT52" s="151"/>
      <c r="DU52" s="151"/>
      <c r="DV52" s="151"/>
      <c r="DW52" s="151"/>
      <c r="DX52" s="151"/>
      <c r="DY52" s="151"/>
      <c r="DZ52" s="151"/>
      <c r="EA52" s="151"/>
      <c r="EB52" s="151"/>
      <c r="EC52" s="151"/>
      <c r="ED52" s="151"/>
      <c r="EE52" s="151"/>
      <c r="EF52" s="151"/>
      <c r="EG52" s="151"/>
      <c r="EH52" s="151"/>
      <c r="EI52" s="266">
        <f>SUM(EI44:EK44)/3</f>
        <v>108</v>
      </c>
      <c r="EJ52" s="266">
        <f>SUM(EL44:EN44)/3</f>
        <v>54.333333333333336</v>
      </c>
      <c r="EK52" s="266">
        <f>SUM(EO44:EQ44)/3</f>
        <v>52.333333333333336</v>
      </c>
      <c r="EL52" s="266">
        <f>SUM(ER44:ET44)/3</f>
        <v>61</v>
      </c>
      <c r="EP52" s="179" t="s">
        <v>579</v>
      </c>
      <c r="EQ52" s="8">
        <f>EK42</f>
        <v>199</v>
      </c>
      <c r="ER52" s="9"/>
      <c r="ET52" s="7">
        <v>2022</v>
      </c>
      <c r="EU52" s="178">
        <f>SUM(EI42:EK42)/3</f>
        <v>170</v>
      </c>
      <c r="EV52" s="9">
        <f>(EU52-EU53)/EU53</f>
        <v>-0.17073170731707318</v>
      </c>
      <c r="EX52" s="179" t="s">
        <v>547</v>
      </c>
      <c r="EY52" s="178">
        <f>SUM(EI42:EK42)</f>
        <v>510</v>
      </c>
      <c r="EZ52" s="9"/>
    </row>
    <row r="53" spans="1:156" ht="14.25" customHeight="1" x14ac:dyDescent="0.35">
      <c r="A53" s="151">
        <v>2025</v>
      </c>
      <c r="EI53" s="266">
        <f>SUM(EI45:EK45)</f>
        <v>216</v>
      </c>
      <c r="EJ53" s="266">
        <f>SUM(EL45:EN45)</f>
        <v>0</v>
      </c>
      <c r="EK53" s="266">
        <f>SUM(EO45:EQ45)</f>
        <v>0</v>
      </c>
      <c r="EL53" s="266">
        <f>SUM(ER45:ET45)</f>
        <v>0</v>
      </c>
      <c r="EP53" s="7"/>
      <c r="EQ53" s="8"/>
      <c r="ER53" s="9"/>
      <c r="ET53" s="7">
        <v>2021</v>
      </c>
      <c r="EU53" s="178">
        <f>SUM(EI41:EK41)/3</f>
        <v>205</v>
      </c>
      <c r="EV53" s="9"/>
      <c r="EX53" s="179"/>
      <c r="EY53" s="178"/>
      <c r="EZ53" s="9"/>
    </row>
    <row r="54" spans="1:156" ht="14.25" customHeight="1" x14ac:dyDescent="0.3"/>
    <row r="55" spans="1:156" ht="14.25" customHeight="1" x14ac:dyDescent="0.3"/>
    <row r="56" spans="1:156" ht="14.25" customHeight="1" x14ac:dyDescent="0.3"/>
    <row r="57" spans="1:156" ht="14.25" customHeight="1" x14ac:dyDescent="0.3"/>
    <row r="58" spans="1:156" ht="14.25" customHeight="1" x14ac:dyDescent="0.3"/>
    <row r="59" spans="1:156" ht="14.25" customHeight="1" x14ac:dyDescent="0.3"/>
    <row r="60" spans="1:156" ht="14.25" customHeight="1" x14ac:dyDescent="0.3"/>
    <row r="61" spans="1:156" ht="14.25" customHeight="1" x14ac:dyDescent="0.3"/>
    <row r="62" spans="1:156" ht="14.25" customHeight="1" x14ac:dyDescent="0.3"/>
    <row r="63" spans="1:156" ht="14.25" customHeight="1" x14ac:dyDescent="0.3"/>
    <row r="64" spans="1:156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  <row r="1017" ht="14.25" customHeight="1" x14ac:dyDescent="0.3"/>
    <row r="1018" ht="14.25" customHeight="1" x14ac:dyDescent="0.3"/>
  </sheetData>
  <mergeCells count="6">
    <mergeCell ref="EP26:ER26"/>
    <mergeCell ref="EP47:ER47"/>
    <mergeCell ref="ET26:EV26"/>
    <mergeCell ref="ET47:EV47"/>
    <mergeCell ref="EX26:EZ26"/>
    <mergeCell ref="EX47:EZ47"/>
  </mergeCells>
  <phoneticPr fontId="30" type="noConversion"/>
  <pageMargins left="0.7" right="0.7" top="0.75" bottom="0.75" header="0" footer="0"/>
  <pageSetup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tabColor rgb="FFFFFF00"/>
  </sheetPr>
  <dimension ref="A1:FA1007"/>
  <sheetViews>
    <sheetView workbookViewId="0">
      <selection activeCell="H24" sqref="H24"/>
    </sheetView>
  </sheetViews>
  <sheetFormatPr defaultColWidth="12.58203125" defaultRowHeight="15" customHeight="1" x14ac:dyDescent="0.3"/>
  <cols>
    <col min="1" max="1" width="16.08203125" customWidth="1"/>
    <col min="2" max="5" width="7.58203125" customWidth="1"/>
    <col min="6" max="6" width="8.5" customWidth="1"/>
    <col min="7" max="118" width="7.58203125" customWidth="1"/>
    <col min="132" max="132" width="6.33203125" bestFit="1" customWidth="1"/>
    <col min="133" max="133" width="6.08203125" bestFit="1" customWidth="1"/>
    <col min="134" max="134" width="5.75" bestFit="1" customWidth="1"/>
  </cols>
  <sheetData>
    <row r="1" spans="1:14" ht="14.25" customHeight="1" x14ac:dyDescent="0.35">
      <c r="A1" s="170" t="s">
        <v>119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</row>
    <row r="2" spans="1:14" ht="14.25" customHeight="1" x14ac:dyDescent="0.3">
      <c r="A2" s="156"/>
      <c r="B2" s="247" t="s">
        <v>0</v>
      </c>
      <c r="C2" s="247" t="s">
        <v>1</v>
      </c>
      <c r="D2" s="247" t="s">
        <v>2</v>
      </c>
      <c r="E2" s="247" t="s">
        <v>3</v>
      </c>
      <c r="F2" s="247" t="s">
        <v>4</v>
      </c>
      <c r="G2" s="247" t="s">
        <v>5</v>
      </c>
      <c r="H2" s="248" t="s">
        <v>50</v>
      </c>
      <c r="I2" s="247" t="s">
        <v>7</v>
      </c>
      <c r="J2" s="247" t="s">
        <v>8</v>
      </c>
      <c r="K2" s="247" t="s">
        <v>9</v>
      </c>
      <c r="L2" s="247" t="s">
        <v>10</v>
      </c>
      <c r="M2" s="247" t="s">
        <v>11</v>
      </c>
    </row>
    <row r="3" spans="1:14" ht="14.25" hidden="1" customHeight="1" x14ac:dyDescent="0.35">
      <c r="A3" s="170">
        <v>2013</v>
      </c>
      <c r="B3" s="156"/>
      <c r="C3" s="156"/>
      <c r="D3" s="156"/>
      <c r="E3" s="156"/>
      <c r="F3" s="156"/>
      <c r="G3" s="156"/>
      <c r="H3" s="156"/>
      <c r="I3" s="156"/>
      <c r="J3" s="170">
        <f>'Raw Data'!DU29</f>
        <v>363</v>
      </c>
      <c r="K3" s="170">
        <f>'Raw Data'!DV29</f>
        <v>379</v>
      </c>
      <c r="L3" s="170">
        <f>'Raw Data'!DW29</f>
        <v>377</v>
      </c>
      <c r="M3" s="170">
        <f>'Raw Data'!DX29</f>
        <v>271</v>
      </c>
    </row>
    <row r="4" spans="1:14" ht="14.25" hidden="1" customHeight="1" x14ac:dyDescent="0.35">
      <c r="A4" s="170">
        <v>2014</v>
      </c>
      <c r="B4" s="170">
        <f>'Raw Data'!DY29</f>
        <v>333</v>
      </c>
      <c r="C4" s="170">
        <f>'Raw Data'!DZ29</f>
        <v>366</v>
      </c>
      <c r="D4" s="170">
        <f>'Raw Data'!EA29</f>
        <v>447</v>
      </c>
      <c r="E4" s="170">
        <f>'Raw Data'!EB29</f>
        <v>462</v>
      </c>
      <c r="F4" s="170">
        <f>'Raw Data'!EC29</f>
        <v>423</v>
      </c>
      <c r="G4" s="170">
        <f>'Raw Data'!ED29</f>
        <v>385</v>
      </c>
      <c r="H4" s="170">
        <f>'Raw Data'!EE29</f>
        <v>368</v>
      </c>
      <c r="I4" s="170">
        <f>'Raw Data'!EF29</f>
        <v>403</v>
      </c>
      <c r="J4" s="170">
        <f>'Raw Data'!EG29</f>
        <v>396</v>
      </c>
      <c r="K4" s="170">
        <f>'Raw Data'!EH29</f>
        <v>384</v>
      </c>
      <c r="L4" s="170">
        <f>'Raw Data'!EI29</f>
        <v>363</v>
      </c>
      <c r="M4" s="170">
        <f>'Raw Data'!EJ29</f>
        <v>269</v>
      </c>
    </row>
    <row r="5" spans="1:14" ht="14.25" hidden="1" customHeight="1" x14ac:dyDescent="0.35">
      <c r="A5" s="170">
        <v>2015</v>
      </c>
      <c r="B5" s="170">
        <f>'Raw Data'!EK29</f>
        <v>330</v>
      </c>
      <c r="C5" s="170">
        <f>'Raw Data'!EL29</f>
        <v>367</v>
      </c>
      <c r="D5" s="170">
        <f>'Raw Data'!EM29</f>
        <v>412</v>
      </c>
      <c r="E5" s="170">
        <f>'Raw Data'!EN29</f>
        <v>475</v>
      </c>
      <c r="F5" s="170">
        <f>'Raw Data'!EO29</f>
        <v>429</v>
      </c>
      <c r="G5" s="170">
        <f>'Raw Data'!EP29</f>
        <v>391</v>
      </c>
      <c r="H5" s="170">
        <f>'Raw Data'!EQ29</f>
        <v>402</v>
      </c>
      <c r="I5" s="170">
        <f>'Raw Data'!ER29</f>
        <v>407</v>
      </c>
      <c r="J5" s="170">
        <f>'Raw Data'!ES29</f>
        <v>435</v>
      </c>
      <c r="K5" s="170">
        <f>'Raw Data'!ET29</f>
        <v>444</v>
      </c>
      <c r="L5" s="170">
        <f>'Raw Data'!EU29</f>
        <v>400</v>
      </c>
      <c r="M5" s="170">
        <f>'Raw Data'!EV29</f>
        <v>335</v>
      </c>
    </row>
    <row r="6" spans="1:14" ht="14.25" hidden="1" customHeight="1" x14ac:dyDescent="0.35">
      <c r="A6" s="170">
        <v>2016</v>
      </c>
      <c r="B6" s="170">
        <f>'Raw Data'!EW29</f>
        <v>345</v>
      </c>
      <c r="C6" s="170">
        <f>'Raw Data'!EX29</f>
        <v>370</v>
      </c>
      <c r="D6" s="170">
        <f>'Raw Data'!EY29</f>
        <v>395</v>
      </c>
      <c r="E6" s="170">
        <f>'Raw Data'!EZ29</f>
        <v>434</v>
      </c>
      <c r="F6" s="170">
        <f>'Raw Data'!FA29</f>
        <v>445</v>
      </c>
      <c r="G6" s="170">
        <f>'Raw Data'!FB29</f>
        <v>389</v>
      </c>
      <c r="H6" s="170">
        <f>'Raw Data'!FC29</f>
        <v>416</v>
      </c>
      <c r="I6" s="170">
        <f>'Raw Data'!FD29</f>
        <v>431</v>
      </c>
      <c r="J6" s="170">
        <f>'Raw Data'!FE29</f>
        <v>426</v>
      </c>
      <c r="K6" s="170">
        <f>'Raw Data'!FF29</f>
        <v>366</v>
      </c>
      <c r="L6" s="170">
        <f>'Raw Data'!FG29</f>
        <v>370</v>
      </c>
      <c r="M6" s="170">
        <f>'Raw Data'!FH29</f>
        <v>267</v>
      </c>
    </row>
    <row r="7" spans="1:14" ht="14.25" hidden="1" customHeight="1" x14ac:dyDescent="0.35">
      <c r="A7" s="170">
        <v>2017</v>
      </c>
      <c r="B7" s="170">
        <f>'Raw Data'!FI29</f>
        <v>330</v>
      </c>
      <c r="C7" s="170">
        <f>'Raw Data'!FJ29</f>
        <v>367</v>
      </c>
      <c r="D7" s="170">
        <f>'Raw Data'!FK29</f>
        <v>451</v>
      </c>
      <c r="E7" s="170">
        <f>'Raw Data'!FL29</f>
        <v>473</v>
      </c>
      <c r="F7" s="170">
        <f>'Raw Data'!FM29</f>
        <v>461</v>
      </c>
      <c r="G7" s="170">
        <f>'Raw Data'!FN29</f>
        <v>410</v>
      </c>
      <c r="H7" s="170">
        <f>'Raw Data'!FO29</f>
        <v>422</v>
      </c>
      <c r="I7" s="170">
        <f>'Raw Data'!FP29</f>
        <v>419</v>
      </c>
      <c r="J7" s="170">
        <f>'Raw Data'!FQ29</f>
        <v>442</v>
      </c>
      <c r="K7" s="170">
        <f>'Raw Data'!FR29</f>
        <v>413</v>
      </c>
      <c r="L7" s="170">
        <f>'Raw Data'!FS29</f>
        <v>390</v>
      </c>
      <c r="M7" s="170">
        <f>'Raw Data'!FT29</f>
        <v>280</v>
      </c>
    </row>
    <row r="8" spans="1:14" ht="14.25" hidden="1" customHeight="1" x14ac:dyDescent="0.35">
      <c r="A8" s="170">
        <v>2018</v>
      </c>
      <c r="B8" s="170">
        <f>'Raw Data'!FU29</f>
        <v>304</v>
      </c>
      <c r="C8" s="170">
        <f>'Raw Data'!FV29</f>
        <v>394</v>
      </c>
      <c r="D8" s="170">
        <f>'Raw Data'!FW29</f>
        <v>414</v>
      </c>
      <c r="E8" s="170">
        <f>'Raw Data'!FX29</f>
        <v>439</v>
      </c>
      <c r="F8" s="170">
        <f>'Raw Data'!FY29</f>
        <v>435</v>
      </c>
      <c r="G8" s="170">
        <f>'Raw Data'!FZ29</f>
        <v>390</v>
      </c>
      <c r="H8" s="170">
        <f>'Raw Data'!GA29</f>
        <v>424</v>
      </c>
      <c r="I8" s="170">
        <f>'Raw Data'!GB29</f>
        <v>416</v>
      </c>
      <c r="J8" s="170">
        <f>'Raw Data'!GC29</f>
        <v>367</v>
      </c>
      <c r="K8" s="170">
        <f>'Raw Data'!GD29</f>
        <v>335</v>
      </c>
      <c r="L8" s="170">
        <f>'Raw Data'!GE29</f>
        <v>345</v>
      </c>
      <c r="M8" s="170">
        <f>'Raw Data'!GF29</f>
        <v>254</v>
      </c>
    </row>
    <row r="9" spans="1:14" ht="14.25" hidden="1" customHeight="1" x14ac:dyDescent="0.35">
      <c r="A9" s="170">
        <v>2019</v>
      </c>
      <c r="B9" s="170">
        <f>'Raw Data'!GG29</f>
        <v>323</v>
      </c>
      <c r="C9" s="170">
        <f>'Raw Data'!GH29</f>
        <v>380</v>
      </c>
      <c r="D9" s="170">
        <f>'Raw Data'!GI29</f>
        <v>451</v>
      </c>
      <c r="E9" s="170">
        <f>'Raw Data'!GJ29</f>
        <v>459</v>
      </c>
      <c r="F9" s="170">
        <f>'Raw Data'!GK29</f>
        <v>423</v>
      </c>
      <c r="G9" s="170">
        <f>'Raw Data'!GL29</f>
        <v>405</v>
      </c>
      <c r="H9" s="170">
        <f>'Raw Data'!GM29</f>
        <v>454</v>
      </c>
      <c r="I9" s="170">
        <f>'Raw Data'!GN29</f>
        <v>435</v>
      </c>
      <c r="J9" s="170">
        <f>'Raw Data'!GO29</f>
        <v>430</v>
      </c>
      <c r="K9" s="170">
        <f>'Raw Data'!GP29</f>
        <v>471</v>
      </c>
      <c r="L9" s="170">
        <f>'Raw Data'!GQ29</f>
        <v>402</v>
      </c>
      <c r="M9" s="170">
        <f>'Raw Data'!GR29</f>
        <v>327</v>
      </c>
    </row>
    <row r="10" spans="1:14" ht="14.25" hidden="1" customHeight="1" x14ac:dyDescent="0.35">
      <c r="A10" s="170">
        <v>2020</v>
      </c>
      <c r="B10" s="170">
        <f>'Raw Data'!GS29</f>
        <v>381</v>
      </c>
      <c r="C10" s="170">
        <f>'Raw Data'!GT29</f>
        <v>500</v>
      </c>
      <c r="D10" s="170">
        <f>'Raw Data'!GU29</f>
        <v>442</v>
      </c>
      <c r="E10" s="170">
        <f>'Raw Data'!GV29</f>
        <v>374</v>
      </c>
      <c r="F10" s="170">
        <f>'Raw Data'!GW29</f>
        <v>549</v>
      </c>
      <c r="G10" s="170">
        <f>'Raw Data'!GX29</f>
        <v>843</v>
      </c>
      <c r="H10" s="170">
        <f>'Raw Data'!GY29</f>
        <v>914</v>
      </c>
      <c r="I10" s="170">
        <f>'Raw Data'!GZ29</f>
        <v>989</v>
      </c>
      <c r="J10" s="170">
        <f>'Raw Data'!HA29</f>
        <v>978</v>
      </c>
      <c r="K10" s="170">
        <f>'Raw Data'!HB29</f>
        <v>926</v>
      </c>
      <c r="L10" s="170">
        <f>'Raw Data'!HC29</f>
        <v>841</v>
      </c>
      <c r="M10" s="170">
        <f>'Raw Data'!HD29</f>
        <v>709</v>
      </c>
    </row>
    <row r="11" spans="1:14" ht="14.25" customHeight="1" x14ac:dyDescent="0.35">
      <c r="A11" s="170">
        <v>2021</v>
      </c>
      <c r="B11" s="170">
        <f>'Raw Data'!HE29</f>
        <v>766</v>
      </c>
      <c r="C11" s="170">
        <f>'Raw Data'!HF29</f>
        <v>825</v>
      </c>
      <c r="D11" s="170">
        <f>'Raw Data'!HG29</f>
        <v>883</v>
      </c>
      <c r="E11" s="170">
        <f>'Raw Data'!HH29</f>
        <v>923</v>
      </c>
      <c r="F11" s="170">
        <f>'Raw Data'!HI29</f>
        <v>856</v>
      </c>
      <c r="G11" s="170">
        <f>'Raw Data'!HJ29</f>
        <v>728</v>
      </c>
      <c r="H11" s="170">
        <f>'Raw Data'!HK29</f>
        <v>708</v>
      </c>
      <c r="I11" s="170">
        <f>'Raw Data'!HL29</f>
        <v>739</v>
      </c>
      <c r="J11" s="170">
        <f>'Raw Data'!HM29</f>
        <v>783</v>
      </c>
      <c r="K11" s="170">
        <f>'Raw Data'!HN29</f>
        <v>776</v>
      </c>
      <c r="L11" s="170">
        <f>'Raw Data'!HO29</f>
        <v>734</v>
      </c>
      <c r="M11" s="170">
        <f>'Raw Data'!HP29</f>
        <v>614</v>
      </c>
    </row>
    <row r="12" spans="1:14" ht="14.25" customHeight="1" x14ac:dyDescent="0.35">
      <c r="A12" s="170">
        <v>2022</v>
      </c>
      <c r="B12" s="170">
        <f>'Raw Data'!HQ29</f>
        <v>651</v>
      </c>
      <c r="C12" s="170">
        <f>'Raw Data'!HR29</f>
        <v>711</v>
      </c>
      <c r="D12" s="170">
        <f>'Raw Data'!HS29</f>
        <v>686</v>
      </c>
      <c r="E12" s="170">
        <f>'Raw Data'!HT29</f>
        <v>663</v>
      </c>
      <c r="F12" s="170">
        <f>'Raw Data'!HU29</f>
        <v>557</v>
      </c>
      <c r="G12" s="170">
        <f>'Raw Data'!HV29</f>
        <v>482</v>
      </c>
      <c r="H12" s="170">
        <f>'Raw Data'!HW29</f>
        <v>488</v>
      </c>
      <c r="I12" s="170">
        <f>'Raw Data'!HX29</f>
        <v>483</v>
      </c>
      <c r="J12" s="170">
        <f>'Raw Data'!HY29</f>
        <v>471</v>
      </c>
      <c r="K12" s="170">
        <f>'Raw Data'!HZ29</f>
        <v>424</v>
      </c>
      <c r="L12" s="170">
        <f>'Raw Data'!IA29</f>
        <v>365</v>
      </c>
      <c r="M12" s="170">
        <f>'Raw Data'!IB29</f>
        <v>308</v>
      </c>
    </row>
    <row r="13" spans="1:14" ht="14.25" customHeight="1" x14ac:dyDescent="0.35">
      <c r="A13" s="170">
        <v>2023</v>
      </c>
      <c r="B13" s="170">
        <f>'Raw Data'!IC29</f>
        <v>402</v>
      </c>
      <c r="C13" s="170">
        <f>'Raw Data'!ID29</f>
        <v>430</v>
      </c>
      <c r="D13" s="170">
        <f>'Raw Data'!IE29</f>
        <v>419</v>
      </c>
      <c r="E13" s="170">
        <f>'Raw Data'!IF29</f>
        <v>418</v>
      </c>
      <c r="F13" s="170">
        <f>'Raw Data'!IG29</f>
        <v>399</v>
      </c>
      <c r="G13" s="170">
        <f>'Raw Data'!IH29</f>
        <v>353</v>
      </c>
      <c r="H13" s="170">
        <f>'Raw Data'!II29</f>
        <v>373</v>
      </c>
      <c r="I13" s="170">
        <f>'Raw Data'!IJ29</f>
        <v>405</v>
      </c>
      <c r="J13" s="170">
        <f>'Raw Data'!IK29</f>
        <v>379</v>
      </c>
      <c r="K13" s="170">
        <f>'Raw Data'!IL29</f>
        <v>359</v>
      </c>
      <c r="L13" s="170">
        <f>'Raw Data'!IM29</f>
        <v>285</v>
      </c>
      <c r="M13" s="170">
        <f>'Raw Data'!IN29</f>
        <v>251</v>
      </c>
      <c r="N13" s="2"/>
    </row>
    <row r="14" spans="1:14" ht="14.25" customHeight="1" x14ac:dyDescent="0.35">
      <c r="A14" s="170">
        <v>2024</v>
      </c>
      <c r="B14" s="170">
        <f>'Raw Data'!IO29</f>
        <v>285</v>
      </c>
      <c r="C14" s="170">
        <f>'Raw Data'!IP29</f>
        <v>370</v>
      </c>
      <c r="D14" s="170">
        <f>'Raw Data'!IQ29</f>
        <v>344</v>
      </c>
      <c r="E14" s="170">
        <f>'Raw Data'!IR29</f>
        <v>343</v>
      </c>
      <c r="F14" s="170">
        <f>'Raw Data'!IS29</f>
        <v>324</v>
      </c>
      <c r="G14" s="170">
        <f>'Raw Data'!IT29</f>
        <v>324</v>
      </c>
      <c r="H14" s="170">
        <f>'Raw Data'!IU29</f>
        <v>311</v>
      </c>
      <c r="I14" s="170">
        <f>'Raw Data'!IV29</f>
        <v>324</v>
      </c>
      <c r="J14" s="170">
        <f>'Raw Data'!IW29</f>
        <v>331</v>
      </c>
      <c r="K14" s="170">
        <f>'Raw Data'!IX29</f>
        <v>295</v>
      </c>
      <c r="L14" s="170">
        <f>'Raw Data'!IY29</f>
        <v>287</v>
      </c>
      <c r="M14" s="170">
        <f>'Raw Data'!IZ29</f>
        <v>228</v>
      </c>
    </row>
    <row r="15" spans="1:14" ht="14.25" customHeight="1" x14ac:dyDescent="0.35">
      <c r="A15" s="170">
        <v>2025</v>
      </c>
      <c r="B15" s="170">
        <f>'Raw Data'!JA29</f>
        <v>247</v>
      </c>
      <c r="C15" s="170">
        <f>'Raw Data'!JB29</f>
        <v>304</v>
      </c>
      <c r="D15" s="170">
        <f>'Raw Data'!JC29</f>
        <v>313</v>
      </c>
      <c r="E15" s="170">
        <f>'Raw Data'!JD29</f>
        <v>0</v>
      </c>
      <c r="F15" s="170">
        <f>'Raw Data'!JE29</f>
        <v>0</v>
      </c>
      <c r="G15" s="170">
        <f>'Raw Data'!JF29</f>
        <v>0</v>
      </c>
      <c r="H15" s="170">
        <f>'Raw Data'!JG29</f>
        <v>0</v>
      </c>
      <c r="I15" s="170">
        <f>'Raw Data'!JH29</f>
        <v>0</v>
      </c>
      <c r="J15" s="170">
        <f>'Raw Data'!JI29</f>
        <v>0</v>
      </c>
      <c r="K15" s="170">
        <f>'Raw Data'!JJ29</f>
        <v>0</v>
      </c>
      <c r="L15" s="170">
        <f>'Raw Data'!JK29</f>
        <v>0</v>
      </c>
      <c r="M15" s="170">
        <f>'Raw Data'!JL29</f>
        <v>0</v>
      </c>
    </row>
    <row r="16" spans="1:14" ht="14.25" customHeight="1" x14ac:dyDescent="0.3"/>
    <row r="17" spans="1:157" ht="14.25" customHeight="1" x14ac:dyDescent="0.3"/>
    <row r="18" spans="1:157" ht="14.25" customHeight="1" thickBot="1" x14ac:dyDescent="0.4">
      <c r="G18" s="316" t="s">
        <v>537</v>
      </c>
      <c r="H18" s="317"/>
      <c r="I18" s="318"/>
      <c r="K18" s="147"/>
    </row>
    <row r="19" spans="1:157" ht="14.25" customHeight="1" thickTop="1" x14ac:dyDescent="0.35">
      <c r="G19" s="6" t="s">
        <v>13</v>
      </c>
      <c r="H19" s="6" t="s">
        <v>14</v>
      </c>
      <c r="I19" s="6" t="s">
        <v>15</v>
      </c>
      <c r="K19" s="147"/>
    </row>
    <row r="20" spans="1:157" ht="14.25" customHeight="1" x14ac:dyDescent="0.35">
      <c r="G20" s="7" t="s">
        <v>576</v>
      </c>
      <c r="H20" s="178">
        <f>D15</f>
        <v>313</v>
      </c>
      <c r="I20" s="9">
        <f>(H20-H21)/H21</f>
        <v>-9.0116279069767435E-2</v>
      </c>
    </row>
    <row r="21" spans="1:157" ht="14.25" customHeight="1" x14ac:dyDescent="0.35">
      <c r="G21" s="7" t="s">
        <v>577</v>
      </c>
      <c r="H21" s="178">
        <f>D14</f>
        <v>344</v>
      </c>
      <c r="I21" s="9">
        <f>(H21-H22)/H22</f>
        <v>-0.17899761336515513</v>
      </c>
    </row>
    <row r="22" spans="1:157" ht="14.25" customHeight="1" x14ac:dyDescent="0.35">
      <c r="G22" s="7" t="s">
        <v>578</v>
      </c>
      <c r="H22" s="178">
        <f>D13</f>
        <v>419</v>
      </c>
      <c r="I22" s="9">
        <f>(H22-H23)/H23</f>
        <v>-0.38921282798833817</v>
      </c>
    </row>
    <row r="23" spans="1:157" ht="14.25" customHeight="1" x14ac:dyDescent="0.35">
      <c r="G23" s="7" t="s">
        <v>579</v>
      </c>
      <c r="H23" s="178">
        <f>D12</f>
        <v>686</v>
      </c>
      <c r="I23" s="9"/>
    </row>
    <row r="24" spans="1:157" ht="14.25" customHeight="1" x14ac:dyDescent="0.35">
      <c r="G24" s="172"/>
      <c r="H24" s="288"/>
      <c r="I24" s="147"/>
    </row>
    <row r="25" spans="1:157" ht="14.25" customHeight="1" x14ac:dyDescent="0.35">
      <c r="G25" s="154"/>
      <c r="H25" s="289"/>
      <c r="I25" s="223"/>
    </row>
    <row r="26" spans="1:157" ht="14.25" customHeight="1" x14ac:dyDescent="0.3"/>
    <row r="27" spans="1:157" ht="14.25" customHeight="1" x14ac:dyDescent="0.3"/>
    <row r="28" spans="1:157" ht="14.25" customHeight="1" x14ac:dyDescent="0.35">
      <c r="B28" s="1">
        <v>41287</v>
      </c>
      <c r="C28" s="1">
        <v>41318</v>
      </c>
      <c r="D28" s="1">
        <v>41346</v>
      </c>
      <c r="E28" s="1">
        <v>41377</v>
      </c>
      <c r="F28" s="1">
        <v>41407</v>
      </c>
      <c r="G28" s="1">
        <v>41438</v>
      </c>
      <c r="H28" s="1">
        <v>41468</v>
      </c>
      <c r="I28" s="1">
        <v>41499</v>
      </c>
      <c r="J28" s="1">
        <v>41530</v>
      </c>
      <c r="K28" s="1">
        <v>41560</v>
      </c>
      <c r="L28" s="1">
        <v>41591</v>
      </c>
      <c r="M28" s="1">
        <v>41621</v>
      </c>
      <c r="N28" s="1">
        <v>41652</v>
      </c>
      <c r="O28" s="1">
        <v>41683</v>
      </c>
      <c r="P28" s="1">
        <v>41711</v>
      </c>
      <c r="Q28" s="1">
        <v>41742</v>
      </c>
      <c r="R28" s="1">
        <v>41772</v>
      </c>
      <c r="S28" s="1">
        <v>41803</v>
      </c>
      <c r="T28" s="1">
        <v>41833</v>
      </c>
      <c r="U28" s="1">
        <v>41864</v>
      </c>
      <c r="V28" s="1">
        <v>41895</v>
      </c>
      <c r="W28" s="1">
        <v>41925</v>
      </c>
      <c r="X28" s="1">
        <v>41956</v>
      </c>
      <c r="Y28" s="1">
        <v>41986</v>
      </c>
      <c r="Z28" s="1">
        <v>42017</v>
      </c>
      <c r="AA28" s="1">
        <v>42048</v>
      </c>
      <c r="AB28" s="1">
        <v>42076</v>
      </c>
      <c r="AC28" s="1">
        <v>42107</v>
      </c>
      <c r="AD28" s="1">
        <v>42137</v>
      </c>
      <c r="AE28" s="1">
        <v>42168</v>
      </c>
      <c r="AF28" s="1">
        <v>42198</v>
      </c>
      <c r="AG28" s="1">
        <v>42229</v>
      </c>
      <c r="AH28" s="1">
        <v>42260</v>
      </c>
      <c r="AI28" s="1">
        <v>42290</v>
      </c>
      <c r="AJ28" s="1">
        <v>42321</v>
      </c>
      <c r="AK28" s="1">
        <v>42351</v>
      </c>
      <c r="AL28" s="1">
        <v>42382</v>
      </c>
      <c r="AM28" s="1">
        <v>42413</v>
      </c>
      <c r="AN28" s="1">
        <v>42442</v>
      </c>
      <c r="AO28" s="1">
        <v>42473</v>
      </c>
      <c r="AP28" s="1">
        <v>42503</v>
      </c>
      <c r="AQ28" s="1">
        <v>42534</v>
      </c>
      <c r="AR28" s="1">
        <v>42564</v>
      </c>
      <c r="AS28" s="1">
        <v>42595</v>
      </c>
      <c r="AT28" s="1">
        <v>42626</v>
      </c>
      <c r="AU28" s="1">
        <v>42656</v>
      </c>
      <c r="AV28" s="1">
        <v>42687</v>
      </c>
      <c r="AW28" s="1">
        <v>42717</v>
      </c>
      <c r="AX28" s="1">
        <v>42748</v>
      </c>
      <c r="AY28" s="1">
        <v>42779</v>
      </c>
      <c r="AZ28" s="1">
        <v>42807</v>
      </c>
      <c r="BA28" s="1">
        <v>42838</v>
      </c>
      <c r="BB28" s="1">
        <v>42868</v>
      </c>
      <c r="BC28" s="1">
        <v>42899</v>
      </c>
      <c r="BD28" s="1">
        <v>42929</v>
      </c>
      <c r="BE28" s="1">
        <v>42960</v>
      </c>
      <c r="BF28" s="1">
        <v>42991</v>
      </c>
      <c r="BG28" s="1">
        <v>43021</v>
      </c>
      <c r="BH28" s="1">
        <v>43052</v>
      </c>
      <c r="BI28" s="1">
        <v>43082</v>
      </c>
      <c r="BJ28" s="1">
        <v>43113</v>
      </c>
      <c r="BK28" s="1">
        <v>43144</v>
      </c>
      <c r="BL28" s="1">
        <v>43172</v>
      </c>
      <c r="BM28" s="1">
        <v>43203</v>
      </c>
      <c r="BN28" s="1">
        <v>43233</v>
      </c>
      <c r="BO28" s="1">
        <v>43264</v>
      </c>
      <c r="BP28" s="1">
        <v>43294</v>
      </c>
      <c r="BQ28" s="1">
        <v>43325</v>
      </c>
      <c r="BR28" s="1">
        <v>43356</v>
      </c>
      <c r="BS28" s="1">
        <v>43386</v>
      </c>
      <c r="BT28" s="1">
        <v>43417</v>
      </c>
      <c r="BU28" s="1">
        <v>43447</v>
      </c>
      <c r="BV28" s="1">
        <v>43478</v>
      </c>
      <c r="BW28" s="1">
        <v>43509</v>
      </c>
      <c r="BX28" s="1">
        <v>43537</v>
      </c>
      <c r="BY28" s="1">
        <v>43568</v>
      </c>
      <c r="BZ28" s="1">
        <v>43598</v>
      </c>
      <c r="CA28" s="1">
        <v>43629</v>
      </c>
      <c r="CB28" s="1">
        <v>43659</v>
      </c>
      <c r="CC28" s="1">
        <v>43690</v>
      </c>
      <c r="CD28" s="1">
        <v>43721</v>
      </c>
      <c r="CE28" s="1">
        <v>43751</v>
      </c>
      <c r="CF28" s="1">
        <v>43782</v>
      </c>
      <c r="CG28" s="1">
        <v>43812</v>
      </c>
      <c r="CH28" s="1">
        <v>43843</v>
      </c>
      <c r="CI28" s="1">
        <v>43874</v>
      </c>
      <c r="CJ28" s="1">
        <v>43903</v>
      </c>
      <c r="CK28" s="1">
        <v>43934</v>
      </c>
      <c r="CL28" s="1">
        <v>43964</v>
      </c>
      <c r="CM28" s="1">
        <v>43995</v>
      </c>
      <c r="CN28" s="1">
        <v>44025</v>
      </c>
      <c r="CO28" s="1">
        <v>44056</v>
      </c>
      <c r="CP28" s="1">
        <v>44087</v>
      </c>
      <c r="CQ28" s="1">
        <v>44117</v>
      </c>
      <c r="CR28" s="1">
        <v>44148</v>
      </c>
      <c r="CS28" s="1">
        <v>44178</v>
      </c>
      <c r="CT28" s="1">
        <v>44209</v>
      </c>
      <c r="CU28" s="1">
        <v>44240</v>
      </c>
      <c r="CV28" s="1">
        <v>44268</v>
      </c>
      <c r="CW28" s="1">
        <v>44299</v>
      </c>
      <c r="CX28" s="1">
        <v>44329</v>
      </c>
      <c r="CY28" s="1">
        <v>44360</v>
      </c>
      <c r="CZ28" s="1">
        <v>44390</v>
      </c>
      <c r="DA28" s="1">
        <v>44421</v>
      </c>
      <c r="DB28" s="1">
        <v>44452</v>
      </c>
      <c r="DC28" s="1">
        <v>44482</v>
      </c>
      <c r="DD28" s="1">
        <v>44513</v>
      </c>
      <c r="DE28" s="1">
        <v>44543</v>
      </c>
      <c r="DF28" s="1">
        <v>44574</v>
      </c>
      <c r="DG28" s="1">
        <v>44605</v>
      </c>
      <c r="DH28" s="1">
        <v>44633</v>
      </c>
      <c r="DI28" s="1">
        <v>44664</v>
      </c>
      <c r="DJ28" s="1">
        <v>44694</v>
      </c>
      <c r="DK28" s="1">
        <v>44725</v>
      </c>
      <c r="DL28" s="1">
        <v>44755</v>
      </c>
      <c r="DM28" s="1">
        <v>44786</v>
      </c>
      <c r="DN28" s="1">
        <v>44817</v>
      </c>
      <c r="DO28" s="1">
        <v>44847</v>
      </c>
      <c r="DP28" s="1">
        <v>44878</v>
      </c>
      <c r="DQ28" s="1">
        <v>44908</v>
      </c>
      <c r="DR28" s="1">
        <v>44939</v>
      </c>
      <c r="DS28" s="1">
        <v>44970</v>
      </c>
      <c r="DT28" s="1">
        <v>44998</v>
      </c>
      <c r="DU28" s="1">
        <v>45029</v>
      </c>
      <c r="DV28" s="1">
        <v>45059</v>
      </c>
      <c r="DW28" s="1">
        <v>45090</v>
      </c>
      <c r="DX28" s="1">
        <v>45120</v>
      </c>
      <c r="DY28" s="1">
        <v>45151</v>
      </c>
      <c r="DZ28" s="1">
        <v>45182</v>
      </c>
      <c r="EA28" s="1">
        <v>45212</v>
      </c>
      <c r="EB28" s="1">
        <v>45243</v>
      </c>
      <c r="EC28" s="1">
        <v>45273</v>
      </c>
      <c r="ED28" s="1">
        <v>45304</v>
      </c>
      <c r="EE28" s="1">
        <v>45335</v>
      </c>
      <c r="EF28" s="1">
        <v>45364</v>
      </c>
      <c r="EG28" s="1">
        <v>45395</v>
      </c>
      <c r="EH28" s="1">
        <v>45425</v>
      </c>
      <c r="EI28" s="1">
        <v>45456</v>
      </c>
      <c r="EJ28" s="1">
        <v>45486</v>
      </c>
      <c r="EK28" s="1">
        <v>45517</v>
      </c>
      <c r="EL28" s="1">
        <v>45548</v>
      </c>
      <c r="EM28" s="1">
        <v>45578</v>
      </c>
      <c r="EN28" s="1">
        <v>45609</v>
      </c>
      <c r="EO28" s="1">
        <v>45639</v>
      </c>
      <c r="EP28" s="1">
        <v>45670</v>
      </c>
      <c r="EQ28" s="1">
        <v>45701</v>
      </c>
      <c r="ER28" s="1">
        <v>45729</v>
      </c>
      <c r="ES28" s="1">
        <v>45760</v>
      </c>
      <c r="ET28" s="1">
        <v>45790</v>
      </c>
      <c r="EU28" s="1">
        <v>45821</v>
      </c>
      <c r="EV28" s="1">
        <v>45851</v>
      </c>
      <c r="EW28" s="1">
        <v>45882</v>
      </c>
      <c r="EX28" s="1">
        <v>45913</v>
      </c>
      <c r="EY28" s="1">
        <v>45943</v>
      </c>
      <c r="EZ28" s="1">
        <v>45974</v>
      </c>
      <c r="FA28" s="1">
        <v>46004</v>
      </c>
    </row>
    <row r="29" spans="1:157" ht="14.25" customHeight="1" x14ac:dyDescent="0.35">
      <c r="A29" t="s">
        <v>354</v>
      </c>
      <c r="B29" s="2">
        <f t="shared" ref="B29:M29" si="0">B4</f>
        <v>333</v>
      </c>
      <c r="C29" s="2">
        <f t="shared" si="0"/>
        <v>366</v>
      </c>
      <c r="D29" s="2">
        <f t="shared" si="0"/>
        <v>447</v>
      </c>
      <c r="E29" s="2">
        <f t="shared" si="0"/>
        <v>462</v>
      </c>
      <c r="F29" s="2">
        <f>F4</f>
        <v>423</v>
      </c>
      <c r="G29" s="2">
        <f>G4</f>
        <v>385</v>
      </c>
      <c r="H29" s="2">
        <f>H4</f>
        <v>368</v>
      </c>
      <c r="I29" s="2">
        <f t="shared" si="0"/>
        <v>403</v>
      </c>
      <c r="J29" s="2">
        <f t="shared" si="0"/>
        <v>396</v>
      </c>
      <c r="K29" s="2">
        <f t="shared" si="0"/>
        <v>384</v>
      </c>
      <c r="L29" s="2">
        <f t="shared" si="0"/>
        <v>363</v>
      </c>
      <c r="M29" s="2">
        <f t="shared" si="0"/>
        <v>269</v>
      </c>
      <c r="N29" s="2">
        <f t="shared" ref="N29:Y29" si="1">B5</f>
        <v>330</v>
      </c>
      <c r="O29" s="2">
        <f t="shared" si="1"/>
        <v>367</v>
      </c>
      <c r="P29" s="2">
        <f t="shared" si="1"/>
        <v>412</v>
      </c>
      <c r="Q29" s="2">
        <f t="shared" si="1"/>
        <v>475</v>
      </c>
      <c r="R29" s="2">
        <f t="shared" si="1"/>
        <v>429</v>
      </c>
      <c r="S29" s="2">
        <f t="shared" si="1"/>
        <v>391</v>
      </c>
      <c r="T29" s="2">
        <f t="shared" si="1"/>
        <v>402</v>
      </c>
      <c r="U29" s="2">
        <f t="shared" si="1"/>
        <v>407</v>
      </c>
      <c r="V29" s="2">
        <f t="shared" si="1"/>
        <v>435</v>
      </c>
      <c r="W29" s="2">
        <f t="shared" si="1"/>
        <v>444</v>
      </c>
      <c r="X29" s="2">
        <f t="shared" si="1"/>
        <v>400</v>
      </c>
      <c r="Y29" s="2">
        <f t="shared" si="1"/>
        <v>335</v>
      </c>
      <c r="Z29" s="2">
        <f t="shared" ref="Z29:AK29" si="2">B5</f>
        <v>330</v>
      </c>
      <c r="AA29" s="2">
        <f t="shared" si="2"/>
        <v>367</v>
      </c>
      <c r="AB29" s="2">
        <f t="shared" si="2"/>
        <v>412</v>
      </c>
      <c r="AC29" s="2">
        <f t="shared" si="2"/>
        <v>475</v>
      </c>
      <c r="AD29" s="2">
        <f t="shared" si="2"/>
        <v>429</v>
      </c>
      <c r="AE29" s="2">
        <f t="shared" si="2"/>
        <v>391</v>
      </c>
      <c r="AF29" s="2">
        <f t="shared" si="2"/>
        <v>402</v>
      </c>
      <c r="AG29" s="2">
        <f t="shared" si="2"/>
        <v>407</v>
      </c>
      <c r="AH29" s="2">
        <f t="shared" si="2"/>
        <v>435</v>
      </c>
      <c r="AI29" s="2">
        <f t="shared" si="2"/>
        <v>444</v>
      </c>
      <c r="AJ29" s="2">
        <f t="shared" si="2"/>
        <v>400</v>
      </c>
      <c r="AK29" s="2">
        <f t="shared" si="2"/>
        <v>335</v>
      </c>
      <c r="AL29" s="2">
        <f t="shared" ref="AL29:AW29" si="3">B6</f>
        <v>345</v>
      </c>
      <c r="AM29" s="2">
        <f t="shared" si="3"/>
        <v>370</v>
      </c>
      <c r="AN29" s="2">
        <f t="shared" si="3"/>
        <v>395</v>
      </c>
      <c r="AO29" s="2">
        <f t="shared" si="3"/>
        <v>434</v>
      </c>
      <c r="AP29" s="2">
        <f t="shared" si="3"/>
        <v>445</v>
      </c>
      <c r="AQ29" s="2">
        <f t="shared" si="3"/>
        <v>389</v>
      </c>
      <c r="AR29" s="2">
        <f t="shared" si="3"/>
        <v>416</v>
      </c>
      <c r="AS29" s="2">
        <f t="shared" si="3"/>
        <v>431</v>
      </c>
      <c r="AT29" s="2">
        <f t="shared" si="3"/>
        <v>426</v>
      </c>
      <c r="AU29" s="2">
        <f t="shared" si="3"/>
        <v>366</v>
      </c>
      <c r="AV29" s="2">
        <f t="shared" si="3"/>
        <v>370</v>
      </c>
      <c r="AW29" s="2">
        <f t="shared" si="3"/>
        <v>267</v>
      </c>
      <c r="AX29" s="2">
        <f t="shared" ref="AX29:BI29" si="4">B7</f>
        <v>330</v>
      </c>
      <c r="AY29" s="2">
        <f t="shared" si="4"/>
        <v>367</v>
      </c>
      <c r="AZ29" s="2">
        <f t="shared" si="4"/>
        <v>451</v>
      </c>
      <c r="BA29" s="2">
        <f t="shared" si="4"/>
        <v>473</v>
      </c>
      <c r="BB29" s="2">
        <f t="shared" si="4"/>
        <v>461</v>
      </c>
      <c r="BC29" s="2">
        <f t="shared" si="4"/>
        <v>410</v>
      </c>
      <c r="BD29" s="2">
        <f t="shared" si="4"/>
        <v>422</v>
      </c>
      <c r="BE29" s="2">
        <f t="shared" si="4"/>
        <v>419</v>
      </c>
      <c r="BF29" s="2">
        <f t="shared" si="4"/>
        <v>442</v>
      </c>
      <c r="BG29" s="2">
        <f t="shared" si="4"/>
        <v>413</v>
      </c>
      <c r="BH29" s="2">
        <f t="shared" si="4"/>
        <v>390</v>
      </c>
      <c r="BI29" s="2">
        <f t="shared" si="4"/>
        <v>280</v>
      </c>
      <c r="BJ29" s="2">
        <f t="shared" ref="BJ29:BU29" si="5">B8</f>
        <v>304</v>
      </c>
      <c r="BK29" s="2">
        <f t="shared" si="5"/>
        <v>394</v>
      </c>
      <c r="BL29" s="2">
        <f t="shared" si="5"/>
        <v>414</v>
      </c>
      <c r="BM29" s="2">
        <f t="shared" si="5"/>
        <v>439</v>
      </c>
      <c r="BN29" s="2">
        <f t="shared" si="5"/>
        <v>435</v>
      </c>
      <c r="BO29" s="2">
        <f t="shared" si="5"/>
        <v>390</v>
      </c>
      <c r="BP29" s="2">
        <f t="shared" si="5"/>
        <v>424</v>
      </c>
      <c r="BQ29" s="2">
        <f t="shared" si="5"/>
        <v>416</v>
      </c>
      <c r="BR29" s="2">
        <f t="shared" si="5"/>
        <v>367</v>
      </c>
      <c r="BS29" s="2">
        <f t="shared" si="5"/>
        <v>335</v>
      </c>
      <c r="BT29" s="2">
        <f t="shared" si="5"/>
        <v>345</v>
      </c>
      <c r="BU29" s="2">
        <f t="shared" si="5"/>
        <v>254</v>
      </c>
      <c r="BV29" s="2">
        <f t="shared" ref="BV29:CG29" si="6">B9</f>
        <v>323</v>
      </c>
      <c r="BW29" s="2">
        <f t="shared" si="6"/>
        <v>380</v>
      </c>
      <c r="BX29" s="2">
        <f t="shared" si="6"/>
        <v>451</v>
      </c>
      <c r="BY29" s="2">
        <f t="shared" si="6"/>
        <v>459</v>
      </c>
      <c r="BZ29" s="2">
        <f t="shared" si="6"/>
        <v>423</v>
      </c>
      <c r="CA29" s="2">
        <f t="shared" si="6"/>
        <v>405</v>
      </c>
      <c r="CB29" s="2">
        <f t="shared" si="6"/>
        <v>454</v>
      </c>
      <c r="CC29" s="2">
        <f t="shared" si="6"/>
        <v>435</v>
      </c>
      <c r="CD29" s="2">
        <f t="shared" si="6"/>
        <v>430</v>
      </c>
      <c r="CE29" s="2">
        <f t="shared" si="6"/>
        <v>471</v>
      </c>
      <c r="CF29" s="2">
        <f t="shared" si="6"/>
        <v>402</v>
      </c>
      <c r="CG29" s="2">
        <f t="shared" si="6"/>
        <v>327</v>
      </c>
      <c r="CH29" s="2">
        <f t="shared" ref="CH29:CS29" si="7">B10</f>
        <v>381</v>
      </c>
      <c r="CI29" s="2">
        <f t="shared" si="7"/>
        <v>500</v>
      </c>
      <c r="CJ29" s="2">
        <f t="shared" si="7"/>
        <v>442</v>
      </c>
      <c r="CK29" s="2">
        <f t="shared" si="7"/>
        <v>374</v>
      </c>
      <c r="CL29" s="2">
        <f t="shared" si="7"/>
        <v>549</v>
      </c>
      <c r="CM29" s="2">
        <f t="shared" si="7"/>
        <v>843</v>
      </c>
      <c r="CN29" s="2">
        <f t="shared" si="7"/>
        <v>914</v>
      </c>
      <c r="CO29" s="2">
        <f t="shared" si="7"/>
        <v>989</v>
      </c>
      <c r="CP29" s="2">
        <f t="shared" si="7"/>
        <v>978</v>
      </c>
      <c r="CQ29" s="2">
        <f t="shared" si="7"/>
        <v>926</v>
      </c>
      <c r="CR29" s="2">
        <f t="shared" si="7"/>
        <v>841</v>
      </c>
      <c r="CS29" s="2">
        <f t="shared" si="7"/>
        <v>709</v>
      </c>
      <c r="CT29" s="2">
        <f>B11</f>
        <v>766</v>
      </c>
      <c r="CU29" s="2">
        <f t="shared" ref="CU29:DA29" si="8">C11</f>
        <v>825</v>
      </c>
      <c r="CV29" s="2">
        <f t="shared" si="8"/>
        <v>883</v>
      </c>
      <c r="CW29" s="2">
        <f t="shared" si="8"/>
        <v>923</v>
      </c>
      <c r="CX29" s="2">
        <f t="shared" si="8"/>
        <v>856</v>
      </c>
      <c r="CY29" s="2">
        <f t="shared" si="8"/>
        <v>728</v>
      </c>
      <c r="CZ29" s="2">
        <f t="shared" si="8"/>
        <v>708</v>
      </c>
      <c r="DA29" s="2">
        <f t="shared" si="8"/>
        <v>739</v>
      </c>
      <c r="DB29" s="2">
        <f>J11</f>
        <v>783</v>
      </c>
      <c r="DC29" s="2">
        <f>K11</f>
        <v>776</v>
      </c>
      <c r="DD29" s="2">
        <f>L11</f>
        <v>734</v>
      </c>
      <c r="DE29" s="2">
        <f>M11</f>
        <v>614</v>
      </c>
      <c r="DF29" s="2">
        <f>B12</f>
        <v>651</v>
      </c>
      <c r="DG29" s="2">
        <f>C12</f>
        <v>711</v>
      </c>
      <c r="DH29" s="2">
        <f t="shared" ref="DH29:DQ29" si="9">D12</f>
        <v>686</v>
      </c>
      <c r="DI29" s="2">
        <f t="shared" si="9"/>
        <v>663</v>
      </c>
      <c r="DJ29" s="2">
        <f t="shared" si="9"/>
        <v>557</v>
      </c>
      <c r="DK29" s="2">
        <f t="shared" si="9"/>
        <v>482</v>
      </c>
      <c r="DL29" s="2">
        <f t="shared" si="9"/>
        <v>488</v>
      </c>
      <c r="DM29" s="2">
        <f t="shared" si="9"/>
        <v>483</v>
      </c>
      <c r="DN29" s="2">
        <f t="shared" si="9"/>
        <v>471</v>
      </c>
      <c r="DO29" s="2">
        <f t="shared" si="9"/>
        <v>424</v>
      </c>
      <c r="DP29" s="2">
        <f t="shared" si="9"/>
        <v>365</v>
      </c>
      <c r="DQ29" s="2">
        <f t="shared" si="9"/>
        <v>308</v>
      </c>
      <c r="DR29" s="2">
        <f>B13</f>
        <v>402</v>
      </c>
      <c r="DS29" s="2">
        <f>C13</f>
        <v>430</v>
      </c>
      <c r="DT29" s="2">
        <f t="shared" ref="DT29:EC29" si="10">D13</f>
        <v>419</v>
      </c>
      <c r="DU29" s="2">
        <f t="shared" si="10"/>
        <v>418</v>
      </c>
      <c r="DV29" s="2">
        <f t="shared" si="10"/>
        <v>399</v>
      </c>
      <c r="DW29" s="2">
        <f t="shared" si="10"/>
        <v>353</v>
      </c>
      <c r="DX29" s="2">
        <f t="shared" si="10"/>
        <v>373</v>
      </c>
      <c r="DY29" s="2">
        <f t="shared" si="10"/>
        <v>405</v>
      </c>
      <c r="DZ29" s="2">
        <f t="shared" si="10"/>
        <v>379</v>
      </c>
      <c r="EA29" s="2">
        <f t="shared" si="10"/>
        <v>359</v>
      </c>
      <c r="EB29" s="2">
        <f t="shared" si="10"/>
        <v>285</v>
      </c>
      <c r="EC29" s="2">
        <f t="shared" si="10"/>
        <v>251</v>
      </c>
      <c r="ED29" s="2">
        <f t="shared" ref="ED29:EO29" si="11">B14</f>
        <v>285</v>
      </c>
      <c r="EE29" s="2">
        <f t="shared" si="11"/>
        <v>370</v>
      </c>
      <c r="EF29" s="2">
        <f t="shared" si="11"/>
        <v>344</v>
      </c>
      <c r="EG29" s="2">
        <f t="shared" si="11"/>
        <v>343</v>
      </c>
      <c r="EH29" s="2">
        <f t="shared" si="11"/>
        <v>324</v>
      </c>
      <c r="EI29" s="2">
        <f t="shared" si="11"/>
        <v>324</v>
      </c>
      <c r="EJ29" s="2">
        <f t="shared" si="11"/>
        <v>311</v>
      </c>
      <c r="EK29" s="2">
        <f t="shared" si="11"/>
        <v>324</v>
      </c>
      <c r="EL29" s="2">
        <f t="shared" si="11"/>
        <v>331</v>
      </c>
      <c r="EM29" s="2">
        <f t="shared" si="11"/>
        <v>295</v>
      </c>
      <c r="EN29" s="2">
        <f t="shared" si="11"/>
        <v>287</v>
      </c>
      <c r="EO29" s="2">
        <f t="shared" si="11"/>
        <v>228</v>
      </c>
      <c r="EP29" s="2">
        <f>B15</f>
        <v>247</v>
      </c>
      <c r="EQ29" s="2">
        <f t="shared" ref="EQ29:FA29" si="12">C15</f>
        <v>304</v>
      </c>
      <c r="ER29" s="2">
        <f t="shared" si="12"/>
        <v>313</v>
      </c>
      <c r="ES29" s="2">
        <f t="shared" si="12"/>
        <v>0</v>
      </c>
      <c r="ET29" s="2">
        <f t="shared" si="12"/>
        <v>0</v>
      </c>
      <c r="EU29" s="2">
        <f t="shared" si="12"/>
        <v>0</v>
      </c>
      <c r="EV29" s="2">
        <f t="shared" si="12"/>
        <v>0</v>
      </c>
      <c r="EW29" s="2">
        <f t="shared" si="12"/>
        <v>0</v>
      </c>
      <c r="EX29" s="2">
        <f t="shared" si="12"/>
        <v>0</v>
      </c>
      <c r="EY29" s="2">
        <f t="shared" si="12"/>
        <v>0</v>
      </c>
      <c r="EZ29" s="2">
        <f t="shared" si="12"/>
        <v>0</v>
      </c>
      <c r="FA29" s="2">
        <f t="shared" si="12"/>
        <v>0</v>
      </c>
    </row>
    <row r="30" spans="1:157" ht="14.25" customHeight="1" x14ac:dyDescent="0.3"/>
    <row r="31" spans="1:157" ht="14.25" customHeight="1" x14ac:dyDescent="0.3"/>
    <row r="32" spans="1:157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</sheetData>
  <mergeCells count="1">
    <mergeCell ref="G18:I18"/>
  </mergeCells>
  <pageMargins left="0.7" right="0.7" top="0.75" bottom="0.75" header="0" footer="0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tabColor rgb="FFFFFF00"/>
  </sheetPr>
  <dimension ref="A1:O1113"/>
  <sheetViews>
    <sheetView workbookViewId="0">
      <selection activeCell="I284" sqref="I284"/>
    </sheetView>
  </sheetViews>
  <sheetFormatPr defaultColWidth="12.58203125" defaultRowHeight="15" customHeight="1" x14ac:dyDescent="0.3"/>
  <cols>
    <col min="1" max="1" width="21.08203125" customWidth="1"/>
    <col min="2" max="3" width="7.58203125" customWidth="1"/>
    <col min="4" max="4" width="21.08203125" bestFit="1" customWidth="1"/>
    <col min="5" max="5" width="13" customWidth="1"/>
    <col min="6" max="8" width="7.58203125" customWidth="1"/>
    <col min="9" max="9" width="18.4140625" customWidth="1"/>
    <col min="10" max="12" width="7.58203125" customWidth="1"/>
    <col min="13" max="13" width="16.6640625" customWidth="1"/>
    <col min="14" max="14" width="18.08203125" bestFit="1" customWidth="1"/>
    <col min="15" max="15" width="21.08203125" bestFit="1" customWidth="1"/>
    <col min="16" max="26" width="7.58203125" customWidth="1"/>
  </cols>
  <sheetData>
    <row r="1" spans="1:15" ht="15" customHeight="1" x14ac:dyDescent="0.35">
      <c r="B1" s="3">
        <v>45681</v>
      </c>
      <c r="C1" s="3">
        <v>45712</v>
      </c>
      <c r="D1" s="3">
        <v>45740</v>
      </c>
      <c r="E1" s="3">
        <v>45771</v>
      </c>
      <c r="F1" s="3">
        <v>45801</v>
      </c>
      <c r="G1" s="3">
        <v>45832</v>
      </c>
      <c r="H1" s="3">
        <v>45862</v>
      </c>
      <c r="I1" s="3">
        <v>45893</v>
      </c>
      <c r="J1" s="3">
        <v>45924</v>
      </c>
      <c r="K1" s="3">
        <v>45954</v>
      </c>
      <c r="L1" s="3">
        <v>45985</v>
      </c>
      <c r="M1" s="3">
        <v>46015</v>
      </c>
      <c r="N1" s="2" t="s">
        <v>120</v>
      </c>
    </row>
    <row r="2" spans="1:15" ht="15" customHeight="1" x14ac:dyDescent="0.35">
      <c r="A2" s="39" t="s">
        <v>550</v>
      </c>
      <c r="B2" s="2">
        <v>1</v>
      </c>
      <c r="C2" s="2">
        <v>0</v>
      </c>
      <c r="E2" s="2"/>
      <c r="F2" s="2"/>
      <c r="G2" s="2"/>
      <c r="H2" s="2"/>
      <c r="I2" s="2"/>
      <c r="J2" s="2"/>
      <c r="K2" s="2"/>
      <c r="L2" s="2"/>
      <c r="M2" s="39"/>
      <c r="N2" s="48">
        <f>SUM(B2:M2)</f>
        <v>1</v>
      </c>
      <c r="O2" s="39" t="s">
        <v>550</v>
      </c>
    </row>
    <row r="3" spans="1:15" ht="15" customHeight="1" x14ac:dyDescent="0.35">
      <c r="A3" s="39" t="s">
        <v>429</v>
      </c>
      <c r="B3" s="2">
        <v>0</v>
      </c>
      <c r="C3" s="2">
        <v>0</v>
      </c>
      <c r="E3" s="2"/>
      <c r="F3" s="2"/>
      <c r="G3" s="2"/>
      <c r="H3" s="2"/>
      <c r="I3" s="2"/>
      <c r="J3" s="2"/>
      <c r="K3" s="2"/>
      <c r="L3" s="2"/>
      <c r="M3" s="39"/>
      <c r="N3" s="48">
        <f t="shared" ref="N3:N19" si="0">SUM(B3:M3)</f>
        <v>0</v>
      </c>
      <c r="O3" s="39" t="s">
        <v>429</v>
      </c>
    </row>
    <row r="4" spans="1:15" ht="15" customHeight="1" x14ac:dyDescent="0.35">
      <c r="A4" s="39" t="s">
        <v>551</v>
      </c>
      <c r="B4" s="2">
        <v>1</v>
      </c>
      <c r="C4" s="2">
        <v>2</v>
      </c>
      <c r="D4" s="2"/>
      <c r="E4" s="2"/>
      <c r="F4" s="2"/>
      <c r="G4" s="2"/>
      <c r="H4" s="2"/>
      <c r="I4" s="2"/>
      <c r="J4" s="2"/>
      <c r="K4" s="2"/>
      <c r="L4" s="2"/>
      <c r="M4" s="39"/>
      <c r="N4" s="48">
        <f t="shared" si="0"/>
        <v>3</v>
      </c>
      <c r="O4" s="39" t="s">
        <v>551</v>
      </c>
    </row>
    <row r="5" spans="1:15" ht="15" customHeight="1" x14ac:dyDescent="0.35">
      <c r="A5" s="39" t="s">
        <v>432</v>
      </c>
      <c r="B5" s="2">
        <v>0</v>
      </c>
      <c r="C5" s="2">
        <v>1</v>
      </c>
      <c r="D5" s="2"/>
      <c r="E5" s="2"/>
      <c r="F5" s="2"/>
      <c r="G5" s="2"/>
      <c r="H5" s="2"/>
      <c r="I5" s="2"/>
      <c r="J5" s="2"/>
      <c r="K5" s="2"/>
      <c r="L5" s="2"/>
      <c r="M5" s="39"/>
      <c r="N5" s="48">
        <f t="shared" si="0"/>
        <v>1</v>
      </c>
      <c r="O5" s="39" t="s">
        <v>432</v>
      </c>
    </row>
    <row r="6" spans="1:15" ht="15" customHeight="1" x14ac:dyDescent="0.35">
      <c r="A6" s="39" t="s">
        <v>552</v>
      </c>
      <c r="B6" s="2">
        <v>3</v>
      </c>
      <c r="C6" s="2">
        <v>1</v>
      </c>
      <c r="D6" s="2"/>
      <c r="E6" s="2"/>
      <c r="F6" s="2"/>
      <c r="G6" s="2"/>
      <c r="H6" s="2"/>
      <c r="I6" s="2"/>
      <c r="J6" s="2"/>
      <c r="K6" s="2"/>
      <c r="L6" s="141"/>
      <c r="M6" s="141"/>
      <c r="N6" s="48">
        <f t="shared" si="0"/>
        <v>4</v>
      </c>
      <c r="O6" s="39" t="s">
        <v>552</v>
      </c>
    </row>
    <row r="7" spans="1:15" ht="15" customHeight="1" x14ac:dyDescent="0.35">
      <c r="A7" s="39" t="s">
        <v>431</v>
      </c>
      <c r="B7" s="2">
        <v>1</v>
      </c>
      <c r="C7" s="2">
        <v>3</v>
      </c>
      <c r="D7" s="2"/>
      <c r="E7" s="2"/>
      <c r="F7" s="2"/>
      <c r="G7" s="2"/>
      <c r="H7" s="2"/>
      <c r="I7" s="2"/>
      <c r="J7" s="2"/>
      <c r="K7" s="2"/>
      <c r="L7" s="2"/>
      <c r="M7" s="2"/>
      <c r="N7" s="48">
        <f t="shared" si="0"/>
        <v>4</v>
      </c>
      <c r="O7" s="39" t="s">
        <v>431</v>
      </c>
    </row>
    <row r="8" spans="1:15" ht="15" customHeight="1" x14ac:dyDescent="0.35">
      <c r="A8" s="39" t="s">
        <v>553</v>
      </c>
      <c r="B8" s="2">
        <v>1</v>
      </c>
      <c r="C8" s="2">
        <v>3</v>
      </c>
      <c r="D8" s="48"/>
      <c r="E8" s="48"/>
      <c r="F8" s="48"/>
      <c r="G8" s="48"/>
      <c r="H8" s="48"/>
      <c r="I8" s="48"/>
      <c r="J8" s="48"/>
      <c r="K8" s="48"/>
      <c r="L8" s="48"/>
      <c r="M8" s="48"/>
      <c r="N8" s="48">
        <f t="shared" si="0"/>
        <v>4</v>
      </c>
      <c r="O8" s="39" t="s">
        <v>553</v>
      </c>
    </row>
    <row r="9" spans="1:15" ht="15" customHeight="1" x14ac:dyDescent="0.35">
      <c r="A9" s="39" t="s">
        <v>435</v>
      </c>
      <c r="B9" s="48">
        <v>5</v>
      </c>
      <c r="C9" s="48">
        <v>2</v>
      </c>
      <c r="D9" s="2"/>
      <c r="E9" s="2"/>
      <c r="F9" s="2"/>
      <c r="G9" s="2"/>
      <c r="H9" s="2"/>
      <c r="I9" s="2"/>
      <c r="J9" s="2"/>
      <c r="K9" s="2"/>
      <c r="L9" s="2"/>
      <c r="M9" s="2"/>
      <c r="N9" s="48">
        <f t="shared" si="0"/>
        <v>7</v>
      </c>
      <c r="O9" s="39" t="s">
        <v>435</v>
      </c>
    </row>
    <row r="10" spans="1:15" ht="15" customHeight="1" x14ac:dyDescent="0.35">
      <c r="A10" s="39" t="s">
        <v>554</v>
      </c>
      <c r="B10" s="2">
        <v>3</v>
      </c>
      <c r="C10" s="2">
        <v>2</v>
      </c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>
        <f t="shared" si="0"/>
        <v>5</v>
      </c>
      <c r="O10" s="39" t="s">
        <v>554</v>
      </c>
    </row>
    <row r="11" spans="1:15" ht="15" customHeight="1" x14ac:dyDescent="0.35">
      <c r="A11" s="39" t="s">
        <v>437</v>
      </c>
      <c r="B11" s="48">
        <v>2</v>
      </c>
      <c r="C11" s="48">
        <v>0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48">
        <f t="shared" si="0"/>
        <v>2</v>
      </c>
      <c r="O11" s="39" t="s">
        <v>437</v>
      </c>
    </row>
    <row r="12" spans="1:15" ht="15" customHeight="1" x14ac:dyDescent="0.35">
      <c r="A12" s="39" t="s">
        <v>555</v>
      </c>
      <c r="B12" s="2">
        <v>1</v>
      </c>
      <c r="C12" s="2">
        <v>1</v>
      </c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>
        <f t="shared" si="0"/>
        <v>2</v>
      </c>
      <c r="O12" s="39" t="s">
        <v>555</v>
      </c>
    </row>
    <row r="13" spans="1:15" ht="15" customHeight="1" x14ac:dyDescent="0.35">
      <c r="A13" s="39" t="s">
        <v>447</v>
      </c>
      <c r="B13" s="48">
        <v>2</v>
      </c>
      <c r="C13" s="48">
        <v>1</v>
      </c>
      <c r="D13" s="2"/>
      <c r="E13" s="48"/>
      <c r="F13" s="48"/>
      <c r="G13" s="48"/>
      <c r="H13" s="48"/>
      <c r="I13" s="48"/>
      <c r="J13" s="2"/>
      <c r="K13" s="48"/>
      <c r="L13" s="48"/>
      <c r="M13" s="48"/>
      <c r="N13" s="48">
        <f t="shared" si="0"/>
        <v>3</v>
      </c>
      <c r="O13" s="39" t="s">
        <v>447</v>
      </c>
    </row>
    <row r="14" spans="1:15" ht="15" customHeight="1" x14ac:dyDescent="0.35">
      <c r="A14" s="39" t="s">
        <v>556</v>
      </c>
      <c r="B14" s="48">
        <v>3</v>
      </c>
      <c r="C14" s="48">
        <v>4</v>
      </c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>
        <f t="shared" si="0"/>
        <v>7</v>
      </c>
      <c r="O14" s="39" t="s">
        <v>556</v>
      </c>
    </row>
    <row r="15" spans="1:15" ht="15" customHeight="1" x14ac:dyDescent="0.35">
      <c r="A15" s="39" t="s">
        <v>433</v>
      </c>
      <c r="B15" s="48">
        <v>5</v>
      </c>
      <c r="C15" s="48">
        <v>2</v>
      </c>
      <c r="D15" s="2"/>
      <c r="E15" s="48"/>
      <c r="F15" s="48"/>
      <c r="G15" s="48"/>
      <c r="H15" s="48"/>
      <c r="I15" s="48"/>
      <c r="J15" s="2"/>
      <c r="K15" s="48"/>
      <c r="L15" s="48"/>
      <c r="M15" s="48"/>
      <c r="N15" s="48">
        <f t="shared" si="0"/>
        <v>7</v>
      </c>
      <c r="O15" s="39" t="s">
        <v>433</v>
      </c>
    </row>
    <row r="16" spans="1:15" ht="15" customHeight="1" x14ac:dyDescent="0.35">
      <c r="A16" s="39" t="s">
        <v>557</v>
      </c>
      <c r="B16" s="48">
        <v>5</v>
      </c>
      <c r="C16" s="48">
        <v>1</v>
      </c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>
        <f t="shared" si="0"/>
        <v>6</v>
      </c>
      <c r="O16" s="39" t="s">
        <v>557</v>
      </c>
    </row>
    <row r="17" spans="1:15" ht="15" customHeight="1" x14ac:dyDescent="0.35">
      <c r="A17" s="39" t="s">
        <v>439</v>
      </c>
      <c r="B17" s="48">
        <v>2</v>
      </c>
      <c r="C17" s="48">
        <v>3</v>
      </c>
      <c r="D17" s="48"/>
      <c r="E17" s="48"/>
      <c r="F17" s="48"/>
      <c r="G17" s="48"/>
      <c r="H17" s="48"/>
      <c r="I17" s="48"/>
      <c r="J17" s="2"/>
      <c r="K17" s="48"/>
      <c r="L17" s="48"/>
      <c r="M17" s="48"/>
      <c r="N17" s="48">
        <f t="shared" si="0"/>
        <v>5</v>
      </c>
      <c r="O17" s="39" t="s">
        <v>434</v>
      </c>
    </row>
    <row r="18" spans="1:15" ht="15" customHeight="1" x14ac:dyDescent="0.35">
      <c r="A18" s="39" t="s">
        <v>558</v>
      </c>
      <c r="B18" s="48">
        <v>0</v>
      </c>
      <c r="C18" s="48">
        <v>0</v>
      </c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>
        <f t="shared" si="0"/>
        <v>0</v>
      </c>
      <c r="O18" s="39" t="s">
        <v>558</v>
      </c>
    </row>
    <row r="19" spans="1:15" ht="15" customHeight="1" x14ac:dyDescent="0.35">
      <c r="A19" s="39" t="s">
        <v>559</v>
      </c>
      <c r="B19" s="48">
        <v>4</v>
      </c>
      <c r="C19" s="48">
        <v>2</v>
      </c>
      <c r="D19" s="48"/>
      <c r="E19" s="48"/>
      <c r="F19" s="48"/>
      <c r="G19" s="48"/>
      <c r="H19" s="48"/>
      <c r="I19" s="48"/>
      <c r="J19" s="2"/>
      <c r="K19" s="48"/>
      <c r="L19" s="48"/>
      <c r="M19" s="48"/>
      <c r="N19" s="48">
        <f t="shared" si="0"/>
        <v>6</v>
      </c>
      <c r="O19" s="39" t="s">
        <v>559</v>
      </c>
    </row>
    <row r="20" spans="1:15" ht="15" customHeight="1" x14ac:dyDescent="0.35">
      <c r="A20" s="39" t="s">
        <v>560</v>
      </c>
      <c r="B20" s="49">
        <f>SUM(B2+B4+B6+B8+B10+B12+B14+B16+B18)</f>
        <v>18</v>
      </c>
      <c r="C20" s="49">
        <f>SUM(C2+C4+C6+C8+C10+C12+C14+C16+C18)</f>
        <v>14</v>
      </c>
      <c r="D20" s="49">
        <f>SUM(D2+D4+D6+D8+D10+D12+D14+D16+D18)</f>
        <v>0</v>
      </c>
      <c r="E20" s="49">
        <f>SUM(E2+E4+E6+E8+E10+E12+E14+E16+E18)</f>
        <v>0</v>
      </c>
      <c r="F20" s="49">
        <f>SUM(F2+F4+F6+F8+F10+F12+F14+F16+F18)</f>
        <v>0</v>
      </c>
      <c r="G20" s="49">
        <f t="shared" ref="G20:N20" si="1">SUM(G2+G4+G6+G8+G10+G12+G14+G16+G18)</f>
        <v>0</v>
      </c>
      <c r="H20" s="49">
        <f t="shared" si="1"/>
        <v>0</v>
      </c>
      <c r="I20" s="49">
        <f t="shared" si="1"/>
        <v>0</v>
      </c>
      <c r="J20" s="49">
        <f t="shared" si="1"/>
        <v>0</v>
      </c>
      <c r="K20" s="49">
        <f t="shared" si="1"/>
        <v>0</v>
      </c>
      <c r="L20" s="49">
        <f t="shared" si="1"/>
        <v>0</v>
      </c>
      <c r="M20" s="49">
        <f t="shared" si="1"/>
        <v>0</v>
      </c>
      <c r="N20" s="49">
        <f t="shared" si="1"/>
        <v>32</v>
      </c>
      <c r="O20" s="39" t="s">
        <v>560</v>
      </c>
    </row>
    <row r="21" spans="1:15" ht="14.5" x14ac:dyDescent="0.35">
      <c r="A21" s="39" t="s">
        <v>436</v>
      </c>
      <c r="B21" s="49">
        <f t="shared" ref="B21:C21" si="2">SUM(B3+B5+B7+B9+B11+B13+B15+B17+B19)</f>
        <v>21</v>
      </c>
      <c r="C21" s="49">
        <f t="shared" si="2"/>
        <v>14</v>
      </c>
      <c r="D21" s="49">
        <f>SUM(D3+D5+D7+D9+D11+D13+D15+D17+D19)</f>
        <v>0</v>
      </c>
      <c r="E21" s="49">
        <f>SUM(E3+E5+E7+E9+E11+E13+E15+E17+E19)</f>
        <v>0</v>
      </c>
      <c r="F21" s="49">
        <f>SUM(F3+F5+F7+F9+F11+F13+F15+F17+F19)</f>
        <v>0</v>
      </c>
      <c r="G21" s="49">
        <f t="shared" ref="G21:N21" si="3">SUM(G3+G5+G7+G9+G11+G13+G15+G17+G19)</f>
        <v>0</v>
      </c>
      <c r="H21" s="49">
        <f t="shared" si="3"/>
        <v>0</v>
      </c>
      <c r="I21" s="49">
        <f t="shared" si="3"/>
        <v>0</v>
      </c>
      <c r="J21" s="49">
        <f t="shared" si="3"/>
        <v>0</v>
      </c>
      <c r="K21" s="49">
        <f t="shared" si="3"/>
        <v>0</v>
      </c>
      <c r="L21" s="49">
        <f t="shared" si="3"/>
        <v>0</v>
      </c>
      <c r="M21" s="49">
        <f t="shared" si="3"/>
        <v>0</v>
      </c>
      <c r="N21" s="49">
        <f t="shared" si="3"/>
        <v>35</v>
      </c>
      <c r="O21" s="39" t="s">
        <v>436</v>
      </c>
    </row>
    <row r="22" spans="1:15" ht="14" x14ac:dyDescent="0.3"/>
    <row r="23" spans="1:15" ht="14" hidden="1" x14ac:dyDescent="0.3"/>
    <row r="24" spans="1:15" ht="14" hidden="1" x14ac:dyDescent="0.3"/>
    <row r="25" spans="1:15" ht="14.5" hidden="1" x14ac:dyDescent="0.35">
      <c r="B25" s="3">
        <v>45315</v>
      </c>
      <c r="C25" s="3">
        <v>45346</v>
      </c>
      <c r="D25" s="3">
        <v>45375</v>
      </c>
      <c r="E25" s="3">
        <v>45406</v>
      </c>
      <c r="F25" s="3">
        <v>45436</v>
      </c>
      <c r="G25" s="3">
        <v>45467</v>
      </c>
      <c r="H25" s="3">
        <v>45497</v>
      </c>
      <c r="I25" s="3">
        <v>45528</v>
      </c>
      <c r="J25" s="3">
        <v>45559</v>
      </c>
      <c r="K25" s="3">
        <v>45589</v>
      </c>
      <c r="L25" s="3">
        <v>45620</v>
      </c>
      <c r="M25" s="3">
        <v>45650</v>
      </c>
      <c r="N25" s="2" t="s">
        <v>120</v>
      </c>
    </row>
    <row r="26" spans="1:15" ht="14.5" hidden="1" x14ac:dyDescent="0.35">
      <c r="A26" s="39" t="s">
        <v>429</v>
      </c>
      <c r="B26" s="2">
        <v>0</v>
      </c>
      <c r="C26" s="2">
        <v>0</v>
      </c>
      <c r="D26">
        <v>0</v>
      </c>
      <c r="E26" s="2">
        <v>0</v>
      </c>
      <c r="F26" s="2">
        <v>1</v>
      </c>
      <c r="G26" s="2">
        <v>1</v>
      </c>
      <c r="H26" s="2">
        <v>1</v>
      </c>
      <c r="I26" s="2">
        <v>1</v>
      </c>
      <c r="J26" s="2">
        <v>0</v>
      </c>
      <c r="K26" s="2">
        <v>0</v>
      </c>
      <c r="L26" s="2">
        <v>0</v>
      </c>
      <c r="M26" s="39">
        <v>1</v>
      </c>
      <c r="N26" s="48">
        <f>SUM(B26:M26)</f>
        <v>5</v>
      </c>
      <c r="O26" s="39" t="s">
        <v>429</v>
      </c>
    </row>
    <row r="27" spans="1:15" ht="14.5" hidden="1" x14ac:dyDescent="0.35">
      <c r="A27" s="39" t="s">
        <v>405</v>
      </c>
      <c r="B27" s="2">
        <v>0</v>
      </c>
      <c r="C27" s="2">
        <v>0</v>
      </c>
      <c r="D27">
        <v>0</v>
      </c>
      <c r="E27" s="2">
        <v>0</v>
      </c>
      <c r="F27" s="2">
        <v>0</v>
      </c>
      <c r="G27" s="2">
        <v>0</v>
      </c>
      <c r="H27" s="2">
        <v>0</v>
      </c>
      <c r="I27" s="2">
        <v>1</v>
      </c>
      <c r="J27" s="2">
        <v>0</v>
      </c>
      <c r="K27" s="2">
        <v>2</v>
      </c>
      <c r="L27" s="2">
        <v>0</v>
      </c>
      <c r="M27" s="39">
        <v>0</v>
      </c>
      <c r="N27" s="48">
        <f t="shared" ref="N27:N43" si="4">SUM(B27:M27)</f>
        <v>3</v>
      </c>
      <c r="O27" s="39" t="s">
        <v>405</v>
      </c>
    </row>
    <row r="28" spans="1:15" ht="14.5" hidden="1" x14ac:dyDescent="0.35">
      <c r="A28" s="39" t="s">
        <v>432</v>
      </c>
      <c r="B28" s="2">
        <v>0</v>
      </c>
      <c r="C28" s="2">
        <v>1</v>
      </c>
      <c r="D28" s="2">
        <v>0</v>
      </c>
      <c r="E28" s="2">
        <v>0</v>
      </c>
      <c r="F28" s="2">
        <v>1</v>
      </c>
      <c r="G28" s="2">
        <v>1</v>
      </c>
      <c r="H28" s="2">
        <v>4</v>
      </c>
      <c r="I28" s="2">
        <v>1</v>
      </c>
      <c r="J28" s="2">
        <v>1</v>
      </c>
      <c r="K28" s="2">
        <v>1</v>
      </c>
      <c r="L28" s="2">
        <v>1</v>
      </c>
      <c r="M28" s="39">
        <v>2</v>
      </c>
      <c r="N28" s="48">
        <f t="shared" si="4"/>
        <v>13</v>
      </c>
      <c r="O28" s="39" t="s">
        <v>432</v>
      </c>
    </row>
    <row r="29" spans="1:15" ht="14.5" hidden="1" x14ac:dyDescent="0.35">
      <c r="A29" s="39" t="s">
        <v>406</v>
      </c>
      <c r="B29" s="2">
        <v>3</v>
      </c>
      <c r="C29" s="2">
        <v>2</v>
      </c>
      <c r="D29" s="2">
        <v>1</v>
      </c>
      <c r="E29" s="2">
        <v>2</v>
      </c>
      <c r="F29" s="2">
        <v>1</v>
      </c>
      <c r="G29" s="2">
        <v>2</v>
      </c>
      <c r="H29" s="2">
        <v>2</v>
      </c>
      <c r="I29" s="2">
        <v>2</v>
      </c>
      <c r="J29" s="2">
        <v>1</v>
      </c>
      <c r="K29" s="2">
        <v>2</v>
      </c>
      <c r="L29" s="2">
        <v>1</v>
      </c>
      <c r="M29" s="39">
        <v>2</v>
      </c>
      <c r="N29" s="48">
        <f t="shared" si="4"/>
        <v>21</v>
      </c>
      <c r="O29" s="39" t="s">
        <v>406</v>
      </c>
    </row>
    <row r="30" spans="1:15" ht="14.5" hidden="1" x14ac:dyDescent="0.35">
      <c r="A30" s="39" t="s">
        <v>431</v>
      </c>
      <c r="B30" s="2">
        <v>1</v>
      </c>
      <c r="C30" s="2">
        <v>3</v>
      </c>
      <c r="D30" s="2">
        <v>2</v>
      </c>
      <c r="E30" s="2">
        <v>1</v>
      </c>
      <c r="F30" s="2">
        <v>3</v>
      </c>
      <c r="G30" s="2">
        <v>1</v>
      </c>
      <c r="H30" s="2">
        <v>4</v>
      </c>
      <c r="I30" s="2">
        <v>3</v>
      </c>
      <c r="J30" s="2">
        <v>1</v>
      </c>
      <c r="K30" s="2">
        <v>3</v>
      </c>
      <c r="L30" s="141">
        <v>5</v>
      </c>
      <c r="M30" s="141">
        <v>2</v>
      </c>
      <c r="N30" s="48">
        <f t="shared" si="4"/>
        <v>29</v>
      </c>
      <c r="O30" s="39" t="s">
        <v>431</v>
      </c>
    </row>
    <row r="31" spans="1:15" ht="14.5" hidden="1" x14ac:dyDescent="0.35">
      <c r="A31" s="39" t="s">
        <v>407</v>
      </c>
      <c r="B31" s="2">
        <v>3</v>
      </c>
      <c r="C31" s="2">
        <v>0</v>
      </c>
      <c r="D31" s="2">
        <v>2</v>
      </c>
      <c r="E31" s="2">
        <v>1</v>
      </c>
      <c r="F31" s="2">
        <v>1</v>
      </c>
      <c r="G31" s="2">
        <v>3</v>
      </c>
      <c r="H31" s="2">
        <v>0</v>
      </c>
      <c r="I31" s="2">
        <v>1</v>
      </c>
      <c r="J31" s="2">
        <v>4</v>
      </c>
      <c r="K31" s="2">
        <v>3</v>
      </c>
      <c r="L31" s="2">
        <v>4</v>
      </c>
      <c r="M31" s="2">
        <v>0</v>
      </c>
      <c r="N31" s="48">
        <f t="shared" si="4"/>
        <v>22</v>
      </c>
      <c r="O31" s="39" t="s">
        <v>407</v>
      </c>
    </row>
    <row r="32" spans="1:15" ht="14.5" hidden="1" x14ac:dyDescent="0.35">
      <c r="A32" s="39" t="s">
        <v>435</v>
      </c>
      <c r="B32" s="48">
        <v>5</v>
      </c>
      <c r="C32" s="48">
        <v>2</v>
      </c>
      <c r="D32" s="48">
        <v>5</v>
      </c>
      <c r="E32" s="48">
        <v>2</v>
      </c>
      <c r="F32" s="48">
        <v>4</v>
      </c>
      <c r="G32" s="48">
        <v>6</v>
      </c>
      <c r="H32" s="48">
        <v>3</v>
      </c>
      <c r="I32" s="48">
        <v>5</v>
      </c>
      <c r="J32" s="48">
        <v>6</v>
      </c>
      <c r="K32" s="48">
        <v>1</v>
      </c>
      <c r="L32" s="48">
        <v>4</v>
      </c>
      <c r="M32" s="48">
        <v>4</v>
      </c>
      <c r="N32" s="48">
        <f t="shared" si="4"/>
        <v>47</v>
      </c>
      <c r="O32" s="39" t="s">
        <v>435</v>
      </c>
    </row>
    <row r="33" spans="1:15" ht="14.5" hidden="1" x14ac:dyDescent="0.35">
      <c r="A33" s="39" t="s">
        <v>408</v>
      </c>
      <c r="B33" s="2">
        <v>2</v>
      </c>
      <c r="C33" s="2">
        <v>8</v>
      </c>
      <c r="D33" s="2">
        <v>5</v>
      </c>
      <c r="E33" s="2">
        <v>1</v>
      </c>
      <c r="F33" s="2">
        <v>3</v>
      </c>
      <c r="G33" s="2">
        <v>5</v>
      </c>
      <c r="H33" s="2">
        <v>1</v>
      </c>
      <c r="I33" s="2">
        <v>8</v>
      </c>
      <c r="J33" s="2">
        <v>3</v>
      </c>
      <c r="K33" s="2">
        <v>4</v>
      </c>
      <c r="L33" s="2">
        <v>3</v>
      </c>
      <c r="M33" s="2">
        <v>7</v>
      </c>
      <c r="N33" s="48">
        <f t="shared" si="4"/>
        <v>50</v>
      </c>
      <c r="O33" s="39" t="s">
        <v>408</v>
      </c>
    </row>
    <row r="34" spans="1:15" ht="14.5" hidden="1" x14ac:dyDescent="0.35">
      <c r="A34" s="39" t="s">
        <v>437</v>
      </c>
      <c r="B34" s="48">
        <v>2</v>
      </c>
      <c r="C34" s="48">
        <v>0</v>
      </c>
      <c r="D34" s="48">
        <v>0</v>
      </c>
      <c r="E34" s="48">
        <v>0</v>
      </c>
      <c r="F34" s="48">
        <v>0</v>
      </c>
      <c r="G34" s="48">
        <v>1</v>
      </c>
      <c r="H34" s="48">
        <v>1</v>
      </c>
      <c r="I34" s="48">
        <v>0</v>
      </c>
      <c r="J34" s="48">
        <v>0</v>
      </c>
      <c r="K34" s="48">
        <v>4</v>
      </c>
      <c r="L34" s="48">
        <v>1</v>
      </c>
      <c r="M34" s="48">
        <v>0</v>
      </c>
      <c r="N34" s="48">
        <f t="shared" si="4"/>
        <v>9</v>
      </c>
      <c r="O34" s="39" t="s">
        <v>437</v>
      </c>
    </row>
    <row r="35" spans="1:15" ht="14.5" hidden="1" x14ac:dyDescent="0.35">
      <c r="A35" s="39" t="s">
        <v>409</v>
      </c>
      <c r="B35" s="2">
        <v>1</v>
      </c>
      <c r="C35" s="2">
        <v>3</v>
      </c>
      <c r="D35" s="2">
        <v>1</v>
      </c>
      <c r="E35" s="2">
        <v>2</v>
      </c>
      <c r="F35" s="2">
        <v>1</v>
      </c>
      <c r="G35" s="2">
        <v>1</v>
      </c>
      <c r="H35" s="2">
        <v>0</v>
      </c>
      <c r="I35" s="2">
        <v>0</v>
      </c>
      <c r="J35" s="2">
        <v>2</v>
      </c>
      <c r="K35" s="2">
        <v>3</v>
      </c>
      <c r="L35" s="2">
        <v>3</v>
      </c>
      <c r="M35" s="2">
        <v>3</v>
      </c>
      <c r="N35" s="48">
        <f t="shared" si="4"/>
        <v>20</v>
      </c>
      <c r="O35" s="39" t="s">
        <v>409</v>
      </c>
    </row>
    <row r="36" spans="1:15" ht="14.5" hidden="1" x14ac:dyDescent="0.35">
      <c r="A36" s="39" t="s">
        <v>438</v>
      </c>
      <c r="B36" s="48">
        <v>2</v>
      </c>
      <c r="C36" s="48">
        <v>1</v>
      </c>
      <c r="D36" s="48">
        <v>1</v>
      </c>
      <c r="E36" s="48">
        <v>0</v>
      </c>
      <c r="F36" s="48">
        <v>0</v>
      </c>
      <c r="G36" s="48">
        <v>1</v>
      </c>
      <c r="H36" s="48">
        <v>0</v>
      </c>
      <c r="I36" s="48">
        <v>0</v>
      </c>
      <c r="J36" s="48">
        <v>0</v>
      </c>
      <c r="K36" s="48">
        <v>1</v>
      </c>
      <c r="L36" s="48">
        <v>2</v>
      </c>
      <c r="M36" s="48">
        <v>0</v>
      </c>
      <c r="N36" s="48">
        <f t="shared" si="4"/>
        <v>8</v>
      </c>
      <c r="O36" s="39" t="s">
        <v>438</v>
      </c>
    </row>
    <row r="37" spans="1:15" ht="14.5" hidden="1" x14ac:dyDescent="0.35">
      <c r="A37" s="39" t="s">
        <v>401</v>
      </c>
      <c r="B37" s="48">
        <v>1</v>
      </c>
      <c r="C37" s="48">
        <v>0</v>
      </c>
      <c r="D37" s="2">
        <v>1</v>
      </c>
      <c r="E37" s="48">
        <v>2</v>
      </c>
      <c r="F37" s="48">
        <v>1</v>
      </c>
      <c r="G37" s="48">
        <v>0</v>
      </c>
      <c r="H37" s="48">
        <v>1</v>
      </c>
      <c r="I37" s="48">
        <v>1</v>
      </c>
      <c r="J37" s="2">
        <v>2</v>
      </c>
      <c r="K37" s="48">
        <v>2</v>
      </c>
      <c r="L37" s="48">
        <v>2</v>
      </c>
      <c r="M37" s="48">
        <v>1</v>
      </c>
      <c r="N37" s="48">
        <f t="shared" si="4"/>
        <v>14</v>
      </c>
      <c r="O37" s="39" t="s">
        <v>401</v>
      </c>
    </row>
    <row r="38" spans="1:15" ht="14.5" hidden="1" x14ac:dyDescent="0.35">
      <c r="A38" s="39" t="s">
        <v>433</v>
      </c>
      <c r="B38" s="48">
        <v>5</v>
      </c>
      <c r="C38" s="48">
        <v>2</v>
      </c>
      <c r="D38" s="48">
        <v>6</v>
      </c>
      <c r="E38" s="48">
        <v>7</v>
      </c>
      <c r="F38" s="48">
        <v>6</v>
      </c>
      <c r="G38" s="48">
        <v>9</v>
      </c>
      <c r="H38" s="48">
        <v>5</v>
      </c>
      <c r="I38" s="48">
        <v>6</v>
      </c>
      <c r="J38" s="48">
        <v>8</v>
      </c>
      <c r="K38" s="48">
        <v>3</v>
      </c>
      <c r="L38" s="48">
        <v>4</v>
      </c>
      <c r="M38" s="48">
        <v>6</v>
      </c>
      <c r="N38" s="48">
        <f t="shared" si="4"/>
        <v>67</v>
      </c>
      <c r="O38" s="39" t="s">
        <v>433</v>
      </c>
    </row>
    <row r="39" spans="1:15" ht="14.5" hidden="1" x14ac:dyDescent="0.35">
      <c r="A39" s="39" t="s">
        <v>411</v>
      </c>
      <c r="B39" s="48">
        <v>6</v>
      </c>
      <c r="C39" s="48">
        <v>4</v>
      </c>
      <c r="D39" s="2">
        <v>2</v>
      </c>
      <c r="E39" s="48">
        <v>4</v>
      </c>
      <c r="F39" s="48">
        <v>7</v>
      </c>
      <c r="G39" s="48">
        <v>8</v>
      </c>
      <c r="H39" s="48">
        <v>5</v>
      </c>
      <c r="I39" s="48">
        <v>6</v>
      </c>
      <c r="J39" s="2">
        <v>6</v>
      </c>
      <c r="K39" s="48">
        <v>8</v>
      </c>
      <c r="L39" s="48">
        <v>6</v>
      </c>
      <c r="M39" s="48">
        <v>4</v>
      </c>
      <c r="N39" s="48">
        <f t="shared" si="4"/>
        <v>66</v>
      </c>
      <c r="O39" s="39" t="s">
        <v>411</v>
      </c>
    </row>
    <row r="40" spans="1:15" ht="14.5" hidden="1" x14ac:dyDescent="0.35">
      <c r="A40" s="39" t="s">
        <v>439</v>
      </c>
      <c r="B40" s="48">
        <v>2</v>
      </c>
      <c r="C40" s="48">
        <v>3</v>
      </c>
      <c r="D40" s="48">
        <v>4</v>
      </c>
      <c r="E40" s="48">
        <v>6</v>
      </c>
      <c r="F40" s="48">
        <v>6</v>
      </c>
      <c r="G40" s="48">
        <v>2</v>
      </c>
      <c r="H40" s="48">
        <v>2</v>
      </c>
      <c r="I40" s="48">
        <v>4</v>
      </c>
      <c r="J40" s="48">
        <v>5</v>
      </c>
      <c r="K40" s="48">
        <v>4</v>
      </c>
      <c r="L40" s="48">
        <v>4</v>
      </c>
      <c r="M40" s="48">
        <v>3</v>
      </c>
      <c r="N40" s="48">
        <f t="shared" si="4"/>
        <v>45</v>
      </c>
      <c r="O40" s="39" t="s">
        <v>439</v>
      </c>
    </row>
    <row r="41" spans="1:15" ht="14.5" hidden="1" x14ac:dyDescent="0.35">
      <c r="A41" s="39" t="s">
        <v>403</v>
      </c>
      <c r="B41" s="48">
        <v>3</v>
      </c>
      <c r="C41" s="48">
        <v>2</v>
      </c>
      <c r="D41" s="48">
        <v>4</v>
      </c>
      <c r="E41" s="48">
        <v>6</v>
      </c>
      <c r="F41" s="48">
        <v>7</v>
      </c>
      <c r="G41" s="48">
        <v>9</v>
      </c>
      <c r="H41" s="48">
        <v>3</v>
      </c>
      <c r="I41" s="48">
        <v>8</v>
      </c>
      <c r="J41" s="2">
        <v>5</v>
      </c>
      <c r="K41" s="48">
        <v>3</v>
      </c>
      <c r="L41" s="48">
        <v>2</v>
      </c>
      <c r="M41" s="48">
        <v>8</v>
      </c>
      <c r="N41" s="48">
        <f t="shared" si="4"/>
        <v>60</v>
      </c>
      <c r="O41" s="39" t="s">
        <v>403</v>
      </c>
    </row>
    <row r="42" spans="1:15" ht="14.5" hidden="1" x14ac:dyDescent="0.35">
      <c r="A42" s="39" t="s">
        <v>440</v>
      </c>
      <c r="B42" s="48">
        <v>4</v>
      </c>
      <c r="C42" s="48">
        <v>2</v>
      </c>
      <c r="D42" s="48">
        <v>0</v>
      </c>
      <c r="E42" s="48">
        <v>3</v>
      </c>
      <c r="F42" s="48">
        <v>0</v>
      </c>
      <c r="G42" s="48">
        <v>1</v>
      </c>
      <c r="H42" s="48">
        <v>3</v>
      </c>
      <c r="I42" s="48">
        <v>1</v>
      </c>
      <c r="J42" s="48">
        <v>1</v>
      </c>
      <c r="K42" s="48">
        <v>3</v>
      </c>
      <c r="L42" s="48">
        <v>0</v>
      </c>
      <c r="M42" s="48">
        <v>2</v>
      </c>
      <c r="N42" s="48">
        <f t="shared" si="4"/>
        <v>20</v>
      </c>
      <c r="O42" s="39" t="s">
        <v>440</v>
      </c>
    </row>
    <row r="43" spans="1:15" ht="14.5" hidden="1" x14ac:dyDescent="0.35">
      <c r="A43" s="39" t="s">
        <v>415</v>
      </c>
      <c r="B43" s="48">
        <v>4</v>
      </c>
      <c r="C43" s="2">
        <v>9</v>
      </c>
      <c r="D43" s="48">
        <v>2</v>
      </c>
      <c r="E43" s="48">
        <v>1</v>
      </c>
      <c r="F43" s="48">
        <v>2</v>
      </c>
      <c r="G43" s="48">
        <v>4</v>
      </c>
      <c r="H43" s="48">
        <v>1</v>
      </c>
      <c r="I43" s="48">
        <v>2</v>
      </c>
      <c r="J43" s="2">
        <v>4</v>
      </c>
      <c r="K43" s="48">
        <v>1</v>
      </c>
      <c r="L43" s="48">
        <v>1</v>
      </c>
      <c r="M43" s="48">
        <v>1</v>
      </c>
      <c r="N43" s="48">
        <f t="shared" si="4"/>
        <v>32</v>
      </c>
      <c r="O43" s="39" t="s">
        <v>415</v>
      </c>
    </row>
    <row r="44" spans="1:15" ht="14.5" hidden="1" x14ac:dyDescent="0.35">
      <c r="A44" s="39" t="s">
        <v>436</v>
      </c>
      <c r="B44" s="49">
        <f>SUM(B26+B28+B30+B32+B34+B36+B38+B40+B42)</f>
        <v>21</v>
      </c>
      <c r="C44" s="49">
        <f>SUM(C26+C28+C30+C32+C34+C36+C38+C40+C42)</f>
        <v>14</v>
      </c>
      <c r="D44" s="49">
        <f>SUM(D26+D28+D30+D32+D34+D36+D38+D40+D42)</f>
        <v>18</v>
      </c>
      <c r="E44" s="49">
        <f>SUM(E26+E28+E30+E32+E34+E36+E38+E40+E42)</f>
        <v>19</v>
      </c>
      <c r="F44" s="49">
        <f>SUM(F26+F28+F30+F32+F34+F36+F38+F40+F42)</f>
        <v>21</v>
      </c>
      <c r="G44" s="49">
        <f t="shared" ref="G44:N44" si="5">SUM(G26+G28+G30+G32+G34+G36+G38+G40+G42)</f>
        <v>23</v>
      </c>
      <c r="H44" s="49">
        <f t="shared" si="5"/>
        <v>23</v>
      </c>
      <c r="I44" s="49">
        <f t="shared" si="5"/>
        <v>21</v>
      </c>
      <c r="J44" s="49">
        <f t="shared" si="5"/>
        <v>22</v>
      </c>
      <c r="K44" s="49">
        <f t="shared" si="5"/>
        <v>20</v>
      </c>
      <c r="L44" s="49">
        <f t="shared" si="5"/>
        <v>21</v>
      </c>
      <c r="M44" s="49">
        <f t="shared" si="5"/>
        <v>20</v>
      </c>
      <c r="N44" s="49">
        <f t="shared" si="5"/>
        <v>243</v>
      </c>
    </row>
    <row r="45" spans="1:15" ht="14.5" hidden="1" x14ac:dyDescent="0.35">
      <c r="A45" s="39" t="s">
        <v>416</v>
      </c>
      <c r="B45" s="49">
        <f t="shared" ref="B45:N45" si="6">SUM(B27+B29+B31+B33+B35+B37+B39+B41+B43)</f>
        <v>23</v>
      </c>
      <c r="C45" s="49">
        <f t="shared" si="6"/>
        <v>28</v>
      </c>
      <c r="D45" s="49">
        <f>SUM(D27+D29+D31+D33+D35+D37+D39+D41+D43)</f>
        <v>18</v>
      </c>
      <c r="E45" s="49">
        <f>SUM(E27+E29+E31+E33+E35+E37+E39+E41+E43)</f>
        <v>19</v>
      </c>
      <c r="F45" s="49">
        <f>SUM(F27+F29+F31+F33+F35+F37+F39+F41+F43)</f>
        <v>23</v>
      </c>
      <c r="G45" s="49">
        <f t="shared" si="6"/>
        <v>32</v>
      </c>
      <c r="H45" s="49">
        <f t="shared" si="6"/>
        <v>13</v>
      </c>
      <c r="I45" s="49">
        <f t="shared" si="6"/>
        <v>29</v>
      </c>
      <c r="J45" s="49">
        <f t="shared" si="6"/>
        <v>27</v>
      </c>
      <c r="K45" s="49">
        <f t="shared" si="6"/>
        <v>28</v>
      </c>
      <c r="L45" s="49">
        <f t="shared" si="6"/>
        <v>22</v>
      </c>
      <c r="M45" s="49">
        <f t="shared" si="6"/>
        <v>26</v>
      </c>
      <c r="N45" s="49">
        <f t="shared" si="6"/>
        <v>288</v>
      </c>
    </row>
    <row r="46" spans="1:15" ht="14" hidden="1" x14ac:dyDescent="0.3"/>
    <row r="47" spans="1:15" ht="14" hidden="1" x14ac:dyDescent="0.3"/>
    <row r="48" spans="1:15" ht="14.5" hidden="1" x14ac:dyDescent="0.35">
      <c r="B48" s="3">
        <v>44946</v>
      </c>
      <c r="C48" s="3">
        <v>44958</v>
      </c>
      <c r="D48" s="3">
        <v>45010</v>
      </c>
      <c r="E48" s="3">
        <v>45042</v>
      </c>
      <c r="F48" s="3">
        <v>45074</v>
      </c>
      <c r="G48" s="3">
        <v>45106</v>
      </c>
      <c r="H48" s="3">
        <v>45138</v>
      </c>
      <c r="I48" s="3">
        <v>45139</v>
      </c>
      <c r="J48" s="3">
        <v>45172</v>
      </c>
      <c r="K48" s="3">
        <v>45203</v>
      </c>
      <c r="L48" s="3">
        <v>45253</v>
      </c>
      <c r="M48" s="3">
        <v>45283</v>
      </c>
      <c r="N48" s="2" t="s">
        <v>120</v>
      </c>
    </row>
    <row r="49" spans="1:15" ht="14.5" hidden="1" x14ac:dyDescent="0.35">
      <c r="A49" s="39" t="s">
        <v>405</v>
      </c>
      <c r="B49" s="2">
        <v>0</v>
      </c>
      <c r="C49" s="2">
        <v>0</v>
      </c>
      <c r="D49">
        <v>0</v>
      </c>
      <c r="E49" s="2">
        <v>0</v>
      </c>
      <c r="F49" s="2">
        <v>0</v>
      </c>
      <c r="G49" s="2">
        <v>0</v>
      </c>
      <c r="H49" s="2">
        <v>0</v>
      </c>
      <c r="I49" s="2">
        <v>1</v>
      </c>
      <c r="J49" s="2">
        <v>0</v>
      </c>
      <c r="K49" s="2">
        <v>2</v>
      </c>
      <c r="L49" s="2">
        <v>0</v>
      </c>
      <c r="M49" s="39">
        <v>0</v>
      </c>
      <c r="N49" s="48">
        <f>SUM(B49:M49)</f>
        <v>3</v>
      </c>
      <c r="O49" s="39" t="s">
        <v>405</v>
      </c>
    </row>
    <row r="50" spans="1:15" ht="14.5" hidden="1" x14ac:dyDescent="0.35">
      <c r="A50" s="39" t="s">
        <v>372</v>
      </c>
      <c r="B50" s="2">
        <v>1</v>
      </c>
      <c r="C50" s="2">
        <v>2</v>
      </c>
      <c r="D50" s="2">
        <v>2</v>
      </c>
      <c r="E50" s="2">
        <v>1</v>
      </c>
      <c r="F50" s="2">
        <v>3</v>
      </c>
      <c r="G50" s="2">
        <v>1</v>
      </c>
      <c r="H50" s="2">
        <v>0</v>
      </c>
      <c r="I50" s="2">
        <v>2</v>
      </c>
      <c r="J50" s="2">
        <v>0</v>
      </c>
      <c r="K50" s="2">
        <v>0</v>
      </c>
      <c r="L50" s="2">
        <v>0</v>
      </c>
      <c r="M50" s="39">
        <v>0</v>
      </c>
      <c r="N50" s="48">
        <f t="shared" ref="N50:N66" si="7">SUM(B50:M50)</f>
        <v>12</v>
      </c>
      <c r="O50" s="39" t="s">
        <v>372</v>
      </c>
    </row>
    <row r="51" spans="1:15" ht="14.5" hidden="1" x14ac:dyDescent="0.35">
      <c r="A51" s="39" t="s">
        <v>406</v>
      </c>
      <c r="B51" s="2">
        <v>3</v>
      </c>
      <c r="C51" s="2">
        <v>2</v>
      </c>
      <c r="D51" s="2">
        <v>1</v>
      </c>
      <c r="E51" s="2">
        <v>2</v>
      </c>
      <c r="F51" s="2">
        <v>1</v>
      </c>
      <c r="G51" s="2">
        <v>2</v>
      </c>
      <c r="H51" s="2">
        <v>2</v>
      </c>
      <c r="I51" s="2">
        <v>2</v>
      </c>
      <c r="J51" s="2">
        <v>1</v>
      </c>
      <c r="K51" s="2">
        <v>2</v>
      </c>
      <c r="L51" s="2">
        <v>1</v>
      </c>
      <c r="M51" s="39">
        <v>2</v>
      </c>
      <c r="N51" s="48">
        <f t="shared" si="7"/>
        <v>21</v>
      </c>
      <c r="O51" s="39" t="s">
        <v>406</v>
      </c>
    </row>
    <row r="52" spans="1:15" ht="14.5" hidden="1" x14ac:dyDescent="0.35">
      <c r="A52" s="39" t="s">
        <v>373</v>
      </c>
      <c r="B52" s="2">
        <v>3</v>
      </c>
      <c r="C52" s="2">
        <v>4</v>
      </c>
      <c r="D52" s="2">
        <v>2</v>
      </c>
      <c r="E52" s="2">
        <v>5</v>
      </c>
      <c r="F52" s="2">
        <v>2</v>
      </c>
      <c r="G52" s="2">
        <v>1</v>
      </c>
      <c r="H52" s="2">
        <v>1</v>
      </c>
      <c r="I52" s="2">
        <v>4</v>
      </c>
      <c r="J52" s="2">
        <v>1</v>
      </c>
      <c r="K52" s="2">
        <v>4</v>
      </c>
      <c r="L52" s="141">
        <v>3</v>
      </c>
      <c r="M52" s="141">
        <v>2</v>
      </c>
      <c r="N52" s="48">
        <f t="shared" si="7"/>
        <v>32</v>
      </c>
      <c r="O52" s="39" t="s">
        <v>373</v>
      </c>
    </row>
    <row r="53" spans="1:15" ht="14.5" hidden="1" x14ac:dyDescent="0.35">
      <c r="A53" s="39" t="s">
        <v>407</v>
      </c>
      <c r="B53" s="2">
        <v>3</v>
      </c>
      <c r="C53" s="2">
        <v>0</v>
      </c>
      <c r="D53" s="2">
        <v>2</v>
      </c>
      <c r="E53" s="2">
        <v>1</v>
      </c>
      <c r="F53" s="2">
        <v>1</v>
      </c>
      <c r="G53" s="2">
        <v>3</v>
      </c>
      <c r="H53" s="2">
        <v>0</v>
      </c>
      <c r="I53" s="2">
        <v>1</v>
      </c>
      <c r="J53" s="2">
        <v>4</v>
      </c>
      <c r="K53" s="2">
        <v>3</v>
      </c>
      <c r="L53" s="2">
        <v>4</v>
      </c>
      <c r="M53" s="2">
        <v>0</v>
      </c>
      <c r="N53" s="48">
        <f t="shared" si="7"/>
        <v>22</v>
      </c>
      <c r="O53" s="39" t="s">
        <v>407</v>
      </c>
    </row>
    <row r="54" spans="1:15" ht="14.5" hidden="1" x14ac:dyDescent="0.35">
      <c r="A54" s="39" t="s">
        <v>374</v>
      </c>
      <c r="B54" s="48">
        <v>0</v>
      </c>
      <c r="C54" s="48">
        <v>1</v>
      </c>
      <c r="D54" s="48">
        <v>2</v>
      </c>
      <c r="E54" s="48">
        <v>1</v>
      </c>
      <c r="F54" s="48">
        <v>1</v>
      </c>
      <c r="G54" s="48">
        <v>1</v>
      </c>
      <c r="H54" s="48">
        <v>0</v>
      </c>
      <c r="I54" s="48">
        <v>5</v>
      </c>
      <c r="J54" s="48">
        <v>3</v>
      </c>
      <c r="K54" s="48">
        <v>3</v>
      </c>
      <c r="L54" s="48">
        <v>1</v>
      </c>
      <c r="M54" s="48">
        <v>2</v>
      </c>
      <c r="N54" s="48">
        <f t="shared" si="7"/>
        <v>20</v>
      </c>
      <c r="O54" s="39" t="s">
        <v>374</v>
      </c>
    </row>
    <row r="55" spans="1:15" ht="14.5" hidden="1" x14ac:dyDescent="0.35">
      <c r="A55" s="39" t="s">
        <v>408</v>
      </c>
      <c r="B55" s="2">
        <v>2</v>
      </c>
      <c r="C55" s="2">
        <v>8</v>
      </c>
      <c r="D55" s="2">
        <v>5</v>
      </c>
      <c r="E55" s="2">
        <v>1</v>
      </c>
      <c r="F55" s="2">
        <v>3</v>
      </c>
      <c r="G55" s="2">
        <v>5</v>
      </c>
      <c r="H55" s="2">
        <v>1</v>
      </c>
      <c r="I55" s="2">
        <v>8</v>
      </c>
      <c r="J55" s="2">
        <v>3</v>
      </c>
      <c r="K55" s="2">
        <v>4</v>
      </c>
      <c r="L55" s="2">
        <v>3</v>
      </c>
      <c r="M55" s="2">
        <v>7</v>
      </c>
      <c r="N55" s="48">
        <f t="shared" si="7"/>
        <v>50</v>
      </c>
      <c r="O55" s="39" t="s">
        <v>408</v>
      </c>
    </row>
    <row r="56" spans="1:15" ht="14.5" hidden="1" x14ac:dyDescent="0.35">
      <c r="A56" s="39" t="s">
        <v>375</v>
      </c>
      <c r="B56" s="48">
        <v>11</v>
      </c>
      <c r="C56" s="48">
        <v>6</v>
      </c>
      <c r="D56" s="48">
        <v>10</v>
      </c>
      <c r="E56" s="48">
        <v>7</v>
      </c>
      <c r="F56" s="48">
        <v>8</v>
      </c>
      <c r="G56" s="48">
        <v>6</v>
      </c>
      <c r="H56" s="48">
        <v>3</v>
      </c>
      <c r="I56" s="48">
        <v>19</v>
      </c>
      <c r="J56" s="48">
        <v>4</v>
      </c>
      <c r="K56" s="48">
        <v>7</v>
      </c>
      <c r="L56" s="48">
        <v>6</v>
      </c>
      <c r="M56" s="48">
        <v>3</v>
      </c>
      <c r="N56" s="48">
        <f t="shared" si="7"/>
        <v>90</v>
      </c>
      <c r="O56" s="39" t="s">
        <v>375</v>
      </c>
    </row>
    <row r="57" spans="1:15" ht="14.5" hidden="1" x14ac:dyDescent="0.35">
      <c r="A57" s="39" t="s">
        <v>409</v>
      </c>
      <c r="B57" s="2">
        <v>1</v>
      </c>
      <c r="C57" s="2">
        <v>3</v>
      </c>
      <c r="D57" s="2">
        <v>1</v>
      </c>
      <c r="E57" s="2">
        <v>2</v>
      </c>
      <c r="F57" s="2">
        <v>1</v>
      </c>
      <c r="G57" s="2">
        <v>1</v>
      </c>
      <c r="H57" s="2">
        <v>0</v>
      </c>
      <c r="I57" s="2">
        <v>0</v>
      </c>
      <c r="J57" s="2">
        <v>2</v>
      </c>
      <c r="K57" s="2">
        <v>3</v>
      </c>
      <c r="L57" s="2">
        <v>3</v>
      </c>
      <c r="M57" s="2">
        <v>3</v>
      </c>
      <c r="N57" s="48">
        <f t="shared" si="7"/>
        <v>20</v>
      </c>
      <c r="O57" s="39" t="s">
        <v>409</v>
      </c>
    </row>
    <row r="58" spans="1:15" ht="14.5" hidden="1" x14ac:dyDescent="0.35">
      <c r="A58" s="39" t="s">
        <v>376</v>
      </c>
      <c r="B58" s="48">
        <v>4</v>
      </c>
      <c r="C58" s="48">
        <v>4</v>
      </c>
      <c r="D58" s="48">
        <v>1</v>
      </c>
      <c r="E58" s="48">
        <v>1</v>
      </c>
      <c r="F58" s="48">
        <v>1</v>
      </c>
      <c r="G58" s="48">
        <v>3</v>
      </c>
      <c r="H58" s="48">
        <v>2</v>
      </c>
      <c r="I58" s="48">
        <v>0</v>
      </c>
      <c r="J58" s="48">
        <v>2</v>
      </c>
      <c r="K58" s="48">
        <v>5</v>
      </c>
      <c r="L58" s="48">
        <v>3</v>
      </c>
      <c r="M58" s="48">
        <v>3</v>
      </c>
      <c r="N58" s="48">
        <f t="shared" si="7"/>
        <v>29</v>
      </c>
      <c r="O58" s="39" t="s">
        <v>376</v>
      </c>
    </row>
    <row r="59" spans="1:15" ht="14.5" hidden="1" x14ac:dyDescent="0.35">
      <c r="A59" s="39" t="s">
        <v>410</v>
      </c>
      <c r="B59" s="48">
        <v>1</v>
      </c>
      <c r="C59" s="48">
        <v>0</v>
      </c>
      <c r="D59" s="2">
        <v>1</v>
      </c>
      <c r="E59" s="48">
        <v>2</v>
      </c>
      <c r="F59" s="48">
        <v>1</v>
      </c>
      <c r="G59" s="48">
        <v>0</v>
      </c>
      <c r="H59" s="48">
        <v>1</v>
      </c>
      <c r="I59" s="48">
        <v>1</v>
      </c>
      <c r="J59" s="2">
        <v>2</v>
      </c>
      <c r="K59" s="48">
        <v>2</v>
      </c>
      <c r="L59" s="48">
        <v>2</v>
      </c>
      <c r="M59" s="48">
        <v>1</v>
      </c>
      <c r="N59" s="48">
        <f t="shared" si="7"/>
        <v>14</v>
      </c>
      <c r="O59" s="39" t="s">
        <v>410</v>
      </c>
    </row>
    <row r="60" spans="1:15" ht="14.5" hidden="1" x14ac:dyDescent="0.35">
      <c r="A60" s="39" t="s">
        <v>366</v>
      </c>
      <c r="B60" s="48">
        <v>2</v>
      </c>
      <c r="C60" s="48">
        <v>2</v>
      </c>
      <c r="D60" s="48">
        <v>4</v>
      </c>
      <c r="E60" s="48">
        <v>3</v>
      </c>
      <c r="F60" s="48">
        <v>0</v>
      </c>
      <c r="G60" s="48">
        <v>1</v>
      </c>
      <c r="H60" s="48">
        <v>1</v>
      </c>
      <c r="I60" s="48">
        <v>4</v>
      </c>
      <c r="J60" s="48">
        <v>2</v>
      </c>
      <c r="K60" s="48">
        <v>3</v>
      </c>
      <c r="L60" s="48">
        <v>0</v>
      </c>
      <c r="M60" s="48">
        <v>0</v>
      </c>
      <c r="N60" s="48">
        <f t="shared" si="7"/>
        <v>22</v>
      </c>
      <c r="O60" s="39" t="s">
        <v>366</v>
      </c>
    </row>
    <row r="61" spans="1:15" ht="14.5" hidden="1" x14ac:dyDescent="0.35">
      <c r="A61" s="39" t="s">
        <v>411</v>
      </c>
      <c r="B61" s="48">
        <v>6</v>
      </c>
      <c r="C61" s="48">
        <v>4</v>
      </c>
      <c r="D61" s="2">
        <v>2</v>
      </c>
      <c r="E61" s="48">
        <v>4</v>
      </c>
      <c r="F61" s="48">
        <v>7</v>
      </c>
      <c r="G61" s="48">
        <v>8</v>
      </c>
      <c r="H61" s="48">
        <v>5</v>
      </c>
      <c r="I61" s="48">
        <v>6</v>
      </c>
      <c r="J61" s="2">
        <v>6</v>
      </c>
      <c r="K61" s="48">
        <v>8</v>
      </c>
      <c r="L61" s="48">
        <v>6</v>
      </c>
      <c r="M61" s="48">
        <v>4</v>
      </c>
      <c r="N61" s="48">
        <f t="shared" si="7"/>
        <v>66</v>
      </c>
      <c r="O61" s="39" t="s">
        <v>411</v>
      </c>
    </row>
    <row r="62" spans="1:15" ht="14.5" hidden="1" x14ac:dyDescent="0.35">
      <c r="A62" s="39" t="s">
        <v>378</v>
      </c>
      <c r="B62" s="48">
        <v>8</v>
      </c>
      <c r="C62" s="48">
        <v>5</v>
      </c>
      <c r="D62" s="48">
        <v>9</v>
      </c>
      <c r="E62" s="48">
        <v>3</v>
      </c>
      <c r="F62" s="48">
        <v>5</v>
      </c>
      <c r="G62" s="48">
        <v>8</v>
      </c>
      <c r="H62" s="48">
        <v>5</v>
      </c>
      <c r="I62" s="48">
        <v>10</v>
      </c>
      <c r="J62" s="48">
        <v>5</v>
      </c>
      <c r="K62" s="48">
        <v>7</v>
      </c>
      <c r="L62" s="48">
        <v>6</v>
      </c>
      <c r="M62" s="48">
        <v>7</v>
      </c>
      <c r="N62" s="48">
        <f t="shared" si="7"/>
        <v>78</v>
      </c>
      <c r="O62" s="39" t="s">
        <v>378</v>
      </c>
    </row>
    <row r="63" spans="1:15" ht="14.5" hidden="1" x14ac:dyDescent="0.35">
      <c r="A63" s="39" t="s">
        <v>412</v>
      </c>
      <c r="B63" s="48">
        <v>3</v>
      </c>
      <c r="C63" s="48">
        <v>2</v>
      </c>
      <c r="D63" s="48">
        <v>4</v>
      </c>
      <c r="E63" s="48">
        <v>6</v>
      </c>
      <c r="F63" s="48">
        <v>7</v>
      </c>
      <c r="G63" s="48">
        <v>9</v>
      </c>
      <c r="H63" s="48">
        <v>3</v>
      </c>
      <c r="I63" s="48">
        <v>8</v>
      </c>
      <c r="J63" s="2">
        <v>5</v>
      </c>
      <c r="K63" s="48">
        <v>3</v>
      </c>
      <c r="L63" s="48">
        <v>2</v>
      </c>
      <c r="M63" s="48">
        <v>8</v>
      </c>
      <c r="N63" s="48">
        <f t="shared" si="7"/>
        <v>60</v>
      </c>
      <c r="O63" s="39" t="s">
        <v>412</v>
      </c>
    </row>
    <row r="64" spans="1:15" ht="14.5" hidden="1" x14ac:dyDescent="0.35">
      <c r="A64" s="39" t="s">
        <v>368</v>
      </c>
      <c r="B64" s="48">
        <v>3</v>
      </c>
      <c r="C64" s="48">
        <v>2</v>
      </c>
      <c r="D64" s="48">
        <v>8</v>
      </c>
      <c r="E64" s="48">
        <v>4</v>
      </c>
      <c r="F64" s="48">
        <v>5</v>
      </c>
      <c r="G64" s="48">
        <v>5</v>
      </c>
      <c r="H64" s="48">
        <v>5</v>
      </c>
      <c r="I64" s="48">
        <v>3</v>
      </c>
      <c r="J64" s="48">
        <v>6</v>
      </c>
      <c r="K64" s="48">
        <v>7</v>
      </c>
      <c r="L64" s="48">
        <v>0</v>
      </c>
      <c r="M64" s="48">
        <v>2</v>
      </c>
      <c r="N64" s="48">
        <f t="shared" si="7"/>
        <v>50</v>
      </c>
      <c r="O64" s="39" t="s">
        <v>368</v>
      </c>
    </row>
    <row r="65" spans="1:15" ht="14.5" hidden="1" x14ac:dyDescent="0.35">
      <c r="A65" s="39" t="s">
        <v>404</v>
      </c>
      <c r="B65" s="48">
        <v>4</v>
      </c>
      <c r="C65" s="2">
        <v>9</v>
      </c>
      <c r="D65" s="48">
        <v>2</v>
      </c>
      <c r="E65" s="48">
        <v>1</v>
      </c>
      <c r="F65" s="48">
        <v>2</v>
      </c>
      <c r="G65" s="48">
        <v>4</v>
      </c>
      <c r="H65" s="48">
        <v>1</v>
      </c>
      <c r="I65" s="48">
        <v>2</v>
      </c>
      <c r="J65" s="2">
        <v>4</v>
      </c>
      <c r="K65" s="48">
        <v>1</v>
      </c>
      <c r="L65" s="48">
        <v>1</v>
      </c>
      <c r="M65" s="48">
        <v>1</v>
      </c>
      <c r="N65" s="48">
        <f t="shared" si="7"/>
        <v>32</v>
      </c>
      <c r="O65" s="39" t="s">
        <v>404</v>
      </c>
    </row>
    <row r="66" spans="1:15" ht="14.5" hidden="1" x14ac:dyDescent="0.35">
      <c r="A66" s="39" t="s">
        <v>383</v>
      </c>
      <c r="B66" s="48">
        <v>2</v>
      </c>
      <c r="C66" s="48">
        <v>9</v>
      </c>
      <c r="D66" s="48">
        <v>7</v>
      </c>
      <c r="E66" s="48">
        <v>1</v>
      </c>
      <c r="F66" s="2">
        <v>0</v>
      </c>
      <c r="G66" s="48">
        <v>0</v>
      </c>
      <c r="H66" s="48">
        <v>1</v>
      </c>
      <c r="I66" s="48">
        <v>3</v>
      </c>
      <c r="J66" s="48">
        <v>2</v>
      </c>
      <c r="K66" s="48">
        <v>7</v>
      </c>
      <c r="L66" s="48">
        <v>2</v>
      </c>
      <c r="M66" s="48">
        <v>0</v>
      </c>
      <c r="N66" s="48">
        <f t="shared" si="7"/>
        <v>34</v>
      </c>
      <c r="O66" s="39" t="s">
        <v>383</v>
      </c>
    </row>
    <row r="67" spans="1:15" ht="14.5" hidden="1" x14ac:dyDescent="0.35">
      <c r="A67" s="39" t="s">
        <v>416</v>
      </c>
      <c r="B67" s="49">
        <f>SUM(B49+B51+B53+B55+B57+B59+B61+B63+B65)</f>
        <v>23</v>
      </c>
      <c r="C67" s="49">
        <f>SUM(C49+C51+C53+C55+C57+C59+C61+C63+C65)</f>
        <v>28</v>
      </c>
      <c r="D67" s="49">
        <f>SUM(D49+D51+D53+D55+D57+D59+D61+D63+D65)</f>
        <v>18</v>
      </c>
      <c r="E67" s="49">
        <f t="shared" ref="E67:M67" si="8">SUM(E49+E51+E53+E55+E57+E59+E61+E63+E65)</f>
        <v>19</v>
      </c>
      <c r="F67" s="49">
        <f t="shared" si="8"/>
        <v>23</v>
      </c>
      <c r="G67" s="49">
        <f t="shared" si="8"/>
        <v>32</v>
      </c>
      <c r="H67" s="49">
        <f t="shared" si="8"/>
        <v>13</v>
      </c>
      <c r="I67" s="49">
        <f t="shared" si="8"/>
        <v>29</v>
      </c>
      <c r="J67" s="49">
        <f t="shared" si="8"/>
        <v>27</v>
      </c>
      <c r="K67" s="49">
        <f t="shared" si="8"/>
        <v>28</v>
      </c>
      <c r="L67" s="49">
        <f t="shared" si="8"/>
        <v>22</v>
      </c>
      <c r="M67" s="49">
        <f t="shared" si="8"/>
        <v>26</v>
      </c>
      <c r="N67" s="49">
        <f>SUM(B67:M67)</f>
        <v>288</v>
      </c>
      <c r="O67" s="250"/>
    </row>
    <row r="68" spans="1:15" ht="14.5" hidden="1" x14ac:dyDescent="0.35">
      <c r="A68" s="39" t="s">
        <v>380</v>
      </c>
      <c r="B68" s="49">
        <f>SUM(B50+B52+B54+B56+B58+B60+B62+B64+B66)</f>
        <v>34</v>
      </c>
      <c r="C68" s="49">
        <f t="shared" ref="C68:M68" si="9">SUM(C50+C52+C54+C56+C58+C60+C62+C64+C66)</f>
        <v>35</v>
      </c>
      <c r="D68" s="49">
        <f t="shared" si="9"/>
        <v>45</v>
      </c>
      <c r="E68" s="49">
        <f t="shared" si="9"/>
        <v>26</v>
      </c>
      <c r="F68" s="49">
        <f t="shared" si="9"/>
        <v>25</v>
      </c>
      <c r="G68" s="49">
        <f t="shared" si="9"/>
        <v>26</v>
      </c>
      <c r="H68" s="49">
        <f t="shared" si="9"/>
        <v>18</v>
      </c>
      <c r="I68" s="49">
        <f t="shared" si="9"/>
        <v>50</v>
      </c>
      <c r="J68" s="49">
        <f t="shared" si="9"/>
        <v>25</v>
      </c>
      <c r="K68" s="49">
        <f t="shared" si="9"/>
        <v>43</v>
      </c>
      <c r="L68" s="49">
        <f t="shared" si="9"/>
        <v>21</v>
      </c>
      <c r="M68" s="49">
        <f t="shared" si="9"/>
        <v>19</v>
      </c>
      <c r="N68" s="49">
        <f>SUM(B68:M68)</f>
        <v>367</v>
      </c>
      <c r="O68" s="250"/>
    </row>
    <row r="69" spans="1:15" ht="14" hidden="1" x14ac:dyDescent="0.3"/>
    <row r="70" spans="1:15" ht="14.5" hidden="1" x14ac:dyDescent="0.35">
      <c r="B70" s="3">
        <v>44581</v>
      </c>
      <c r="C70" s="3">
        <v>44613</v>
      </c>
      <c r="D70" s="3">
        <v>44645</v>
      </c>
      <c r="E70" s="3">
        <v>44677</v>
      </c>
      <c r="F70" s="3">
        <v>44709</v>
      </c>
      <c r="G70" s="3">
        <v>44741</v>
      </c>
      <c r="H70" s="3">
        <v>44773</v>
      </c>
      <c r="I70" s="3">
        <v>44774</v>
      </c>
      <c r="J70" s="3">
        <v>44807</v>
      </c>
      <c r="K70" s="3">
        <v>44838</v>
      </c>
      <c r="L70" s="3">
        <v>44871</v>
      </c>
      <c r="M70" s="3">
        <v>44902</v>
      </c>
      <c r="N70" s="2" t="s">
        <v>120</v>
      </c>
    </row>
    <row r="71" spans="1:15" ht="14.5" hidden="1" x14ac:dyDescent="0.35">
      <c r="A71" s="39" t="s">
        <v>372</v>
      </c>
      <c r="B71" s="2">
        <v>1</v>
      </c>
      <c r="C71" s="2">
        <v>2</v>
      </c>
      <c r="D71" s="2">
        <v>2</v>
      </c>
      <c r="E71" s="2">
        <v>1</v>
      </c>
      <c r="F71" s="2">
        <v>3</v>
      </c>
      <c r="G71" s="2">
        <v>1</v>
      </c>
      <c r="H71" s="2">
        <v>0</v>
      </c>
      <c r="I71" s="2">
        <v>2</v>
      </c>
      <c r="J71" s="2">
        <v>0</v>
      </c>
      <c r="K71" s="2">
        <v>0</v>
      </c>
      <c r="L71" s="2">
        <v>0</v>
      </c>
      <c r="M71" s="39">
        <v>0</v>
      </c>
      <c r="N71" s="48">
        <f>SUM(B71:K71)</f>
        <v>12</v>
      </c>
      <c r="O71" s="39" t="s">
        <v>372</v>
      </c>
    </row>
    <row r="72" spans="1:15" ht="14.5" hidden="1" x14ac:dyDescent="0.35">
      <c r="A72" s="39" t="s">
        <v>318</v>
      </c>
      <c r="B72" s="2">
        <v>1</v>
      </c>
      <c r="C72" s="2">
        <v>3</v>
      </c>
      <c r="D72" s="2">
        <v>1</v>
      </c>
      <c r="E72" s="2">
        <v>0</v>
      </c>
      <c r="F72" s="2">
        <v>1</v>
      </c>
      <c r="G72" s="2">
        <v>0</v>
      </c>
      <c r="H72" s="2">
        <v>0</v>
      </c>
      <c r="I72" s="2">
        <v>0</v>
      </c>
      <c r="J72" s="2">
        <v>1</v>
      </c>
      <c r="K72" s="2">
        <v>2</v>
      </c>
      <c r="L72" s="2">
        <v>1</v>
      </c>
      <c r="M72" s="39">
        <v>2</v>
      </c>
      <c r="N72" s="48">
        <f t="shared" ref="N72:N88" si="10">SUM(B72:K72)</f>
        <v>9</v>
      </c>
      <c r="O72" s="39" t="s">
        <v>318</v>
      </c>
    </row>
    <row r="73" spans="1:15" ht="14.5" hidden="1" x14ac:dyDescent="0.35">
      <c r="A73" s="39" t="s">
        <v>373</v>
      </c>
      <c r="B73" s="2">
        <v>3</v>
      </c>
      <c r="C73" s="2">
        <v>4</v>
      </c>
      <c r="D73" s="2">
        <v>2</v>
      </c>
      <c r="E73" s="2">
        <v>5</v>
      </c>
      <c r="F73" s="2">
        <v>2</v>
      </c>
      <c r="G73" s="2">
        <v>1</v>
      </c>
      <c r="H73" s="2">
        <v>1</v>
      </c>
      <c r="I73" s="2">
        <v>4</v>
      </c>
      <c r="J73" s="2">
        <v>1</v>
      </c>
      <c r="K73" s="2">
        <v>4</v>
      </c>
      <c r="L73" s="141">
        <v>3</v>
      </c>
      <c r="M73" s="141">
        <v>2</v>
      </c>
      <c r="N73" s="48">
        <f t="shared" si="10"/>
        <v>27</v>
      </c>
      <c r="O73" s="39" t="s">
        <v>373</v>
      </c>
    </row>
    <row r="74" spans="1:15" ht="14.5" hidden="1" x14ac:dyDescent="0.35">
      <c r="A74" s="39" t="s">
        <v>319</v>
      </c>
      <c r="B74" s="2">
        <v>2</v>
      </c>
      <c r="C74" s="2">
        <v>3</v>
      </c>
      <c r="D74" s="2">
        <v>3</v>
      </c>
      <c r="E74" s="2">
        <v>3</v>
      </c>
      <c r="F74" s="2">
        <v>3</v>
      </c>
      <c r="G74" s="2">
        <v>0</v>
      </c>
      <c r="H74" s="2">
        <v>0</v>
      </c>
      <c r="I74" s="2">
        <v>3</v>
      </c>
      <c r="J74" s="2">
        <v>2</v>
      </c>
      <c r="K74" s="2">
        <v>4</v>
      </c>
      <c r="L74" s="2">
        <v>1</v>
      </c>
      <c r="M74" s="2">
        <v>2</v>
      </c>
      <c r="N74" s="48">
        <f t="shared" si="10"/>
        <v>23</v>
      </c>
      <c r="O74" s="39" t="s">
        <v>319</v>
      </c>
    </row>
    <row r="75" spans="1:15" ht="14.5" hidden="1" x14ac:dyDescent="0.35">
      <c r="A75" s="39" t="s">
        <v>374</v>
      </c>
      <c r="B75" s="48">
        <v>0</v>
      </c>
      <c r="C75" s="48">
        <v>1</v>
      </c>
      <c r="D75" s="48">
        <v>2</v>
      </c>
      <c r="E75" s="48">
        <v>1</v>
      </c>
      <c r="F75" s="48">
        <v>1</v>
      </c>
      <c r="G75" s="48">
        <v>1</v>
      </c>
      <c r="H75" s="48">
        <v>0</v>
      </c>
      <c r="I75" s="48">
        <v>5</v>
      </c>
      <c r="J75" s="48">
        <v>3</v>
      </c>
      <c r="K75" s="48">
        <v>3</v>
      </c>
      <c r="L75" s="48">
        <v>1</v>
      </c>
      <c r="M75" s="48">
        <v>2</v>
      </c>
      <c r="N75" s="48">
        <f t="shared" si="10"/>
        <v>17</v>
      </c>
      <c r="O75" s="39" t="s">
        <v>374</v>
      </c>
    </row>
    <row r="76" spans="1:15" ht="14.5" hidden="1" x14ac:dyDescent="0.35">
      <c r="A76" s="39" t="s">
        <v>320</v>
      </c>
      <c r="B76" s="2">
        <v>1</v>
      </c>
      <c r="C76" s="2">
        <v>1</v>
      </c>
      <c r="D76" s="2">
        <v>2</v>
      </c>
      <c r="E76" s="2">
        <v>0</v>
      </c>
      <c r="F76" s="2">
        <v>3</v>
      </c>
      <c r="G76" s="2">
        <v>2</v>
      </c>
      <c r="H76" s="2">
        <v>2</v>
      </c>
      <c r="I76" s="2">
        <v>1</v>
      </c>
      <c r="J76" s="2">
        <v>5</v>
      </c>
      <c r="K76" s="2">
        <v>3</v>
      </c>
      <c r="L76" s="2">
        <v>2</v>
      </c>
      <c r="M76" s="2">
        <v>4</v>
      </c>
      <c r="N76" s="48">
        <f t="shared" si="10"/>
        <v>20</v>
      </c>
      <c r="O76" s="39" t="s">
        <v>320</v>
      </c>
    </row>
    <row r="77" spans="1:15" ht="14.5" hidden="1" x14ac:dyDescent="0.35">
      <c r="A77" s="39" t="s">
        <v>375</v>
      </c>
      <c r="B77" s="48">
        <v>11</v>
      </c>
      <c r="C77" s="48">
        <v>6</v>
      </c>
      <c r="D77" s="48">
        <v>10</v>
      </c>
      <c r="E77" s="48">
        <v>7</v>
      </c>
      <c r="F77" s="48">
        <v>8</v>
      </c>
      <c r="G77" s="48">
        <v>6</v>
      </c>
      <c r="H77" s="48">
        <v>3</v>
      </c>
      <c r="I77" s="48">
        <v>19</v>
      </c>
      <c r="J77" s="48">
        <v>4</v>
      </c>
      <c r="K77" s="48">
        <v>7</v>
      </c>
      <c r="L77" s="48">
        <v>6</v>
      </c>
      <c r="M77" s="48">
        <v>3</v>
      </c>
      <c r="N77" s="48">
        <f t="shared" si="10"/>
        <v>81</v>
      </c>
      <c r="O77" s="39" t="s">
        <v>375</v>
      </c>
    </row>
    <row r="78" spans="1:15" ht="14.5" hidden="1" x14ac:dyDescent="0.35">
      <c r="A78" s="39" t="s">
        <v>321</v>
      </c>
      <c r="B78" s="2">
        <v>8</v>
      </c>
      <c r="C78" s="2">
        <v>9</v>
      </c>
      <c r="D78" s="2">
        <v>9</v>
      </c>
      <c r="E78" s="2">
        <v>3</v>
      </c>
      <c r="F78" s="2">
        <v>9</v>
      </c>
      <c r="G78" s="2">
        <v>10</v>
      </c>
      <c r="H78" s="2">
        <v>6</v>
      </c>
      <c r="I78" s="2">
        <v>4</v>
      </c>
      <c r="J78" s="2">
        <v>9</v>
      </c>
      <c r="K78" s="2">
        <v>4</v>
      </c>
      <c r="L78" s="2">
        <v>7</v>
      </c>
      <c r="M78" s="2">
        <v>4</v>
      </c>
      <c r="N78" s="48">
        <f t="shared" si="10"/>
        <v>71</v>
      </c>
      <c r="O78" s="39" t="s">
        <v>321</v>
      </c>
    </row>
    <row r="79" spans="1:15" ht="14.5" hidden="1" x14ac:dyDescent="0.35">
      <c r="A79" s="39" t="s">
        <v>376</v>
      </c>
      <c r="B79" s="48">
        <v>4</v>
      </c>
      <c r="C79" s="48">
        <v>4</v>
      </c>
      <c r="D79" s="48">
        <v>1</v>
      </c>
      <c r="E79" s="48">
        <v>1</v>
      </c>
      <c r="F79" s="48">
        <v>1</v>
      </c>
      <c r="G79" s="48">
        <v>3</v>
      </c>
      <c r="H79" s="48">
        <v>2</v>
      </c>
      <c r="I79" s="48">
        <v>0</v>
      </c>
      <c r="J79" s="48">
        <v>2</v>
      </c>
      <c r="K79" s="48">
        <v>5</v>
      </c>
      <c r="L79" s="48">
        <v>3</v>
      </c>
      <c r="M79" s="48">
        <v>3</v>
      </c>
      <c r="N79" s="48">
        <f t="shared" si="10"/>
        <v>23</v>
      </c>
      <c r="O79" s="39" t="s">
        <v>376</v>
      </c>
    </row>
    <row r="80" spans="1:15" ht="14.5" hidden="1" x14ac:dyDescent="0.35">
      <c r="A80" s="39" t="s">
        <v>322</v>
      </c>
      <c r="B80" s="48">
        <v>2</v>
      </c>
      <c r="C80" s="48">
        <v>2</v>
      </c>
      <c r="D80" s="2">
        <v>0</v>
      </c>
      <c r="E80" s="48">
        <v>1</v>
      </c>
      <c r="F80" s="48">
        <v>0</v>
      </c>
      <c r="G80" s="48">
        <v>1</v>
      </c>
      <c r="H80" s="48">
        <v>5</v>
      </c>
      <c r="I80" s="48">
        <v>2</v>
      </c>
      <c r="J80" s="2">
        <v>5</v>
      </c>
      <c r="K80" s="48">
        <v>2</v>
      </c>
      <c r="L80" s="48">
        <v>4</v>
      </c>
      <c r="M80" s="48">
        <v>6</v>
      </c>
      <c r="N80" s="48">
        <f t="shared" si="10"/>
        <v>20</v>
      </c>
      <c r="O80" s="39" t="s">
        <v>322</v>
      </c>
    </row>
    <row r="81" spans="1:15" ht="14.5" hidden="1" x14ac:dyDescent="0.35">
      <c r="A81" s="39" t="s">
        <v>377</v>
      </c>
      <c r="B81" s="48">
        <v>2</v>
      </c>
      <c r="C81" s="48">
        <v>2</v>
      </c>
      <c r="D81" s="48">
        <v>4</v>
      </c>
      <c r="E81" s="48">
        <v>3</v>
      </c>
      <c r="F81" s="48">
        <v>0</v>
      </c>
      <c r="G81" s="48">
        <v>1</v>
      </c>
      <c r="H81" s="48">
        <v>1</v>
      </c>
      <c r="I81" s="48">
        <v>4</v>
      </c>
      <c r="J81" s="48">
        <v>2</v>
      </c>
      <c r="K81" s="48">
        <v>3</v>
      </c>
      <c r="L81" s="48">
        <v>0</v>
      </c>
      <c r="M81" s="48">
        <v>0</v>
      </c>
      <c r="N81" s="48">
        <f t="shared" si="10"/>
        <v>22</v>
      </c>
      <c r="O81" s="39" t="s">
        <v>377</v>
      </c>
    </row>
    <row r="82" spans="1:15" ht="14.5" hidden="1" x14ac:dyDescent="0.35">
      <c r="A82" s="39" t="s">
        <v>314</v>
      </c>
      <c r="B82" s="48">
        <v>1</v>
      </c>
      <c r="C82" s="48">
        <v>2</v>
      </c>
      <c r="D82" s="2">
        <v>1</v>
      </c>
      <c r="E82" s="48">
        <v>1</v>
      </c>
      <c r="F82" s="48">
        <v>0</v>
      </c>
      <c r="G82" s="48">
        <v>4</v>
      </c>
      <c r="H82" s="48">
        <v>0</v>
      </c>
      <c r="I82" s="48">
        <v>0</v>
      </c>
      <c r="J82" s="2">
        <v>0</v>
      </c>
      <c r="K82" s="48">
        <v>2</v>
      </c>
      <c r="L82" s="48">
        <v>3</v>
      </c>
      <c r="M82" s="48">
        <v>1</v>
      </c>
      <c r="N82" s="48">
        <f t="shared" si="10"/>
        <v>11</v>
      </c>
      <c r="O82" s="39" t="s">
        <v>314</v>
      </c>
    </row>
    <row r="83" spans="1:15" ht="14.5" hidden="1" x14ac:dyDescent="0.35">
      <c r="A83" s="39" t="s">
        <v>378</v>
      </c>
      <c r="B83" s="48">
        <v>8</v>
      </c>
      <c r="C83" s="48">
        <v>5</v>
      </c>
      <c r="D83" s="48">
        <v>9</v>
      </c>
      <c r="E83" s="48">
        <v>3</v>
      </c>
      <c r="F83" s="48">
        <v>5</v>
      </c>
      <c r="G83" s="48">
        <v>8</v>
      </c>
      <c r="H83" s="48">
        <v>5</v>
      </c>
      <c r="I83" s="48">
        <v>10</v>
      </c>
      <c r="J83" s="48">
        <v>5</v>
      </c>
      <c r="K83" s="48">
        <v>7</v>
      </c>
      <c r="L83" s="48">
        <v>6</v>
      </c>
      <c r="M83" s="48">
        <v>7</v>
      </c>
      <c r="N83" s="48">
        <f t="shared" si="10"/>
        <v>65</v>
      </c>
      <c r="O83" s="39" t="s">
        <v>378</v>
      </c>
    </row>
    <row r="84" spans="1:15" ht="14.5" hidden="1" x14ac:dyDescent="0.35">
      <c r="A84" s="39" t="s">
        <v>324</v>
      </c>
      <c r="B84" s="48">
        <v>9</v>
      </c>
      <c r="C84" s="48">
        <v>5</v>
      </c>
      <c r="D84" s="48">
        <v>5</v>
      </c>
      <c r="E84" s="48">
        <v>4</v>
      </c>
      <c r="F84" s="48">
        <v>6</v>
      </c>
      <c r="G84" s="48">
        <v>8</v>
      </c>
      <c r="H84" s="48">
        <v>5</v>
      </c>
      <c r="I84" s="48">
        <v>5</v>
      </c>
      <c r="J84" s="2">
        <v>4</v>
      </c>
      <c r="K84" s="48">
        <v>3</v>
      </c>
      <c r="L84" s="48">
        <v>6</v>
      </c>
      <c r="M84" s="48">
        <v>8</v>
      </c>
      <c r="N84" s="48">
        <f t="shared" si="10"/>
        <v>54</v>
      </c>
      <c r="O84" s="39" t="s">
        <v>324</v>
      </c>
    </row>
    <row r="85" spans="1:15" ht="14.5" hidden="1" x14ac:dyDescent="0.35">
      <c r="A85" s="39" t="s">
        <v>379</v>
      </c>
      <c r="B85" s="48">
        <v>3</v>
      </c>
      <c r="C85" s="48">
        <v>2</v>
      </c>
      <c r="D85" s="48">
        <v>8</v>
      </c>
      <c r="E85" s="48">
        <v>4</v>
      </c>
      <c r="F85" s="48">
        <v>5</v>
      </c>
      <c r="G85" s="48">
        <v>5</v>
      </c>
      <c r="H85" s="48">
        <v>5</v>
      </c>
      <c r="I85" s="48">
        <v>3</v>
      </c>
      <c r="J85" s="48">
        <v>6</v>
      </c>
      <c r="K85" s="48">
        <v>7</v>
      </c>
      <c r="L85" s="48">
        <v>0</v>
      </c>
      <c r="M85" s="48">
        <v>2</v>
      </c>
      <c r="N85" s="48">
        <f t="shared" si="10"/>
        <v>48</v>
      </c>
      <c r="O85" s="39" t="s">
        <v>379</v>
      </c>
    </row>
    <row r="86" spans="1:15" ht="14.5" hidden="1" x14ac:dyDescent="0.35">
      <c r="A86" s="39" t="s">
        <v>316</v>
      </c>
      <c r="B86" s="48">
        <v>3</v>
      </c>
      <c r="C86" s="2">
        <v>2</v>
      </c>
      <c r="D86" s="48">
        <v>7</v>
      </c>
      <c r="E86" s="48">
        <v>7</v>
      </c>
      <c r="F86" s="2">
        <v>2</v>
      </c>
      <c r="G86" s="48">
        <v>3</v>
      </c>
      <c r="H86" s="48">
        <v>2</v>
      </c>
      <c r="I86" s="48">
        <v>4</v>
      </c>
      <c r="J86" s="2">
        <v>2</v>
      </c>
      <c r="K86" s="48">
        <v>4</v>
      </c>
      <c r="L86" s="48">
        <v>3</v>
      </c>
      <c r="M86" s="48">
        <v>7</v>
      </c>
      <c r="N86" s="48">
        <f t="shared" si="10"/>
        <v>36</v>
      </c>
      <c r="O86" s="39" t="s">
        <v>316</v>
      </c>
    </row>
    <row r="87" spans="1:15" ht="14.5" hidden="1" x14ac:dyDescent="0.35">
      <c r="A87" s="39" t="s">
        <v>369</v>
      </c>
      <c r="B87" s="48">
        <v>2</v>
      </c>
      <c r="C87" s="48">
        <v>9</v>
      </c>
      <c r="D87" s="48">
        <v>7</v>
      </c>
      <c r="E87" s="48">
        <v>1</v>
      </c>
      <c r="F87" s="48">
        <v>0</v>
      </c>
      <c r="G87" s="48">
        <v>0</v>
      </c>
      <c r="H87" s="48">
        <v>1</v>
      </c>
      <c r="I87" s="48">
        <v>3</v>
      </c>
      <c r="J87" s="48">
        <v>2</v>
      </c>
      <c r="K87" s="48">
        <v>7</v>
      </c>
      <c r="L87" s="48">
        <v>2</v>
      </c>
      <c r="M87" s="48">
        <v>0</v>
      </c>
      <c r="N87" s="48">
        <f t="shared" si="10"/>
        <v>32</v>
      </c>
      <c r="O87" s="39" t="s">
        <v>369</v>
      </c>
    </row>
    <row r="88" spans="1:15" ht="14.5" hidden="1" x14ac:dyDescent="0.35">
      <c r="A88" s="39" t="s">
        <v>333</v>
      </c>
      <c r="B88" s="48">
        <v>3</v>
      </c>
      <c r="C88" s="2">
        <v>8</v>
      </c>
      <c r="D88" s="48">
        <v>4</v>
      </c>
      <c r="E88" s="48">
        <v>6</v>
      </c>
      <c r="F88" s="2">
        <v>1</v>
      </c>
      <c r="G88" s="48">
        <v>2</v>
      </c>
      <c r="H88" s="48">
        <v>1</v>
      </c>
      <c r="I88" s="48">
        <v>2</v>
      </c>
      <c r="J88" s="2">
        <v>1</v>
      </c>
      <c r="K88" s="48">
        <v>3</v>
      </c>
      <c r="L88" s="48">
        <v>3</v>
      </c>
      <c r="M88" s="48">
        <v>1</v>
      </c>
      <c r="N88" s="48">
        <f t="shared" si="10"/>
        <v>31</v>
      </c>
      <c r="O88" s="39" t="s">
        <v>333</v>
      </c>
    </row>
    <row r="89" spans="1:15" ht="14.5" hidden="1" x14ac:dyDescent="0.35">
      <c r="A89" s="39" t="s">
        <v>380</v>
      </c>
      <c r="B89" s="49">
        <f t="shared" ref="B89:M89" si="11">SUM(B71+B73+B75+B77+B79+B81+B83+B85+B87)</f>
        <v>34</v>
      </c>
      <c r="C89" s="49">
        <f t="shared" si="11"/>
        <v>35</v>
      </c>
      <c r="D89" s="49">
        <f>SUM(D71+D73+D75+D77+D79+D81+D83+D85+D87)</f>
        <v>45</v>
      </c>
      <c r="E89" s="49">
        <f t="shared" si="11"/>
        <v>26</v>
      </c>
      <c r="F89" s="49">
        <f t="shared" si="11"/>
        <v>25</v>
      </c>
      <c r="G89" s="49">
        <f t="shared" si="11"/>
        <v>26</v>
      </c>
      <c r="H89" s="49">
        <f t="shared" si="11"/>
        <v>18</v>
      </c>
      <c r="I89" s="49">
        <f t="shared" si="11"/>
        <v>50</v>
      </c>
      <c r="J89" s="49">
        <f t="shared" si="11"/>
        <v>25</v>
      </c>
      <c r="K89" s="49">
        <f t="shared" si="11"/>
        <v>43</v>
      </c>
      <c r="L89" s="49">
        <f t="shared" si="11"/>
        <v>21</v>
      </c>
      <c r="M89" s="49">
        <f t="shared" si="11"/>
        <v>19</v>
      </c>
      <c r="N89" s="241">
        <f>SUM(B89:K89)</f>
        <v>327</v>
      </c>
    </row>
    <row r="90" spans="1:15" ht="14.5" hidden="1" x14ac:dyDescent="0.35">
      <c r="A90" s="39" t="s">
        <v>327</v>
      </c>
      <c r="B90" s="49">
        <f t="shared" ref="B90:M90" si="12">SUM(B72+B74+B76+B78+B80+B82+B84+B86+B88)</f>
        <v>30</v>
      </c>
      <c r="C90" s="49">
        <f t="shared" si="12"/>
        <v>35</v>
      </c>
      <c r="D90" s="49">
        <f t="shared" si="12"/>
        <v>32</v>
      </c>
      <c r="E90" s="49">
        <f t="shared" si="12"/>
        <v>25</v>
      </c>
      <c r="F90" s="49">
        <f t="shared" si="12"/>
        <v>25</v>
      </c>
      <c r="G90" s="49">
        <f t="shared" si="12"/>
        <v>30</v>
      </c>
      <c r="H90" s="49">
        <f t="shared" si="12"/>
        <v>21</v>
      </c>
      <c r="I90" s="49">
        <f t="shared" si="12"/>
        <v>21</v>
      </c>
      <c r="J90" s="49">
        <f t="shared" si="12"/>
        <v>29</v>
      </c>
      <c r="K90" s="49">
        <f t="shared" si="12"/>
        <v>27</v>
      </c>
      <c r="L90" s="49">
        <f t="shared" si="12"/>
        <v>30</v>
      </c>
      <c r="M90" s="49">
        <f t="shared" si="12"/>
        <v>35</v>
      </c>
      <c r="N90" s="241">
        <f>SUM(B90:K90)</f>
        <v>275</v>
      </c>
    </row>
    <row r="91" spans="1:15" ht="14" hidden="1" x14ac:dyDescent="0.3"/>
    <row r="92" spans="1:15" ht="14.5" hidden="1" x14ac:dyDescent="0.35">
      <c r="B92" s="3">
        <v>44216</v>
      </c>
      <c r="C92" s="3">
        <v>44248</v>
      </c>
      <c r="D92" s="3">
        <v>44280</v>
      </c>
      <c r="E92" s="3">
        <v>44312</v>
      </c>
      <c r="F92" s="3">
        <v>44344</v>
      </c>
      <c r="G92" s="3">
        <v>44376</v>
      </c>
      <c r="H92" s="3">
        <v>44408</v>
      </c>
      <c r="I92" s="3">
        <v>44429</v>
      </c>
      <c r="J92" s="3">
        <v>44460</v>
      </c>
      <c r="K92" s="3">
        <v>44490</v>
      </c>
      <c r="L92" s="3">
        <v>44521</v>
      </c>
      <c r="M92" s="3">
        <v>44551</v>
      </c>
      <c r="N92" s="2" t="s">
        <v>120</v>
      </c>
    </row>
    <row r="93" spans="1:15" ht="14.5" hidden="1" x14ac:dyDescent="0.35">
      <c r="A93" s="141" t="s">
        <v>318</v>
      </c>
      <c r="B93" s="2">
        <v>1</v>
      </c>
      <c r="C93" s="2">
        <v>3</v>
      </c>
      <c r="D93" s="2">
        <v>1</v>
      </c>
      <c r="E93" s="2">
        <v>0</v>
      </c>
      <c r="F93" s="2">
        <v>1</v>
      </c>
      <c r="G93" s="2">
        <v>0</v>
      </c>
      <c r="H93" s="2">
        <v>0</v>
      </c>
      <c r="I93" s="2">
        <v>0</v>
      </c>
      <c r="J93" s="2">
        <v>1</v>
      </c>
      <c r="K93" s="2">
        <v>2</v>
      </c>
      <c r="L93" s="2">
        <v>1</v>
      </c>
      <c r="M93" s="39">
        <v>2</v>
      </c>
      <c r="N93" s="48">
        <f>SUM(B93:M93)</f>
        <v>12</v>
      </c>
    </row>
    <row r="94" spans="1:15" ht="14.5" hidden="1" x14ac:dyDescent="0.35">
      <c r="A94" s="141" t="s">
        <v>121</v>
      </c>
      <c r="B94" s="2">
        <v>1</v>
      </c>
      <c r="C94" s="2">
        <v>0</v>
      </c>
      <c r="D94" s="2">
        <v>0</v>
      </c>
      <c r="E94" s="2">
        <v>0</v>
      </c>
      <c r="F94" s="2">
        <v>1</v>
      </c>
      <c r="G94" s="2">
        <v>1</v>
      </c>
      <c r="H94" s="2">
        <v>1</v>
      </c>
      <c r="I94" s="2">
        <v>1</v>
      </c>
      <c r="J94" s="2">
        <v>0</v>
      </c>
      <c r="K94" s="2">
        <v>0</v>
      </c>
      <c r="L94" s="141">
        <v>1</v>
      </c>
      <c r="M94" s="141">
        <v>1</v>
      </c>
      <c r="N94" s="48">
        <f t="shared" ref="N94:N110" si="13">SUM(B94:M94)</f>
        <v>7</v>
      </c>
    </row>
    <row r="95" spans="1:15" ht="14.5" hidden="1" x14ac:dyDescent="0.35">
      <c r="A95" s="141" t="s">
        <v>319</v>
      </c>
      <c r="B95" s="2">
        <v>2</v>
      </c>
      <c r="C95" s="2">
        <v>3</v>
      </c>
      <c r="D95" s="2">
        <v>3</v>
      </c>
      <c r="E95" s="2">
        <v>3</v>
      </c>
      <c r="F95" s="2">
        <v>3</v>
      </c>
      <c r="G95" s="2">
        <v>0</v>
      </c>
      <c r="H95" s="2">
        <v>0</v>
      </c>
      <c r="I95" s="2">
        <v>3</v>
      </c>
      <c r="J95" s="2">
        <v>2</v>
      </c>
      <c r="K95" s="2">
        <v>4</v>
      </c>
      <c r="L95" s="2">
        <v>1</v>
      </c>
      <c r="M95" s="2">
        <v>2</v>
      </c>
      <c r="N95" s="48">
        <f t="shared" si="13"/>
        <v>26</v>
      </c>
    </row>
    <row r="96" spans="1:15" ht="14.5" hidden="1" x14ac:dyDescent="0.35">
      <c r="A96" s="141" t="s">
        <v>78</v>
      </c>
      <c r="B96" s="48">
        <v>2</v>
      </c>
      <c r="C96" s="48">
        <v>2</v>
      </c>
      <c r="D96" s="48">
        <v>5</v>
      </c>
      <c r="E96" s="48">
        <v>1</v>
      </c>
      <c r="F96" s="48">
        <v>1</v>
      </c>
      <c r="G96" s="48">
        <v>5</v>
      </c>
      <c r="H96" s="48">
        <v>4</v>
      </c>
      <c r="I96" s="48">
        <v>0</v>
      </c>
      <c r="J96" s="48">
        <v>3</v>
      </c>
      <c r="K96" s="48">
        <v>4</v>
      </c>
      <c r="L96" s="48">
        <v>3</v>
      </c>
      <c r="M96" s="48">
        <v>3</v>
      </c>
      <c r="N96" s="48">
        <f t="shared" si="13"/>
        <v>33</v>
      </c>
    </row>
    <row r="97" spans="1:14" ht="14.5" hidden="1" x14ac:dyDescent="0.35">
      <c r="A97" s="141" t="s">
        <v>320</v>
      </c>
      <c r="B97" s="2">
        <v>1</v>
      </c>
      <c r="C97" s="2">
        <v>1</v>
      </c>
      <c r="D97" s="2">
        <v>2</v>
      </c>
      <c r="E97" s="2">
        <v>0</v>
      </c>
      <c r="F97" s="2">
        <v>3</v>
      </c>
      <c r="G97" s="2">
        <v>2</v>
      </c>
      <c r="H97" s="2">
        <v>2</v>
      </c>
      <c r="I97" s="2">
        <v>1</v>
      </c>
      <c r="J97" s="2">
        <v>5</v>
      </c>
      <c r="K97" s="2">
        <v>3</v>
      </c>
      <c r="L97" s="2">
        <v>2</v>
      </c>
      <c r="M97" s="2">
        <v>4</v>
      </c>
      <c r="N97" s="48">
        <f t="shared" si="13"/>
        <v>26</v>
      </c>
    </row>
    <row r="98" spans="1:14" ht="14.5" hidden="1" x14ac:dyDescent="0.35">
      <c r="A98" s="141" t="s">
        <v>70</v>
      </c>
      <c r="B98" s="48">
        <v>1</v>
      </c>
      <c r="C98" s="48">
        <v>2</v>
      </c>
      <c r="D98" s="48">
        <v>0</v>
      </c>
      <c r="E98" s="48">
        <v>1</v>
      </c>
      <c r="F98" s="48">
        <v>0</v>
      </c>
      <c r="G98" s="48">
        <v>0</v>
      </c>
      <c r="H98" s="48">
        <v>2</v>
      </c>
      <c r="I98" s="48">
        <v>2</v>
      </c>
      <c r="J98" s="48">
        <v>4</v>
      </c>
      <c r="K98" s="48">
        <v>3</v>
      </c>
      <c r="L98" s="48">
        <v>4</v>
      </c>
      <c r="M98" s="48">
        <v>4</v>
      </c>
      <c r="N98" s="48">
        <f t="shared" si="13"/>
        <v>23</v>
      </c>
    </row>
    <row r="99" spans="1:14" ht="14.5" hidden="1" x14ac:dyDescent="0.35">
      <c r="A99" s="141" t="s">
        <v>321</v>
      </c>
      <c r="B99" s="2">
        <v>8</v>
      </c>
      <c r="C99" s="2">
        <v>9</v>
      </c>
      <c r="D99" s="2">
        <v>9</v>
      </c>
      <c r="E99" s="2">
        <v>3</v>
      </c>
      <c r="F99" s="2">
        <v>9</v>
      </c>
      <c r="G99" s="2">
        <v>10</v>
      </c>
      <c r="H99" s="2">
        <v>6</v>
      </c>
      <c r="I99" s="2">
        <v>4</v>
      </c>
      <c r="J99" s="2">
        <v>9</v>
      </c>
      <c r="K99" s="2">
        <v>4</v>
      </c>
      <c r="L99" s="2">
        <v>7</v>
      </c>
      <c r="M99" s="2">
        <v>4</v>
      </c>
      <c r="N99" s="48">
        <f t="shared" si="13"/>
        <v>82</v>
      </c>
    </row>
    <row r="100" spans="1:14" ht="14.5" hidden="1" x14ac:dyDescent="0.35">
      <c r="A100" s="141" t="s">
        <v>74</v>
      </c>
      <c r="B100" s="48">
        <v>7</v>
      </c>
      <c r="C100" s="48">
        <v>9</v>
      </c>
      <c r="D100" s="48">
        <v>4</v>
      </c>
      <c r="E100" s="48">
        <v>5</v>
      </c>
      <c r="F100" s="48">
        <v>3</v>
      </c>
      <c r="G100" s="48">
        <v>7</v>
      </c>
      <c r="H100" s="48">
        <v>3</v>
      </c>
      <c r="I100" s="48">
        <v>5</v>
      </c>
      <c r="J100" s="48">
        <v>11</v>
      </c>
      <c r="K100" s="48">
        <v>5</v>
      </c>
      <c r="L100" s="48">
        <v>2</v>
      </c>
      <c r="M100" s="48">
        <v>2</v>
      </c>
      <c r="N100" s="48">
        <f t="shared" si="13"/>
        <v>63</v>
      </c>
    </row>
    <row r="101" spans="1:14" ht="14.5" hidden="1" x14ac:dyDescent="0.35">
      <c r="A101" s="141" t="s">
        <v>322</v>
      </c>
      <c r="B101" s="48">
        <v>2</v>
      </c>
      <c r="C101" s="48">
        <v>2</v>
      </c>
      <c r="D101" s="2">
        <v>0</v>
      </c>
      <c r="E101" s="48">
        <v>1</v>
      </c>
      <c r="F101" s="48">
        <v>0</v>
      </c>
      <c r="G101" s="48">
        <v>1</v>
      </c>
      <c r="H101" s="48">
        <v>5</v>
      </c>
      <c r="I101" s="48">
        <v>2</v>
      </c>
      <c r="J101" s="2">
        <v>5</v>
      </c>
      <c r="K101" s="48">
        <v>2</v>
      </c>
      <c r="L101" s="48">
        <v>4</v>
      </c>
      <c r="M101" s="48">
        <v>6</v>
      </c>
      <c r="N101" s="48">
        <f t="shared" si="13"/>
        <v>30</v>
      </c>
    </row>
    <row r="102" spans="1:14" ht="14.5" hidden="1" x14ac:dyDescent="0.35">
      <c r="A102" s="141" t="s">
        <v>123</v>
      </c>
      <c r="B102" s="48">
        <v>0</v>
      </c>
      <c r="C102" s="48">
        <v>2</v>
      </c>
      <c r="D102" s="48">
        <v>3</v>
      </c>
      <c r="E102" s="48">
        <v>1</v>
      </c>
      <c r="F102" s="48">
        <v>2</v>
      </c>
      <c r="G102" s="48">
        <v>2</v>
      </c>
      <c r="H102" s="48">
        <v>3</v>
      </c>
      <c r="I102" s="48">
        <v>0</v>
      </c>
      <c r="J102" s="48">
        <v>2</v>
      </c>
      <c r="K102" s="48">
        <v>0</v>
      </c>
      <c r="L102" s="48">
        <v>2</v>
      </c>
      <c r="M102" s="48">
        <v>2</v>
      </c>
      <c r="N102" s="48">
        <f t="shared" si="13"/>
        <v>19</v>
      </c>
    </row>
    <row r="103" spans="1:14" ht="14.5" hidden="1" x14ac:dyDescent="0.35">
      <c r="A103" s="141" t="s">
        <v>323</v>
      </c>
      <c r="B103" s="48">
        <v>1</v>
      </c>
      <c r="C103" s="48">
        <v>2</v>
      </c>
      <c r="D103" s="2">
        <v>1</v>
      </c>
      <c r="E103" s="48">
        <v>1</v>
      </c>
      <c r="F103" s="48">
        <v>0</v>
      </c>
      <c r="G103" s="48">
        <v>4</v>
      </c>
      <c r="H103" s="48">
        <v>0</v>
      </c>
      <c r="I103" s="48">
        <v>0</v>
      </c>
      <c r="J103" s="2">
        <v>0</v>
      </c>
      <c r="K103" s="48">
        <v>2</v>
      </c>
      <c r="L103" s="48">
        <v>3</v>
      </c>
      <c r="M103" s="48">
        <v>1</v>
      </c>
      <c r="N103" s="48">
        <f t="shared" si="13"/>
        <v>15</v>
      </c>
    </row>
    <row r="104" spans="1:14" ht="14.5" hidden="1" x14ac:dyDescent="0.35">
      <c r="A104" s="141" t="s">
        <v>80</v>
      </c>
      <c r="B104" s="48">
        <v>0</v>
      </c>
      <c r="C104" s="48">
        <v>1</v>
      </c>
      <c r="D104" s="48">
        <v>2</v>
      </c>
      <c r="E104" s="48">
        <v>2</v>
      </c>
      <c r="F104" s="48">
        <v>1</v>
      </c>
      <c r="G104" s="48">
        <v>0</v>
      </c>
      <c r="H104" s="48">
        <v>1</v>
      </c>
      <c r="I104" s="48">
        <v>1</v>
      </c>
      <c r="J104" s="48">
        <v>0</v>
      </c>
      <c r="K104" s="48">
        <v>3</v>
      </c>
      <c r="L104" s="48">
        <v>4</v>
      </c>
      <c r="M104" s="48">
        <v>4</v>
      </c>
      <c r="N104" s="48">
        <f t="shared" si="13"/>
        <v>19</v>
      </c>
    </row>
    <row r="105" spans="1:14" ht="14.5" hidden="1" x14ac:dyDescent="0.35">
      <c r="A105" s="141" t="s">
        <v>324</v>
      </c>
      <c r="B105" s="48">
        <v>9</v>
      </c>
      <c r="C105" s="48">
        <v>5</v>
      </c>
      <c r="D105" s="48">
        <v>5</v>
      </c>
      <c r="E105" s="48">
        <v>4</v>
      </c>
      <c r="F105" s="48">
        <v>6</v>
      </c>
      <c r="G105" s="48">
        <v>8</v>
      </c>
      <c r="H105" s="48">
        <v>5</v>
      </c>
      <c r="I105" s="48">
        <v>5</v>
      </c>
      <c r="J105" s="2">
        <v>4</v>
      </c>
      <c r="K105" s="48">
        <v>3</v>
      </c>
      <c r="L105" s="48">
        <v>6</v>
      </c>
      <c r="M105" s="48">
        <v>8</v>
      </c>
      <c r="N105" s="48">
        <f t="shared" si="13"/>
        <v>68</v>
      </c>
    </row>
    <row r="106" spans="1:14" ht="14.5" hidden="1" x14ac:dyDescent="0.35">
      <c r="A106" s="141" t="s">
        <v>127</v>
      </c>
      <c r="B106" s="48">
        <v>5</v>
      </c>
      <c r="C106" s="48">
        <v>0</v>
      </c>
      <c r="D106" s="48">
        <v>2</v>
      </c>
      <c r="E106" s="48">
        <v>5</v>
      </c>
      <c r="F106" s="48">
        <v>2</v>
      </c>
      <c r="G106" s="48">
        <v>2</v>
      </c>
      <c r="H106" s="48">
        <v>4</v>
      </c>
      <c r="I106" s="48">
        <v>2</v>
      </c>
      <c r="J106" s="48">
        <v>1</v>
      </c>
      <c r="K106" s="48">
        <v>3</v>
      </c>
      <c r="L106" s="48">
        <v>6</v>
      </c>
      <c r="M106" s="48">
        <v>6</v>
      </c>
      <c r="N106" s="48">
        <f t="shared" si="13"/>
        <v>38</v>
      </c>
    </row>
    <row r="107" spans="1:14" ht="14.5" hidden="1" x14ac:dyDescent="0.35">
      <c r="A107" s="141" t="s">
        <v>325</v>
      </c>
      <c r="B107" s="48">
        <v>3</v>
      </c>
      <c r="C107" s="2">
        <v>2</v>
      </c>
      <c r="D107" s="48">
        <v>7</v>
      </c>
      <c r="E107" s="48">
        <v>7</v>
      </c>
      <c r="F107" s="2">
        <v>2</v>
      </c>
      <c r="G107" s="48">
        <v>3</v>
      </c>
      <c r="H107" s="48">
        <v>2</v>
      </c>
      <c r="I107" s="48">
        <v>4</v>
      </c>
      <c r="J107" s="2">
        <v>2</v>
      </c>
      <c r="K107" s="48">
        <v>4</v>
      </c>
      <c r="L107" s="48">
        <v>3</v>
      </c>
      <c r="M107" s="48">
        <v>7</v>
      </c>
      <c r="N107" s="48">
        <f t="shared" si="13"/>
        <v>46</v>
      </c>
    </row>
    <row r="108" spans="1:14" ht="14.5" hidden="1" x14ac:dyDescent="0.35">
      <c r="A108" s="141" t="s">
        <v>183</v>
      </c>
      <c r="B108" s="48">
        <v>3</v>
      </c>
      <c r="C108" s="48">
        <v>5</v>
      </c>
      <c r="D108" s="48">
        <v>6</v>
      </c>
      <c r="E108" s="48">
        <v>1</v>
      </c>
      <c r="F108" s="48">
        <v>4</v>
      </c>
      <c r="G108" s="48">
        <v>4</v>
      </c>
      <c r="H108" s="48">
        <v>2</v>
      </c>
      <c r="I108" s="48">
        <v>4</v>
      </c>
      <c r="J108" s="48">
        <v>3</v>
      </c>
      <c r="K108" s="48">
        <v>6</v>
      </c>
      <c r="L108" s="48">
        <v>1</v>
      </c>
      <c r="M108" s="48">
        <v>1</v>
      </c>
      <c r="N108" s="48">
        <f t="shared" si="13"/>
        <v>40</v>
      </c>
    </row>
    <row r="109" spans="1:14" ht="14.5" hidden="1" x14ac:dyDescent="0.35">
      <c r="A109" s="141" t="s">
        <v>317</v>
      </c>
      <c r="B109" s="48">
        <v>3</v>
      </c>
      <c r="C109" s="2">
        <v>8</v>
      </c>
      <c r="D109" s="48">
        <v>4</v>
      </c>
      <c r="E109" s="48">
        <v>6</v>
      </c>
      <c r="F109" s="2">
        <v>1</v>
      </c>
      <c r="G109" s="48">
        <v>2</v>
      </c>
      <c r="H109" s="48">
        <v>1</v>
      </c>
      <c r="I109" s="48">
        <v>2</v>
      </c>
      <c r="J109" s="2">
        <v>1</v>
      </c>
      <c r="K109" s="48">
        <v>3</v>
      </c>
      <c r="L109" s="48">
        <v>3</v>
      </c>
      <c r="M109" s="48">
        <v>1</v>
      </c>
      <c r="N109" s="48">
        <f t="shared" si="13"/>
        <v>35</v>
      </c>
    </row>
    <row r="110" spans="1:14" ht="14.5" hidden="1" x14ac:dyDescent="0.35">
      <c r="A110" s="141" t="s">
        <v>326</v>
      </c>
      <c r="B110" s="48">
        <v>0</v>
      </c>
      <c r="C110" s="48">
        <v>1</v>
      </c>
      <c r="D110" s="48">
        <v>4</v>
      </c>
      <c r="E110" s="48">
        <v>0</v>
      </c>
      <c r="F110" s="48">
        <v>1</v>
      </c>
      <c r="G110" s="48">
        <v>1</v>
      </c>
      <c r="H110" s="48">
        <v>5</v>
      </c>
      <c r="I110" s="48">
        <v>8</v>
      </c>
      <c r="J110" s="48">
        <v>8</v>
      </c>
      <c r="K110" s="48">
        <v>2</v>
      </c>
      <c r="L110" s="48">
        <v>2</v>
      </c>
      <c r="M110" s="48">
        <v>2</v>
      </c>
      <c r="N110" s="48">
        <f t="shared" si="13"/>
        <v>34</v>
      </c>
    </row>
    <row r="111" spans="1:14" ht="14.5" hidden="1" x14ac:dyDescent="0.35">
      <c r="A111" s="141" t="s">
        <v>327</v>
      </c>
      <c r="B111" s="49">
        <f t="shared" ref="B111:N111" si="14">SUM(B93+B95+B97+B99+B101+B103+B105+B107+B109)</f>
        <v>30</v>
      </c>
      <c r="C111" s="49">
        <f t="shared" si="14"/>
        <v>35</v>
      </c>
      <c r="D111" s="49">
        <f t="shared" si="14"/>
        <v>32</v>
      </c>
      <c r="E111" s="49">
        <f t="shared" si="14"/>
        <v>25</v>
      </c>
      <c r="F111" s="49">
        <f t="shared" si="14"/>
        <v>25</v>
      </c>
      <c r="G111" s="49">
        <f t="shared" si="14"/>
        <v>30</v>
      </c>
      <c r="H111" s="49">
        <f t="shared" si="14"/>
        <v>21</v>
      </c>
      <c r="I111" s="49">
        <f t="shared" si="14"/>
        <v>21</v>
      </c>
      <c r="J111" s="49">
        <f t="shared" si="14"/>
        <v>29</v>
      </c>
      <c r="K111" s="49">
        <f t="shared" si="14"/>
        <v>27</v>
      </c>
      <c r="L111" s="49">
        <f t="shared" si="14"/>
        <v>30</v>
      </c>
      <c r="M111" s="49">
        <f t="shared" si="14"/>
        <v>35</v>
      </c>
      <c r="N111" s="49">
        <f t="shared" si="14"/>
        <v>340</v>
      </c>
    </row>
    <row r="112" spans="1:14" ht="14.5" hidden="1" x14ac:dyDescent="0.35">
      <c r="A112" s="141" t="s">
        <v>132</v>
      </c>
      <c r="B112" s="49">
        <f t="shared" ref="B112:N112" si="15">SUM(B94+B96+B98+B100+B102+B104+B106+B108+B110)</f>
        <v>19</v>
      </c>
      <c r="C112" s="49">
        <f t="shared" si="15"/>
        <v>22</v>
      </c>
      <c r="D112" s="49">
        <f t="shared" si="15"/>
        <v>26</v>
      </c>
      <c r="E112" s="49">
        <f t="shared" si="15"/>
        <v>16</v>
      </c>
      <c r="F112" s="49">
        <f t="shared" si="15"/>
        <v>15</v>
      </c>
      <c r="G112" s="49">
        <f t="shared" si="15"/>
        <v>22</v>
      </c>
      <c r="H112" s="49">
        <f t="shared" si="15"/>
        <v>25</v>
      </c>
      <c r="I112" s="49">
        <f t="shared" si="15"/>
        <v>23</v>
      </c>
      <c r="J112" s="49">
        <f t="shared" si="15"/>
        <v>32</v>
      </c>
      <c r="K112" s="49">
        <f t="shared" si="15"/>
        <v>26</v>
      </c>
      <c r="L112" s="49">
        <f t="shared" si="15"/>
        <v>25</v>
      </c>
      <c r="M112" s="49">
        <f t="shared" si="15"/>
        <v>25</v>
      </c>
      <c r="N112" s="49">
        <f t="shared" si="15"/>
        <v>276</v>
      </c>
    </row>
    <row r="113" spans="1:15" ht="14" hidden="1" x14ac:dyDescent="0.3"/>
    <row r="114" spans="1:15" ht="14.5" hidden="1" x14ac:dyDescent="0.35">
      <c r="B114" s="3">
        <v>43850</v>
      </c>
      <c r="C114" s="3">
        <v>43881</v>
      </c>
      <c r="D114" s="3">
        <v>43910</v>
      </c>
      <c r="E114" s="3">
        <v>43941</v>
      </c>
      <c r="F114" s="3">
        <v>43971</v>
      </c>
      <c r="G114" s="3">
        <v>44002</v>
      </c>
      <c r="H114" s="3">
        <v>44032</v>
      </c>
      <c r="I114" s="3">
        <v>44063</v>
      </c>
      <c r="J114" s="3">
        <v>44094</v>
      </c>
      <c r="K114" s="3">
        <v>44124</v>
      </c>
      <c r="L114" s="3">
        <v>44155</v>
      </c>
      <c r="M114" s="3">
        <v>44185</v>
      </c>
      <c r="N114" s="2" t="s">
        <v>120</v>
      </c>
    </row>
    <row r="115" spans="1:15" ht="14.5" hidden="1" x14ac:dyDescent="0.35">
      <c r="A115" s="2" t="s">
        <v>121</v>
      </c>
      <c r="B115" s="2">
        <v>1</v>
      </c>
      <c r="C115" s="2">
        <v>0</v>
      </c>
      <c r="D115" s="2">
        <v>0</v>
      </c>
      <c r="E115" s="2">
        <v>0</v>
      </c>
      <c r="F115" s="2">
        <v>1</v>
      </c>
      <c r="G115" s="2">
        <v>1</v>
      </c>
      <c r="H115" s="2">
        <v>1</v>
      </c>
      <c r="I115" s="2">
        <v>1</v>
      </c>
      <c r="J115" s="2">
        <v>0</v>
      </c>
      <c r="K115" s="2">
        <v>0</v>
      </c>
      <c r="L115" s="2">
        <v>3</v>
      </c>
      <c r="M115" s="141">
        <v>1</v>
      </c>
      <c r="N115" s="48">
        <f t="shared" ref="N115:N132" si="16">SUM(B115:M115)</f>
        <v>9</v>
      </c>
    </row>
    <row r="116" spans="1:15" ht="14.5" hidden="1" x14ac:dyDescent="0.35">
      <c r="A116" s="2" t="s">
        <v>122</v>
      </c>
      <c r="B116" s="2">
        <v>1</v>
      </c>
      <c r="C116" s="2">
        <v>0</v>
      </c>
      <c r="D116" s="2">
        <v>0</v>
      </c>
      <c r="E116" s="2">
        <v>2</v>
      </c>
      <c r="F116" s="2">
        <v>0</v>
      </c>
      <c r="G116" s="2">
        <v>0</v>
      </c>
      <c r="H116" s="2">
        <v>0</v>
      </c>
      <c r="I116" s="2">
        <v>1</v>
      </c>
      <c r="J116" s="2">
        <v>0</v>
      </c>
      <c r="K116" s="2">
        <v>0</v>
      </c>
      <c r="L116" s="2">
        <v>0</v>
      </c>
      <c r="M116" s="2">
        <v>0</v>
      </c>
      <c r="N116" s="48">
        <f t="shared" si="16"/>
        <v>4</v>
      </c>
      <c r="O116" s="48"/>
    </row>
    <row r="117" spans="1:15" ht="14.5" hidden="1" x14ac:dyDescent="0.35">
      <c r="A117" s="2" t="s">
        <v>78</v>
      </c>
      <c r="B117" s="48">
        <v>2</v>
      </c>
      <c r="C117" s="48">
        <v>2</v>
      </c>
      <c r="D117" s="48">
        <v>5</v>
      </c>
      <c r="E117" s="48">
        <v>1</v>
      </c>
      <c r="F117" s="48">
        <v>1</v>
      </c>
      <c r="G117" s="48">
        <v>5</v>
      </c>
      <c r="H117" s="48">
        <v>4</v>
      </c>
      <c r="I117" s="48">
        <v>0</v>
      </c>
      <c r="J117" s="48">
        <v>3</v>
      </c>
      <c r="K117" s="48">
        <v>4</v>
      </c>
      <c r="L117" s="48">
        <v>0</v>
      </c>
      <c r="M117" s="48">
        <v>3</v>
      </c>
      <c r="N117" s="48">
        <f t="shared" si="16"/>
        <v>30</v>
      </c>
    </row>
    <row r="118" spans="1:15" ht="14.5" hidden="1" x14ac:dyDescent="0.35">
      <c r="A118" s="2" t="s">
        <v>79</v>
      </c>
      <c r="B118" s="2">
        <v>3</v>
      </c>
      <c r="C118" s="2">
        <v>0</v>
      </c>
      <c r="D118" s="2">
        <v>0</v>
      </c>
      <c r="E118" s="2">
        <v>3</v>
      </c>
      <c r="F118" s="2">
        <v>2</v>
      </c>
      <c r="G118" s="2">
        <v>2</v>
      </c>
      <c r="H118" s="2">
        <v>0</v>
      </c>
      <c r="I118" s="2">
        <v>3</v>
      </c>
      <c r="J118" s="2">
        <v>0</v>
      </c>
      <c r="K118" s="2">
        <v>5</v>
      </c>
      <c r="L118" s="2">
        <v>3</v>
      </c>
      <c r="M118" s="2">
        <v>0</v>
      </c>
      <c r="N118" s="48">
        <f t="shared" si="16"/>
        <v>21</v>
      </c>
      <c r="O118" s="48"/>
    </row>
    <row r="119" spans="1:15" ht="14.5" hidden="1" x14ac:dyDescent="0.35">
      <c r="A119" s="2" t="s">
        <v>70</v>
      </c>
      <c r="B119" s="48">
        <v>1</v>
      </c>
      <c r="C119" s="48">
        <v>2</v>
      </c>
      <c r="D119" s="48">
        <v>0</v>
      </c>
      <c r="E119" s="48">
        <v>1</v>
      </c>
      <c r="F119" s="48">
        <v>0</v>
      </c>
      <c r="G119" s="48">
        <v>0</v>
      </c>
      <c r="H119" s="48">
        <v>2</v>
      </c>
      <c r="I119" s="48">
        <v>2</v>
      </c>
      <c r="J119" s="48">
        <v>4</v>
      </c>
      <c r="K119" s="48">
        <v>3</v>
      </c>
      <c r="L119" s="48">
        <v>0</v>
      </c>
      <c r="M119" s="48">
        <v>4</v>
      </c>
      <c r="N119" s="48">
        <f t="shared" si="16"/>
        <v>19</v>
      </c>
    </row>
    <row r="120" spans="1:15" ht="14.5" hidden="1" x14ac:dyDescent="0.35">
      <c r="A120" s="2" t="s">
        <v>71</v>
      </c>
      <c r="B120" s="2">
        <v>1</v>
      </c>
      <c r="C120" s="2">
        <v>1</v>
      </c>
      <c r="D120" s="2">
        <v>1</v>
      </c>
      <c r="E120" s="2">
        <v>3</v>
      </c>
      <c r="F120" s="2">
        <v>0</v>
      </c>
      <c r="G120" s="2">
        <v>1</v>
      </c>
      <c r="H120" s="2">
        <v>2</v>
      </c>
      <c r="I120" s="2">
        <v>1</v>
      </c>
      <c r="J120" s="2">
        <v>0</v>
      </c>
      <c r="K120" s="2">
        <v>2</v>
      </c>
      <c r="L120" s="2">
        <v>1</v>
      </c>
      <c r="M120" s="2">
        <v>0</v>
      </c>
      <c r="N120" s="48">
        <f t="shared" si="16"/>
        <v>13</v>
      </c>
      <c r="O120" s="48"/>
    </row>
    <row r="121" spans="1:15" ht="14.5" hidden="1" x14ac:dyDescent="0.35">
      <c r="A121" s="2" t="s">
        <v>74</v>
      </c>
      <c r="B121" s="48">
        <v>7</v>
      </c>
      <c r="C121" s="48">
        <v>9</v>
      </c>
      <c r="D121" s="48">
        <v>4</v>
      </c>
      <c r="E121" s="48">
        <v>5</v>
      </c>
      <c r="F121" s="48">
        <v>3</v>
      </c>
      <c r="G121" s="48">
        <v>7</v>
      </c>
      <c r="H121" s="48">
        <v>3</v>
      </c>
      <c r="I121" s="48">
        <v>5</v>
      </c>
      <c r="J121" s="48">
        <v>11</v>
      </c>
      <c r="K121" s="48">
        <v>5</v>
      </c>
      <c r="L121" s="48">
        <v>8</v>
      </c>
      <c r="M121" s="48">
        <v>2</v>
      </c>
      <c r="N121" s="48">
        <f t="shared" si="16"/>
        <v>69</v>
      </c>
    </row>
    <row r="122" spans="1:15" ht="14.5" hidden="1" x14ac:dyDescent="0.35">
      <c r="A122" s="2" t="s">
        <v>75</v>
      </c>
      <c r="B122" s="48">
        <v>3</v>
      </c>
      <c r="C122" s="48">
        <v>1</v>
      </c>
      <c r="D122" s="2">
        <v>4</v>
      </c>
      <c r="E122" s="48">
        <v>2</v>
      </c>
      <c r="F122" s="48">
        <v>3</v>
      </c>
      <c r="G122" s="48">
        <v>7</v>
      </c>
      <c r="H122" s="48">
        <v>1</v>
      </c>
      <c r="I122" s="48">
        <v>6</v>
      </c>
      <c r="J122" s="2">
        <v>2</v>
      </c>
      <c r="K122" s="48">
        <v>6</v>
      </c>
      <c r="L122" s="48">
        <v>10</v>
      </c>
      <c r="M122" s="48">
        <v>4</v>
      </c>
      <c r="N122" s="48">
        <f t="shared" si="16"/>
        <v>49</v>
      </c>
    </row>
    <row r="123" spans="1:15" ht="14.5" hidden="1" x14ac:dyDescent="0.35">
      <c r="A123" s="2" t="s">
        <v>123</v>
      </c>
      <c r="B123" s="48">
        <v>0</v>
      </c>
      <c r="C123" s="48">
        <v>2</v>
      </c>
      <c r="D123" s="48">
        <v>3</v>
      </c>
      <c r="E123" s="48">
        <v>1</v>
      </c>
      <c r="F123" s="48">
        <v>2</v>
      </c>
      <c r="G123" s="48">
        <v>2</v>
      </c>
      <c r="H123" s="48">
        <v>3</v>
      </c>
      <c r="I123" s="48">
        <v>0</v>
      </c>
      <c r="J123" s="48">
        <v>2</v>
      </c>
      <c r="K123" s="48">
        <v>0</v>
      </c>
      <c r="L123" s="48">
        <v>3</v>
      </c>
      <c r="M123" s="48">
        <v>2</v>
      </c>
      <c r="N123" s="48">
        <f t="shared" si="16"/>
        <v>20</v>
      </c>
    </row>
    <row r="124" spans="1:15" ht="14.5" hidden="1" x14ac:dyDescent="0.35">
      <c r="A124" s="2" t="s">
        <v>124</v>
      </c>
      <c r="B124" s="48">
        <v>3</v>
      </c>
      <c r="C124" s="48">
        <v>2</v>
      </c>
      <c r="D124" s="2">
        <v>1</v>
      </c>
      <c r="E124" s="48">
        <v>2</v>
      </c>
      <c r="F124" s="48">
        <v>3</v>
      </c>
      <c r="G124" s="48">
        <v>2</v>
      </c>
      <c r="H124" s="48">
        <v>1</v>
      </c>
      <c r="I124" s="48">
        <v>1</v>
      </c>
      <c r="J124" s="2">
        <v>0</v>
      </c>
      <c r="K124" s="48">
        <v>0</v>
      </c>
      <c r="L124" s="48">
        <v>2</v>
      </c>
      <c r="M124" s="48">
        <v>1</v>
      </c>
      <c r="N124" s="48">
        <f t="shared" si="16"/>
        <v>18</v>
      </c>
    </row>
    <row r="125" spans="1:15" ht="14.5" hidden="1" x14ac:dyDescent="0.35">
      <c r="A125" s="2" t="s">
        <v>125</v>
      </c>
      <c r="B125" s="48">
        <v>0</v>
      </c>
      <c r="C125" s="48">
        <v>1</v>
      </c>
      <c r="D125" s="48">
        <v>2</v>
      </c>
      <c r="E125" s="48">
        <v>2</v>
      </c>
      <c r="F125" s="48">
        <v>1</v>
      </c>
      <c r="G125" s="48">
        <v>0</v>
      </c>
      <c r="H125" s="48">
        <v>1</v>
      </c>
      <c r="I125" s="48">
        <v>1</v>
      </c>
      <c r="J125" s="48">
        <v>0</v>
      </c>
      <c r="K125" s="48">
        <v>3</v>
      </c>
      <c r="L125" s="48">
        <v>1</v>
      </c>
      <c r="M125" s="48">
        <v>4</v>
      </c>
      <c r="N125" s="48">
        <f t="shared" si="16"/>
        <v>16</v>
      </c>
    </row>
    <row r="126" spans="1:15" ht="14.5" hidden="1" x14ac:dyDescent="0.35">
      <c r="A126" s="2" t="s">
        <v>126</v>
      </c>
      <c r="B126" s="48">
        <v>3</v>
      </c>
      <c r="C126" s="48">
        <v>1</v>
      </c>
      <c r="D126" s="48">
        <v>0</v>
      </c>
      <c r="E126" s="48">
        <v>0</v>
      </c>
      <c r="F126" s="48">
        <v>0</v>
      </c>
      <c r="G126" s="48">
        <v>4</v>
      </c>
      <c r="H126" s="48">
        <v>0</v>
      </c>
      <c r="I126" s="48">
        <v>1</v>
      </c>
      <c r="J126" s="2">
        <v>0</v>
      </c>
      <c r="K126" s="48">
        <v>2</v>
      </c>
      <c r="L126" s="48">
        <v>0</v>
      </c>
      <c r="M126" s="48">
        <v>1</v>
      </c>
      <c r="N126" s="48">
        <f t="shared" si="16"/>
        <v>12</v>
      </c>
    </row>
    <row r="127" spans="1:15" ht="14.5" hidden="1" x14ac:dyDescent="0.35">
      <c r="A127" s="2" t="s">
        <v>127</v>
      </c>
      <c r="B127" s="48">
        <v>5</v>
      </c>
      <c r="C127" s="48">
        <v>0</v>
      </c>
      <c r="D127" s="48">
        <v>2</v>
      </c>
      <c r="E127" s="48">
        <v>5</v>
      </c>
      <c r="F127" s="48">
        <v>2</v>
      </c>
      <c r="G127" s="48">
        <v>2</v>
      </c>
      <c r="H127" s="48">
        <v>4</v>
      </c>
      <c r="I127" s="48">
        <v>2</v>
      </c>
      <c r="J127" s="48">
        <v>1</v>
      </c>
      <c r="K127" s="48">
        <v>3</v>
      </c>
      <c r="L127" s="48">
        <v>7</v>
      </c>
      <c r="M127" s="48">
        <v>6</v>
      </c>
      <c r="N127" s="48">
        <f t="shared" si="16"/>
        <v>39</v>
      </c>
    </row>
    <row r="128" spans="1:15" ht="14.5" hidden="1" x14ac:dyDescent="0.35">
      <c r="A128" s="2" t="s">
        <v>128</v>
      </c>
      <c r="B128" s="48">
        <v>2</v>
      </c>
      <c r="C128" s="2">
        <v>3</v>
      </c>
      <c r="D128" s="48">
        <v>2</v>
      </c>
      <c r="E128" s="48">
        <v>2</v>
      </c>
      <c r="F128" s="2">
        <v>0</v>
      </c>
      <c r="G128" s="48">
        <v>2</v>
      </c>
      <c r="H128" s="48">
        <v>3</v>
      </c>
      <c r="I128" s="48">
        <v>5</v>
      </c>
      <c r="J128" s="2">
        <v>3</v>
      </c>
      <c r="K128" s="48">
        <v>8</v>
      </c>
      <c r="L128" s="48">
        <v>8</v>
      </c>
      <c r="M128" s="48">
        <v>6</v>
      </c>
      <c r="N128" s="48">
        <f t="shared" si="16"/>
        <v>44</v>
      </c>
    </row>
    <row r="129" spans="1:15" ht="14.5" hidden="1" x14ac:dyDescent="0.35">
      <c r="A129" s="2" t="s">
        <v>66</v>
      </c>
      <c r="B129" s="48">
        <v>3</v>
      </c>
      <c r="C129" s="48">
        <v>5</v>
      </c>
      <c r="D129" s="48">
        <v>6</v>
      </c>
      <c r="E129" s="48">
        <v>1</v>
      </c>
      <c r="F129" s="48">
        <v>4</v>
      </c>
      <c r="G129" s="48">
        <v>4</v>
      </c>
      <c r="H129" s="48">
        <v>2</v>
      </c>
      <c r="I129" s="48">
        <v>4</v>
      </c>
      <c r="J129" s="48">
        <v>3</v>
      </c>
      <c r="K129" s="48">
        <v>6</v>
      </c>
      <c r="L129" s="48">
        <v>2</v>
      </c>
      <c r="M129" s="48">
        <v>1</v>
      </c>
      <c r="N129" s="48">
        <f t="shared" si="16"/>
        <v>41</v>
      </c>
    </row>
    <row r="130" spans="1:15" ht="14.5" hidden="1" x14ac:dyDescent="0.35">
      <c r="A130" s="2" t="s">
        <v>129</v>
      </c>
      <c r="B130" s="48">
        <v>0</v>
      </c>
      <c r="C130" s="2">
        <v>5</v>
      </c>
      <c r="D130" s="48">
        <v>3</v>
      </c>
      <c r="E130" s="48">
        <v>2</v>
      </c>
      <c r="F130" s="2">
        <v>1</v>
      </c>
      <c r="G130" s="48">
        <v>3</v>
      </c>
      <c r="H130" s="48">
        <v>6</v>
      </c>
      <c r="I130" s="48">
        <v>1</v>
      </c>
      <c r="J130" s="2">
        <v>2</v>
      </c>
      <c r="K130" s="48">
        <v>5</v>
      </c>
      <c r="L130" s="48">
        <v>0</v>
      </c>
      <c r="M130" s="48">
        <v>3</v>
      </c>
      <c r="N130" s="48">
        <f t="shared" si="16"/>
        <v>31</v>
      </c>
    </row>
    <row r="131" spans="1:15" ht="14.5" hidden="1" x14ac:dyDescent="0.35">
      <c r="A131" s="2" t="s">
        <v>130</v>
      </c>
      <c r="B131" s="48">
        <v>0</v>
      </c>
      <c r="C131" s="48">
        <v>1</v>
      </c>
      <c r="D131" s="48">
        <v>4</v>
      </c>
      <c r="E131" s="48">
        <v>0</v>
      </c>
      <c r="F131" s="48">
        <v>1</v>
      </c>
      <c r="G131" s="48">
        <v>1</v>
      </c>
      <c r="H131" s="48">
        <v>5</v>
      </c>
      <c r="I131" s="48">
        <v>8</v>
      </c>
      <c r="J131" s="48">
        <v>8</v>
      </c>
      <c r="K131" s="48">
        <v>2</v>
      </c>
      <c r="L131" s="48">
        <v>7</v>
      </c>
      <c r="M131" s="48">
        <v>2</v>
      </c>
      <c r="N131" s="48">
        <f t="shared" si="16"/>
        <v>39</v>
      </c>
      <c r="O131" s="48"/>
    </row>
    <row r="132" spans="1:15" ht="14.5" hidden="1" x14ac:dyDescent="0.35">
      <c r="A132" s="2" t="s">
        <v>131</v>
      </c>
      <c r="B132" s="48">
        <v>1</v>
      </c>
      <c r="C132" s="2">
        <v>3</v>
      </c>
      <c r="D132" s="48">
        <v>4</v>
      </c>
      <c r="E132" s="48">
        <v>2</v>
      </c>
      <c r="F132" s="2">
        <v>0</v>
      </c>
      <c r="G132" s="48">
        <v>2</v>
      </c>
      <c r="H132" s="48">
        <v>1</v>
      </c>
      <c r="I132" s="48">
        <v>3</v>
      </c>
      <c r="J132" s="2">
        <v>2</v>
      </c>
      <c r="K132" s="48">
        <v>1</v>
      </c>
      <c r="L132" s="48">
        <v>3</v>
      </c>
      <c r="M132" s="48">
        <v>3</v>
      </c>
      <c r="N132" s="48">
        <f t="shared" si="16"/>
        <v>25</v>
      </c>
    </row>
    <row r="133" spans="1:15" ht="14.5" hidden="1" x14ac:dyDescent="0.35">
      <c r="A133" s="2" t="s">
        <v>132</v>
      </c>
      <c r="B133" s="49">
        <f t="shared" ref="B133:N133" si="17">SUM(B115+B117+B119+B121+B123+B125+B127+B129+B131)</f>
        <v>19</v>
      </c>
      <c r="C133" s="49">
        <f t="shared" si="17"/>
        <v>22</v>
      </c>
      <c r="D133" s="49">
        <f t="shared" si="17"/>
        <v>26</v>
      </c>
      <c r="E133" s="49">
        <f t="shared" si="17"/>
        <v>16</v>
      </c>
      <c r="F133" s="49">
        <f t="shared" si="17"/>
        <v>15</v>
      </c>
      <c r="G133" s="49">
        <f t="shared" si="17"/>
        <v>22</v>
      </c>
      <c r="H133" s="49">
        <f t="shared" si="17"/>
        <v>25</v>
      </c>
      <c r="I133" s="49">
        <f t="shared" si="17"/>
        <v>23</v>
      </c>
      <c r="J133" s="49">
        <f t="shared" si="17"/>
        <v>32</v>
      </c>
      <c r="K133" s="49">
        <f t="shared" si="17"/>
        <v>26</v>
      </c>
      <c r="L133" s="49">
        <f t="shared" si="17"/>
        <v>31</v>
      </c>
      <c r="M133" s="49">
        <f t="shared" si="17"/>
        <v>25</v>
      </c>
      <c r="N133" s="49">
        <f t="shared" si="17"/>
        <v>282</v>
      </c>
    </row>
    <row r="134" spans="1:15" ht="14.5" hidden="1" x14ac:dyDescent="0.35">
      <c r="A134" s="2" t="s">
        <v>133</v>
      </c>
      <c r="B134" s="49">
        <f t="shared" ref="B134:N134" si="18">SUM(B116+B118+B120+B122+B124+B126+B128+B130+B132)</f>
        <v>17</v>
      </c>
      <c r="C134" s="49">
        <f t="shared" si="18"/>
        <v>16</v>
      </c>
      <c r="D134" s="49">
        <f t="shared" si="18"/>
        <v>15</v>
      </c>
      <c r="E134" s="49">
        <f t="shared" si="18"/>
        <v>18</v>
      </c>
      <c r="F134" s="49">
        <f t="shared" si="18"/>
        <v>9</v>
      </c>
      <c r="G134" s="49">
        <f t="shared" si="18"/>
        <v>23</v>
      </c>
      <c r="H134" s="49">
        <f t="shared" si="18"/>
        <v>14</v>
      </c>
      <c r="I134" s="49">
        <f t="shared" si="18"/>
        <v>22</v>
      </c>
      <c r="J134" s="49">
        <f t="shared" si="18"/>
        <v>9</v>
      </c>
      <c r="K134" s="49">
        <f t="shared" si="18"/>
        <v>29</v>
      </c>
      <c r="L134" s="49">
        <f t="shared" si="18"/>
        <v>27</v>
      </c>
      <c r="M134" s="49">
        <f t="shared" si="18"/>
        <v>18</v>
      </c>
      <c r="N134" s="49">
        <f t="shared" si="18"/>
        <v>217</v>
      </c>
    </row>
    <row r="135" spans="1:15" ht="14" hidden="1" x14ac:dyDescent="0.3"/>
    <row r="136" spans="1:15" ht="14" hidden="1" x14ac:dyDescent="0.3"/>
    <row r="137" spans="1:15" ht="14" hidden="1" x14ac:dyDescent="0.3"/>
    <row r="138" spans="1:15" ht="14.5" hidden="1" x14ac:dyDescent="0.35">
      <c r="B138" s="3">
        <v>43483</v>
      </c>
      <c r="C138" s="3">
        <v>43514</v>
      </c>
      <c r="D138" s="3">
        <v>43542</v>
      </c>
      <c r="E138" s="3">
        <v>43573</v>
      </c>
      <c r="F138" s="3">
        <v>43603</v>
      </c>
      <c r="G138" s="3">
        <v>43634</v>
      </c>
      <c r="H138" s="3">
        <v>43664</v>
      </c>
      <c r="I138" s="3">
        <v>43695</v>
      </c>
      <c r="J138" s="3">
        <v>43726</v>
      </c>
      <c r="K138" s="3">
        <v>43756</v>
      </c>
      <c r="L138" s="3">
        <v>43787</v>
      </c>
      <c r="M138" s="3">
        <v>43817</v>
      </c>
      <c r="N138" s="2" t="s">
        <v>120</v>
      </c>
    </row>
    <row r="139" spans="1:15" ht="14.5" hidden="1" x14ac:dyDescent="0.35">
      <c r="A139" s="2" t="s">
        <v>122</v>
      </c>
      <c r="B139" s="2">
        <v>1</v>
      </c>
      <c r="C139" s="2">
        <v>0</v>
      </c>
      <c r="D139" s="2">
        <v>0</v>
      </c>
      <c r="E139" s="2">
        <v>2</v>
      </c>
      <c r="F139" s="2">
        <v>0</v>
      </c>
      <c r="G139" s="2">
        <v>0</v>
      </c>
      <c r="H139" s="2">
        <v>0</v>
      </c>
      <c r="I139" s="2">
        <v>1</v>
      </c>
      <c r="J139" s="2">
        <v>0</v>
      </c>
      <c r="K139" s="2">
        <v>0</v>
      </c>
      <c r="L139" s="2">
        <v>0</v>
      </c>
      <c r="M139" s="2">
        <v>0</v>
      </c>
      <c r="N139" s="48">
        <f t="shared" ref="N139:N155" si="19">SUM(B139:M139)</f>
        <v>4</v>
      </c>
    </row>
    <row r="140" spans="1:15" ht="14.5" hidden="1" x14ac:dyDescent="0.35">
      <c r="A140" s="2" t="s">
        <v>134</v>
      </c>
      <c r="B140" s="48">
        <v>0</v>
      </c>
      <c r="C140" s="48">
        <v>0</v>
      </c>
      <c r="D140" s="48">
        <v>0</v>
      </c>
      <c r="E140" s="48">
        <v>2</v>
      </c>
      <c r="F140" s="48">
        <v>1</v>
      </c>
      <c r="G140" s="48">
        <v>0</v>
      </c>
      <c r="H140" s="48">
        <v>0</v>
      </c>
      <c r="I140" s="48">
        <v>0</v>
      </c>
      <c r="J140" s="48">
        <v>3</v>
      </c>
      <c r="K140" s="48">
        <v>1</v>
      </c>
      <c r="L140" s="48">
        <v>0</v>
      </c>
      <c r="M140" s="48">
        <v>0</v>
      </c>
      <c r="N140" s="48">
        <f t="shared" si="19"/>
        <v>7</v>
      </c>
      <c r="O140" s="48"/>
    </row>
    <row r="141" spans="1:15" ht="14.5" hidden="1" x14ac:dyDescent="0.35">
      <c r="A141" s="2" t="s">
        <v>79</v>
      </c>
      <c r="B141" s="2">
        <v>3</v>
      </c>
      <c r="C141" s="2">
        <v>0</v>
      </c>
      <c r="D141" s="2">
        <v>0</v>
      </c>
      <c r="E141" s="2">
        <v>3</v>
      </c>
      <c r="F141" s="2">
        <v>2</v>
      </c>
      <c r="G141" s="2">
        <v>2</v>
      </c>
      <c r="H141" s="2">
        <v>0</v>
      </c>
      <c r="I141" s="2">
        <v>3</v>
      </c>
      <c r="J141" s="2">
        <v>0</v>
      </c>
      <c r="K141" s="2">
        <v>5</v>
      </c>
      <c r="L141" s="2">
        <v>3</v>
      </c>
      <c r="M141" s="2">
        <v>0</v>
      </c>
      <c r="N141" s="48">
        <f t="shared" si="19"/>
        <v>21</v>
      </c>
    </row>
    <row r="142" spans="1:15" ht="14.5" hidden="1" x14ac:dyDescent="0.35">
      <c r="A142" s="2" t="s">
        <v>135</v>
      </c>
      <c r="B142" s="48">
        <v>1</v>
      </c>
      <c r="C142" s="48">
        <v>1</v>
      </c>
      <c r="D142" s="48">
        <v>1</v>
      </c>
      <c r="E142" s="48">
        <v>5</v>
      </c>
      <c r="F142" s="48">
        <v>3</v>
      </c>
      <c r="G142" s="48">
        <v>1</v>
      </c>
      <c r="H142" s="2">
        <v>3</v>
      </c>
      <c r="I142" s="48">
        <v>2</v>
      </c>
      <c r="J142" s="48">
        <v>2</v>
      </c>
      <c r="K142" s="48">
        <v>2</v>
      </c>
      <c r="L142" s="48">
        <v>2</v>
      </c>
      <c r="M142" s="48">
        <v>3</v>
      </c>
      <c r="N142" s="48">
        <f t="shared" si="19"/>
        <v>26</v>
      </c>
      <c r="O142" s="48"/>
    </row>
    <row r="143" spans="1:15" ht="14.5" hidden="1" x14ac:dyDescent="0.35">
      <c r="A143" s="2" t="s">
        <v>71</v>
      </c>
      <c r="B143" s="2">
        <v>1</v>
      </c>
      <c r="C143" s="2">
        <v>1</v>
      </c>
      <c r="D143" s="2">
        <v>1</v>
      </c>
      <c r="E143" s="2">
        <v>3</v>
      </c>
      <c r="F143" s="2">
        <v>0</v>
      </c>
      <c r="G143" s="2">
        <v>1</v>
      </c>
      <c r="H143" s="2">
        <v>2</v>
      </c>
      <c r="I143" s="2">
        <v>1</v>
      </c>
      <c r="J143" s="2">
        <v>0</v>
      </c>
      <c r="K143" s="2">
        <v>2</v>
      </c>
      <c r="L143" s="2">
        <v>1</v>
      </c>
      <c r="M143" s="2">
        <v>0</v>
      </c>
      <c r="N143" s="48">
        <f t="shared" si="19"/>
        <v>13</v>
      </c>
    </row>
    <row r="144" spans="1:15" ht="14.5" hidden="1" x14ac:dyDescent="0.35">
      <c r="A144" s="2" t="s">
        <v>136</v>
      </c>
      <c r="B144" s="48">
        <v>4</v>
      </c>
      <c r="C144" s="48">
        <v>6</v>
      </c>
      <c r="D144" s="48">
        <v>2</v>
      </c>
      <c r="E144" s="48">
        <v>1</v>
      </c>
      <c r="F144" s="48">
        <v>3</v>
      </c>
      <c r="G144" s="48">
        <v>2</v>
      </c>
      <c r="H144" s="2">
        <v>6</v>
      </c>
      <c r="I144" s="48">
        <v>4</v>
      </c>
      <c r="J144" s="48">
        <v>1</v>
      </c>
      <c r="K144" s="48">
        <v>3</v>
      </c>
      <c r="L144" s="48">
        <v>3</v>
      </c>
      <c r="M144" s="48">
        <v>1</v>
      </c>
      <c r="N144" s="48">
        <f t="shared" si="19"/>
        <v>36</v>
      </c>
      <c r="O144" s="48"/>
    </row>
    <row r="145" spans="1:15" ht="14.5" hidden="1" x14ac:dyDescent="0.35">
      <c r="A145" s="2" t="s">
        <v>75</v>
      </c>
      <c r="B145" s="48">
        <v>3</v>
      </c>
      <c r="C145" s="48">
        <v>1</v>
      </c>
      <c r="D145" s="2">
        <v>4</v>
      </c>
      <c r="E145" s="48">
        <v>2</v>
      </c>
      <c r="F145" s="48">
        <v>3</v>
      </c>
      <c r="G145" s="48">
        <v>7</v>
      </c>
      <c r="H145" s="48">
        <v>1</v>
      </c>
      <c r="I145" s="48">
        <v>6</v>
      </c>
      <c r="J145" s="2">
        <v>2</v>
      </c>
      <c r="K145" s="48">
        <v>6</v>
      </c>
      <c r="L145" s="48">
        <v>10</v>
      </c>
      <c r="M145" s="48">
        <v>4</v>
      </c>
      <c r="N145" s="48">
        <f t="shared" si="19"/>
        <v>49</v>
      </c>
    </row>
    <row r="146" spans="1:15" ht="14.5" hidden="1" x14ac:dyDescent="0.35">
      <c r="A146" s="2" t="s">
        <v>137</v>
      </c>
      <c r="B146" s="48">
        <v>4</v>
      </c>
      <c r="C146" s="48">
        <v>7</v>
      </c>
      <c r="D146" s="48">
        <v>7</v>
      </c>
      <c r="E146" s="48">
        <v>3</v>
      </c>
      <c r="F146" s="48">
        <v>4</v>
      </c>
      <c r="G146" s="48">
        <v>10</v>
      </c>
      <c r="H146" s="2">
        <v>5</v>
      </c>
      <c r="I146" s="48">
        <v>6</v>
      </c>
      <c r="J146" s="48">
        <v>7</v>
      </c>
      <c r="K146" s="48">
        <v>10</v>
      </c>
      <c r="L146" s="48">
        <v>4</v>
      </c>
      <c r="M146" s="48">
        <v>13</v>
      </c>
      <c r="N146" s="48">
        <f t="shared" si="19"/>
        <v>80</v>
      </c>
    </row>
    <row r="147" spans="1:15" ht="14.5" hidden="1" x14ac:dyDescent="0.35">
      <c r="A147" s="2" t="s">
        <v>77</v>
      </c>
      <c r="B147" s="48">
        <v>3</v>
      </c>
      <c r="C147" s="48">
        <v>2</v>
      </c>
      <c r="D147" s="2">
        <v>1</v>
      </c>
      <c r="E147" s="48">
        <v>2</v>
      </c>
      <c r="F147" s="48">
        <v>3</v>
      </c>
      <c r="G147" s="48">
        <v>2</v>
      </c>
      <c r="H147" s="48">
        <v>1</v>
      </c>
      <c r="I147" s="48">
        <v>1</v>
      </c>
      <c r="J147" s="2">
        <v>0</v>
      </c>
      <c r="K147" s="48">
        <v>0</v>
      </c>
      <c r="L147" s="48">
        <v>2</v>
      </c>
      <c r="M147" s="48">
        <v>1</v>
      </c>
      <c r="N147" s="48">
        <f t="shared" si="19"/>
        <v>18</v>
      </c>
    </row>
    <row r="148" spans="1:15" ht="14.5" hidden="1" x14ac:dyDescent="0.35">
      <c r="A148" s="2" t="s">
        <v>138</v>
      </c>
      <c r="B148" s="48">
        <v>5</v>
      </c>
      <c r="C148" s="48">
        <v>6</v>
      </c>
      <c r="D148" s="48">
        <v>3</v>
      </c>
      <c r="E148" s="48">
        <v>2</v>
      </c>
      <c r="F148" s="48">
        <v>4</v>
      </c>
      <c r="G148" s="48">
        <v>1</v>
      </c>
      <c r="H148" s="2">
        <v>0</v>
      </c>
      <c r="I148" s="48">
        <v>4</v>
      </c>
      <c r="J148" s="48">
        <v>1</v>
      </c>
      <c r="K148" s="48">
        <v>5</v>
      </c>
      <c r="L148" s="48">
        <v>3</v>
      </c>
      <c r="M148" s="48">
        <v>7</v>
      </c>
      <c r="N148" s="48">
        <f t="shared" si="19"/>
        <v>41</v>
      </c>
    </row>
    <row r="149" spans="1:15" ht="14.5" hidden="1" x14ac:dyDescent="0.35">
      <c r="A149" s="2" t="s">
        <v>139</v>
      </c>
      <c r="B149" s="48">
        <v>3</v>
      </c>
      <c r="C149" s="48">
        <v>1</v>
      </c>
      <c r="D149" s="48">
        <v>0</v>
      </c>
      <c r="E149" s="48">
        <v>0</v>
      </c>
      <c r="F149" s="48">
        <v>0</v>
      </c>
      <c r="G149" s="48">
        <v>4</v>
      </c>
      <c r="H149" s="48">
        <v>0</v>
      </c>
      <c r="I149" s="48">
        <v>1</v>
      </c>
      <c r="J149" s="2">
        <v>0</v>
      </c>
      <c r="K149" s="48">
        <v>2</v>
      </c>
      <c r="L149" s="48">
        <v>0</v>
      </c>
      <c r="M149" s="48">
        <v>1</v>
      </c>
      <c r="N149" s="48">
        <f t="shared" si="19"/>
        <v>12</v>
      </c>
    </row>
    <row r="150" spans="1:15" ht="14.5" hidden="1" x14ac:dyDescent="0.35">
      <c r="A150" s="2" t="s">
        <v>140</v>
      </c>
      <c r="B150" s="48">
        <v>0</v>
      </c>
      <c r="C150" s="48">
        <v>1</v>
      </c>
      <c r="D150" s="48">
        <v>2</v>
      </c>
      <c r="E150" s="48">
        <v>0</v>
      </c>
      <c r="F150" s="48">
        <v>1</v>
      </c>
      <c r="G150" s="48">
        <v>0</v>
      </c>
      <c r="H150" s="2">
        <v>2</v>
      </c>
      <c r="I150" s="48">
        <v>1</v>
      </c>
      <c r="J150" s="48">
        <v>2</v>
      </c>
      <c r="K150" s="48">
        <v>1</v>
      </c>
      <c r="L150" s="48">
        <v>1</v>
      </c>
      <c r="M150" s="48">
        <v>1</v>
      </c>
      <c r="N150" s="48">
        <f t="shared" si="19"/>
        <v>12</v>
      </c>
    </row>
    <row r="151" spans="1:15" ht="14.5" hidden="1" x14ac:dyDescent="0.35">
      <c r="A151" s="2" t="s">
        <v>128</v>
      </c>
      <c r="B151" s="48">
        <v>2</v>
      </c>
      <c r="C151" s="2">
        <v>3</v>
      </c>
      <c r="D151" s="48">
        <v>2</v>
      </c>
      <c r="E151" s="48">
        <v>2</v>
      </c>
      <c r="F151" s="2">
        <v>0</v>
      </c>
      <c r="G151" s="48">
        <v>2</v>
      </c>
      <c r="H151" s="48">
        <v>3</v>
      </c>
      <c r="I151" s="48">
        <v>5</v>
      </c>
      <c r="J151" s="2">
        <v>3</v>
      </c>
      <c r="K151" s="48">
        <v>8</v>
      </c>
      <c r="L151" s="48">
        <v>8</v>
      </c>
      <c r="M151" s="48">
        <v>6</v>
      </c>
      <c r="N151" s="48">
        <f t="shared" si="19"/>
        <v>44</v>
      </c>
    </row>
    <row r="152" spans="1:15" ht="14.5" hidden="1" x14ac:dyDescent="0.35">
      <c r="A152" s="2" t="s">
        <v>141</v>
      </c>
      <c r="B152" s="48">
        <v>3</v>
      </c>
      <c r="C152" s="48">
        <v>2</v>
      </c>
      <c r="D152" s="48">
        <v>2</v>
      </c>
      <c r="E152" s="48">
        <v>3</v>
      </c>
      <c r="F152" s="48">
        <v>4</v>
      </c>
      <c r="G152" s="48">
        <v>4</v>
      </c>
      <c r="H152" s="2">
        <v>5</v>
      </c>
      <c r="I152" s="48">
        <v>4</v>
      </c>
      <c r="J152" s="48">
        <v>2</v>
      </c>
      <c r="K152" s="48">
        <v>1</v>
      </c>
      <c r="L152" s="48">
        <v>3</v>
      </c>
      <c r="M152" s="48">
        <v>2</v>
      </c>
      <c r="N152" s="48">
        <f t="shared" si="19"/>
        <v>35</v>
      </c>
    </row>
    <row r="153" spans="1:15" ht="14.5" hidden="1" x14ac:dyDescent="0.35">
      <c r="A153" s="2" t="s">
        <v>67</v>
      </c>
      <c r="B153" s="48">
        <v>0</v>
      </c>
      <c r="C153" s="2">
        <v>5</v>
      </c>
      <c r="D153" s="48">
        <v>3</v>
      </c>
      <c r="E153" s="48">
        <v>2</v>
      </c>
      <c r="F153" s="2">
        <v>1</v>
      </c>
      <c r="G153" s="48">
        <v>3</v>
      </c>
      <c r="H153" s="48">
        <v>6</v>
      </c>
      <c r="I153" s="48">
        <v>1</v>
      </c>
      <c r="J153" s="2">
        <v>2</v>
      </c>
      <c r="K153" s="48">
        <v>5</v>
      </c>
      <c r="L153" s="48">
        <v>0</v>
      </c>
      <c r="M153" s="48">
        <v>3</v>
      </c>
      <c r="N153" s="48">
        <f t="shared" si="19"/>
        <v>31</v>
      </c>
    </row>
    <row r="154" spans="1:15" ht="14.5" hidden="1" x14ac:dyDescent="0.35">
      <c r="A154" s="2" t="s">
        <v>142</v>
      </c>
      <c r="B154" s="48">
        <v>0</v>
      </c>
      <c r="C154" s="48">
        <v>3</v>
      </c>
      <c r="D154" s="48">
        <v>7</v>
      </c>
      <c r="E154" s="48">
        <v>3</v>
      </c>
      <c r="F154" s="48">
        <v>5</v>
      </c>
      <c r="G154" s="48">
        <v>3</v>
      </c>
      <c r="H154" s="2">
        <v>0</v>
      </c>
      <c r="I154" s="48">
        <v>6</v>
      </c>
      <c r="J154" s="48">
        <v>2</v>
      </c>
      <c r="K154" s="48">
        <v>1</v>
      </c>
      <c r="L154" s="48">
        <v>5</v>
      </c>
      <c r="M154" s="48">
        <v>0</v>
      </c>
      <c r="N154" s="48">
        <f t="shared" si="19"/>
        <v>35</v>
      </c>
    </row>
    <row r="155" spans="1:15" ht="14.5" hidden="1" x14ac:dyDescent="0.35">
      <c r="A155" s="2" t="s">
        <v>143</v>
      </c>
      <c r="B155" s="48">
        <v>1</v>
      </c>
      <c r="C155" s="2">
        <v>3</v>
      </c>
      <c r="D155" s="48">
        <v>4</v>
      </c>
      <c r="E155" s="48">
        <v>2</v>
      </c>
      <c r="F155" s="2">
        <v>0</v>
      </c>
      <c r="G155" s="48">
        <v>2</v>
      </c>
      <c r="H155" s="48">
        <v>1</v>
      </c>
      <c r="I155" s="48">
        <v>3</v>
      </c>
      <c r="J155" s="2">
        <v>2</v>
      </c>
      <c r="K155" s="48">
        <v>1</v>
      </c>
      <c r="L155" s="48">
        <v>3</v>
      </c>
      <c r="M155" s="48">
        <v>3</v>
      </c>
      <c r="N155" s="48">
        <f t="shared" si="19"/>
        <v>25</v>
      </c>
      <c r="O155" s="48"/>
    </row>
    <row r="156" spans="1:15" ht="14.5" hidden="1" x14ac:dyDescent="0.35">
      <c r="A156" s="2" t="s">
        <v>144</v>
      </c>
      <c r="B156" s="48">
        <v>6</v>
      </c>
      <c r="C156" s="48">
        <v>4</v>
      </c>
      <c r="D156" s="48">
        <v>6</v>
      </c>
      <c r="E156" s="48">
        <v>2</v>
      </c>
      <c r="F156" s="48">
        <v>2</v>
      </c>
      <c r="G156" s="48">
        <v>5</v>
      </c>
      <c r="H156" s="2">
        <v>2</v>
      </c>
      <c r="I156" s="48">
        <v>3</v>
      </c>
      <c r="J156" s="48">
        <v>2</v>
      </c>
      <c r="K156" s="48">
        <v>3</v>
      </c>
      <c r="L156" s="48">
        <v>4</v>
      </c>
      <c r="M156" s="48">
        <v>0</v>
      </c>
      <c r="N156" s="48">
        <v>6</v>
      </c>
    </row>
    <row r="157" spans="1:15" ht="14.5" hidden="1" x14ac:dyDescent="0.35">
      <c r="A157" s="2" t="s">
        <v>133</v>
      </c>
      <c r="B157" s="49">
        <f t="shared" ref="B157:M157" si="20">SUM(B139+B141+B143+B145+B147+B149+B151+B153+B155)</f>
        <v>17</v>
      </c>
      <c r="C157" s="49">
        <f t="shared" si="20"/>
        <v>16</v>
      </c>
      <c r="D157" s="49">
        <f t="shared" si="20"/>
        <v>15</v>
      </c>
      <c r="E157" s="49">
        <f t="shared" si="20"/>
        <v>18</v>
      </c>
      <c r="F157" s="49">
        <f t="shared" si="20"/>
        <v>9</v>
      </c>
      <c r="G157" s="49">
        <f t="shared" si="20"/>
        <v>23</v>
      </c>
      <c r="H157" s="49">
        <f t="shared" si="20"/>
        <v>14</v>
      </c>
      <c r="I157" s="49">
        <f t="shared" si="20"/>
        <v>22</v>
      </c>
      <c r="J157" s="49">
        <f t="shared" si="20"/>
        <v>9</v>
      </c>
      <c r="K157" s="49">
        <f t="shared" si="20"/>
        <v>29</v>
      </c>
      <c r="L157" s="49">
        <f t="shared" si="20"/>
        <v>27</v>
      </c>
      <c r="M157" s="49">
        <f t="shared" si="20"/>
        <v>18</v>
      </c>
      <c r="N157" s="49">
        <f>SUM(B157:M157)</f>
        <v>217</v>
      </c>
    </row>
    <row r="158" spans="1:15" ht="14.5" hidden="1" x14ac:dyDescent="0.35">
      <c r="A158" s="2" t="s">
        <v>145</v>
      </c>
      <c r="B158" s="49">
        <f t="shared" ref="B158:M158" si="21">SUM(B140+B142+B144+B146+B148+B150+B152+B154+B156)</f>
        <v>23</v>
      </c>
      <c r="C158" s="49">
        <f t="shared" si="21"/>
        <v>30</v>
      </c>
      <c r="D158" s="49">
        <f t="shared" si="21"/>
        <v>30</v>
      </c>
      <c r="E158" s="49">
        <f t="shared" si="21"/>
        <v>21</v>
      </c>
      <c r="F158" s="49">
        <f t="shared" si="21"/>
        <v>27</v>
      </c>
      <c r="G158" s="49">
        <f t="shared" si="21"/>
        <v>26</v>
      </c>
      <c r="H158" s="49">
        <f t="shared" si="21"/>
        <v>23</v>
      </c>
      <c r="I158" s="49">
        <f t="shared" si="21"/>
        <v>30</v>
      </c>
      <c r="J158" s="49">
        <f t="shared" si="21"/>
        <v>22</v>
      </c>
      <c r="K158" s="49">
        <f t="shared" si="21"/>
        <v>27</v>
      </c>
      <c r="L158" s="49">
        <f t="shared" si="21"/>
        <v>25</v>
      </c>
      <c r="M158" s="49">
        <f t="shared" si="21"/>
        <v>27</v>
      </c>
      <c r="N158" s="49">
        <f>SUM(B158:K158)</f>
        <v>259</v>
      </c>
    </row>
    <row r="159" spans="1:15" ht="14" hidden="1" x14ac:dyDescent="0.3"/>
    <row r="160" spans="1:15" ht="14" hidden="1" x14ac:dyDescent="0.3"/>
    <row r="161" spans="1:14" ht="14" hidden="1" x14ac:dyDescent="0.3"/>
    <row r="162" spans="1:14" ht="14.5" hidden="1" x14ac:dyDescent="0.35">
      <c r="B162" s="3">
        <v>43118</v>
      </c>
      <c r="C162" s="3">
        <v>43149</v>
      </c>
      <c r="D162" s="3">
        <v>43177</v>
      </c>
      <c r="E162" s="3">
        <v>43208</v>
      </c>
      <c r="F162" s="3">
        <v>43238</v>
      </c>
      <c r="G162" s="3">
        <v>43269</v>
      </c>
      <c r="H162" s="3">
        <v>43299</v>
      </c>
      <c r="I162" s="3">
        <v>43330</v>
      </c>
      <c r="J162" s="3">
        <v>43361</v>
      </c>
      <c r="K162" s="3">
        <v>43391</v>
      </c>
      <c r="L162" s="3">
        <v>43422</v>
      </c>
      <c r="M162" s="3">
        <v>43452</v>
      </c>
      <c r="N162" s="2" t="s">
        <v>120</v>
      </c>
    </row>
    <row r="163" spans="1:14" ht="14.5" hidden="1" x14ac:dyDescent="0.35">
      <c r="A163" s="2" t="s">
        <v>134</v>
      </c>
      <c r="B163" s="48">
        <v>0</v>
      </c>
      <c r="C163" s="48">
        <v>0</v>
      </c>
      <c r="D163" s="48">
        <v>0</v>
      </c>
      <c r="E163" s="48">
        <v>2</v>
      </c>
      <c r="F163" s="48">
        <v>1</v>
      </c>
      <c r="G163" s="48">
        <v>0</v>
      </c>
      <c r="H163" s="48">
        <v>0</v>
      </c>
      <c r="I163" s="48">
        <v>0</v>
      </c>
      <c r="J163" s="48">
        <v>3</v>
      </c>
      <c r="K163" s="48">
        <v>1</v>
      </c>
      <c r="L163" s="48">
        <v>0</v>
      </c>
      <c r="M163" s="48">
        <v>0</v>
      </c>
      <c r="N163" s="48">
        <f t="shared" ref="N163:N182" si="22">SUM(B163:M163)</f>
        <v>7</v>
      </c>
    </row>
    <row r="164" spans="1:14" ht="14.5" hidden="1" x14ac:dyDescent="0.35">
      <c r="A164" s="2" t="s">
        <v>146</v>
      </c>
      <c r="B164" s="50">
        <v>3</v>
      </c>
      <c r="C164" s="2">
        <v>2</v>
      </c>
      <c r="D164" s="2">
        <v>0</v>
      </c>
      <c r="E164" s="2">
        <v>1</v>
      </c>
      <c r="F164" s="2">
        <v>1</v>
      </c>
      <c r="G164" s="2">
        <v>0</v>
      </c>
      <c r="H164" s="2">
        <v>0</v>
      </c>
      <c r="I164" s="2">
        <v>0</v>
      </c>
      <c r="J164" s="2">
        <v>0</v>
      </c>
      <c r="K164" s="2">
        <v>1</v>
      </c>
      <c r="L164" s="2">
        <v>1</v>
      </c>
      <c r="M164" s="2">
        <v>0</v>
      </c>
      <c r="N164" s="48">
        <f t="shared" si="22"/>
        <v>9</v>
      </c>
    </row>
    <row r="165" spans="1:14" ht="14.5" hidden="1" x14ac:dyDescent="0.35">
      <c r="A165" s="2" t="s">
        <v>135</v>
      </c>
      <c r="B165" s="48">
        <v>1</v>
      </c>
      <c r="C165" s="48">
        <v>1</v>
      </c>
      <c r="D165" s="48">
        <v>1</v>
      </c>
      <c r="E165" s="48">
        <v>5</v>
      </c>
      <c r="F165" s="48">
        <v>3</v>
      </c>
      <c r="G165" s="48">
        <v>1</v>
      </c>
      <c r="H165" s="2">
        <v>3</v>
      </c>
      <c r="I165" s="48">
        <v>2</v>
      </c>
      <c r="J165" s="48">
        <v>2</v>
      </c>
      <c r="K165" s="48">
        <v>2</v>
      </c>
      <c r="L165" s="48">
        <v>2</v>
      </c>
      <c r="M165" s="48">
        <v>3</v>
      </c>
      <c r="N165" s="48">
        <f t="shared" si="22"/>
        <v>26</v>
      </c>
    </row>
    <row r="166" spans="1:14" ht="14.5" hidden="1" x14ac:dyDescent="0.35">
      <c r="A166" s="2" t="s">
        <v>147</v>
      </c>
      <c r="B166" s="50">
        <v>2</v>
      </c>
      <c r="C166" s="2">
        <v>2</v>
      </c>
      <c r="D166" s="2">
        <v>1</v>
      </c>
      <c r="E166" s="2">
        <v>3</v>
      </c>
      <c r="F166" s="2">
        <v>5</v>
      </c>
      <c r="G166" s="2">
        <v>3</v>
      </c>
      <c r="H166" s="2">
        <v>2</v>
      </c>
      <c r="I166" s="2">
        <v>2</v>
      </c>
      <c r="J166" s="2">
        <v>3</v>
      </c>
      <c r="K166" s="2">
        <v>4</v>
      </c>
      <c r="L166" s="2">
        <v>4</v>
      </c>
      <c r="M166" s="2">
        <v>0</v>
      </c>
      <c r="N166" s="48">
        <f t="shared" si="22"/>
        <v>31</v>
      </c>
    </row>
    <row r="167" spans="1:14" ht="14.5" hidden="1" x14ac:dyDescent="0.35">
      <c r="A167" s="2" t="s">
        <v>136</v>
      </c>
      <c r="B167" s="48">
        <v>4</v>
      </c>
      <c r="C167" s="48">
        <v>6</v>
      </c>
      <c r="D167" s="48">
        <v>2</v>
      </c>
      <c r="E167" s="48">
        <v>1</v>
      </c>
      <c r="F167" s="48">
        <v>3</v>
      </c>
      <c r="G167" s="48">
        <v>2</v>
      </c>
      <c r="H167" s="2">
        <v>6</v>
      </c>
      <c r="I167" s="48">
        <v>4</v>
      </c>
      <c r="J167" s="48">
        <v>1</v>
      </c>
      <c r="K167" s="48">
        <v>3</v>
      </c>
      <c r="L167" s="48">
        <v>3</v>
      </c>
      <c r="M167" s="48">
        <v>1</v>
      </c>
      <c r="N167" s="48">
        <f t="shared" si="22"/>
        <v>36</v>
      </c>
    </row>
    <row r="168" spans="1:14" ht="14.5" hidden="1" x14ac:dyDescent="0.35">
      <c r="A168" s="2" t="s">
        <v>148</v>
      </c>
      <c r="B168" s="48">
        <v>3</v>
      </c>
      <c r="C168" s="48">
        <v>2</v>
      </c>
      <c r="D168" s="48">
        <v>3</v>
      </c>
      <c r="E168" s="48">
        <v>1</v>
      </c>
      <c r="F168" s="48">
        <v>2</v>
      </c>
      <c r="G168" s="2">
        <v>0</v>
      </c>
      <c r="H168" s="2">
        <v>2</v>
      </c>
      <c r="I168" s="2">
        <v>0</v>
      </c>
      <c r="J168" s="2">
        <v>6</v>
      </c>
      <c r="K168" s="2">
        <v>7</v>
      </c>
      <c r="L168" s="2">
        <v>4</v>
      </c>
      <c r="M168" s="2">
        <v>7</v>
      </c>
      <c r="N168" s="48">
        <f t="shared" si="22"/>
        <v>37</v>
      </c>
    </row>
    <row r="169" spans="1:14" ht="14.5" hidden="1" x14ac:dyDescent="0.35">
      <c r="A169" s="2" t="s">
        <v>137</v>
      </c>
      <c r="B169" s="48">
        <v>4</v>
      </c>
      <c r="C169" s="48">
        <v>7</v>
      </c>
      <c r="D169" s="48">
        <v>7</v>
      </c>
      <c r="E169" s="48">
        <v>3</v>
      </c>
      <c r="F169" s="48">
        <v>4</v>
      </c>
      <c r="G169" s="48">
        <v>10</v>
      </c>
      <c r="H169" s="2">
        <v>5</v>
      </c>
      <c r="I169" s="48">
        <v>6</v>
      </c>
      <c r="J169" s="48">
        <v>7</v>
      </c>
      <c r="K169" s="48">
        <v>10</v>
      </c>
      <c r="L169" s="48">
        <v>4</v>
      </c>
      <c r="M169" s="48">
        <v>13</v>
      </c>
      <c r="N169" s="48">
        <f t="shared" si="22"/>
        <v>80</v>
      </c>
    </row>
    <row r="170" spans="1:14" ht="14.5" hidden="1" x14ac:dyDescent="0.35">
      <c r="A170" s="2" t="s">
        <v>149</v>
      </c>
      <c r="B170" s="48">
        <v>2</v>
      </c>
      <c r="C170" s="48">
        <v>3</v>
      </c>
      <c r="D170" s="48">
        <v>11</v>
      </c>
      <c r="E170" s="48">
        <v>3</v>
      </c>
      <c r="F170" s="48">
        <v>5</v>
      </c>
      <c r="G170" s="2">
        <v>4</v>
      </c>
      <c r="H170" s="2">
        <v>15</v>
      </c>
      <c r="I170" s="2">
        <v>3</v>
      </c>
      <c r="J170" s="2">
        <v>12</v>
      </c>
      <c r="K170" s="2">
        <v>5</v>
      </c>
      <c r="L170" s="2">
        <v>6</v>
      </c>
      <c r="M170" s="2">
        <v>5</v>
      </c>
      <c r="N170" s="48">
        <f t="shared" si="22"/>
        <v>74</v>
      </c>
    </row>
    <row r="171" spans="1:14" ht="14.5" hidden="1" x14ac:dyDescent="0.35">
      <c r="A171" s="2" t="s">
        <v>150</v>
      </c>
      <c r="B171" s="48">
        <v>5</v>
      </c>
      <c r="C171" s="48">
        <v>2</v>
      </c>
      <c r="D171" s="48">
        <v>3</v>
      </c>
      <c r="E171" s="48">
        <v>2</v>
      </c>
      <c r="F171" s="48">
        <v>4</v>
      </c>
      <c r="G171" s="48">
        <v>1</v>
      </c>
      <c r="H171" s="2">
        <v>0</v>
      </c>
      <c r="I171" s="48">
        <v>4</v>
      </c>
      <c r="J171" s="48">
        <v>1</v>
      </c>
      <c r="K171" s="48">
        <v>5</v>
      </c>
      <c r="L171" s="48">
        <v>3</v>
      </c>
      <c r="M171" s="48">
        <v>7</v>
      </c>
      <c r="N171" s="48">
        <f t="shared" si="22"/>
        <v>37</v>
      </c>
    </row>
    <row r="172" spans="1:14" ht="14.5" hidden="1" x14ac:dyDescent="0.35">
      <c r="A172" s="2" t="s">
        <v>151</v>
      </c>
      <c r="B172" s="48">
        <v>2</v>
      </c>
      <c r="C172" s="48">
        <v>0</v>
      </c>
      <c r="D172" s="48">
        <v>2</v>
      </c>
      <c r="E172" s="48">
        <v>2</v>
      </c>
      <c r="F172" s="48">
        <v>5</v>
      </c>
      <c r="G172" s="2">
        <v>0</v>
      </c>
      <c r="H172" s="2">
        <v>1</v>
      </c>
      <c r="I172" s="2">
        <v>1</v>
      </c>
      <c r="J172" s="2">
        <v>1</v>
      </c>
      <c r="K172" s="2">
        <v>2</v>
      </c>
      <c r="L172" s="2">
        <v>4</v>
      </c>
      <c r="M172" s="2">
        <v>2</v>
      </c>
      <c r="N172" s="48">
        <f t="shared" si="22"/>
        <v>22</v>
      </c>
    </row>
    <row r="173" spans="1:14" ht="14.5" hidden="1" x14ac:dyDescent="0.35">
      <c r="A173" s="2" t="s">
        <v>152</v>
      </c>
      <c r="B173" s="48">
        <v>0</v>
      </c>
      <c r="C173" s="48">
        <v>1</v>
      </c>
      <c r="D173" s="48">
        <v>2</v>
      </c>
      <c r="E173" s="48">
        <v>0</v>
      </c>
      <c r="F173" s="48">
        <v>1</v>
      </c>
      <c r="G173" s="48">
        <v>0</v>
      </c>
      <c r="H173" s="2">
        <v>2</v>
      </c>
      <c r="I173" s="48">
        <v>1</v>
      </c>
      <c r="J173" s="48">
        <v>2</v>
      </c>
      <c r="K173" s="48">
        <v>1</v>
      </c>
      <c r="L173" s="48">
        <v>1</v>
      </c>
      <c r="M173" s="48">
        <v>1</v>
      </c>
      <c r="N173" s="48">
        <f t="shared" si="22"/>
        <v>12</v>
      </c>
    </row>
    <row r="174" spans="1:14" ht="14.5" hidden="1" x14ac:dyDescent="0.35">
      <c r="A174" s="2" t="s">
        <v>153</v>
      </c>
      <c r="B174" s="50">
        <v>0</v>
      </c>
      <c r="C174" s="2">
        <v>3</v>
      </c>
      <c r="D174" s="2">
        <v>0</v>
      </c>
      <c r="E174" s="2">
        <v>0</v>
      </c>
      <c r="F174" s="2">
        <v>2</v>
      </c>
      <c r="G174" s="2">
        <v>3</v>
      </c>
      <c r="H174" s="2">
        <v>1</v>
      </c>
      <c r="I174" s="2">
        <v>0</v>
      </c>
      <c r="J174" s="2">
        <v>1</v>
      </c>
      <c r="K174" s="2">
        <v>1</v>
      </c>
      <c r="L174" s="2">
        <v>0</v>
      </c>
      <c r="M174" s="2">
        <v>2</v>
      </c>
      <c r="N174" s="48">
        <f t="shared" si="22"/>
        <v>13</v>
      </c>
    </row>
    <row r="175" spans="1:14" ht="14.5" hidden="1" x14ac:dyDescent="0.35">
      <c r="A175" s="2" t="s">
        <v>141</v>
      </c>
      <c r="B175" s="48">
        <v>3</v>
      </c>
      <c r="C175" s="48">
        <v>2</v>
      </c>
      <c r="D175" s="48">
        <v>2</v>
      </c>
      <c r="E175" s="48">
        <v>3</v>
      </c>
      <c r="F175" s="48">
        <v>4</v>
      </c>
      <c r="G175" s="48">
        <v>4</v>
      </c>
      <c r="H175" s="2">
        <v>5</v>
      </c>
      <c r="I175" s="48">
        <v>4</v>
      </c>
      <c r="J175" s="48">
        <v>2</v>
      </c>
      <c r="K175" s="48">
        <v>1</v>
      </c>
      <c r="L175" s="48">
        <v>3</v>
      </c>
      <c r="M175" s="48">
        <v>2</v>
      </c>
      <c r="N175" s="48">
        <f t="shared" si="22"/>
        <v>35</v>
      </c>
    </row>
    <row r="176" spans="1:14" ht="14.5" hidden="1" x14ac:dyDescent="0.35">
      <c r="A176" s="2" t="s">
        <v>154</v>
      </c>
      <c r="B176" s="50">
        <v>0</v>
      </c>
      <c r="C176" s="2">
        <v>2</v>
      </c>
      <c r="D176" s="2">
        <v>4</v>
      </c>
      <c r="E176" s="2">
        <v>2</v>
      </c>
      <c r="F176" s="2">
        <v>2</v>
      </c>
      <c r="G176" s="2">
        <v>8</v>
      </c>
      <c r="H176" s="2">
        <v>2</v>
      </c>
      <c r="I176" s="2">
        <v>4</v>
      </c>
      <c r="J176" s="2">
        <v>3</v>
      </c>
      <c r="K176" s="2">
        <v>4</v>
      </c>
      <c r="L176" s="2">
        <v>5</v>
      </c>
      <c r="M176" s="2">
        <v>2</v>
      </c>
      <c r="N176" s="48">
        <f t="shared" si="22"/>
        <v>38</v>
      </c>
    </row>
    <row r="177" spans="1:15" ht="14.5" hidden="1" x14ac:dyDescent="0.35">
      <c r="A177" s="2" t="s">
        <v>155</v>
      </c>
      <c r="B177" s="48">
        <v>0</v>
      </c>
      <c r="C177" s="48">
        <v>3</v>
      </c>
      <c r="D177" s="48">
        <v>7</v>
      </c>
      <c r="E177" s="48">
        <v>3</v>
      </c>
      <c r="F177" s="48">
        <v>5</v>
      </c>
      <c r="G177" s="48">
        <v>3</v>
      </c>
      <c r="H177" s="2">
        <v>0</v>
      </c>
      <c r="I177" s="48">
        <v>6</v>
      </c>
      <c r="J177" s="48">
        <v>2</v>
      </c>
      <c r="K177" s="48">
        <v>1</v>
      </c>
      <c r="L177" s="48">
        <v>5</v>
      </c>
      <c r="M177" s="48">
        <v>0</v>
      </c>
      <c r="N177" s="48">
        <f t="shared" si="22"/>
        <v>35</v>
      </c>
    </row>
    <row r="178" spans="1:15" ht="14.5" hidden="1" x14ac:dyDescent="0.35">
      <c r="A178" s="2" t="s">
        <v>156</v>
      </c>
      <c r="B178" s="50">
        <v>1</v>
      </c>
      <c r="C178" s="2">
        <v>1</v>
      </c>
      <c r="D178" s="2">
        <v>6</v>
      </c>
      <c r="E178" s="2">
        <v>2</v>
      </c>
      <c r="F178" s="2">
        <v>2</v>
      </c>
      <c r="G178" s="2">
        <v>4</v>
      </c>
      <c r="H178" s="2">
        <v>7</v>
      </c>
      <c r="I178" s="2">
        <v>3</v>
      </c>
      <c r="J178" s="2">
        <v>3</v>
      </c>
      <c r="K178" s="2">
        <v>6</v>
      </c>
      <c r="L178" s="2">
        <v>3</v>
      </c>
      <c r="M178" s="2">
        <v>0</v>
      </c>
      <c r="N178" s="48">
        <f t="shared" si="22"/>
        <v>38</v>
      </c>
    </row>
    <row r="179" spans="1:15" ht="14.5" hidden="1" x14ac:dyDescent="0.35">
      <c r="A179" s="2" t="s">
        <v>157</v>
      </c>
      <c r="B179" s="48">
        <v>6</v>
      </c>
      <c r="C179" s="48">
        <v>4</v>
      </c>
      <c r="D179" s="48">
        <v>6</v>
      </c>
      <c r="E179" s="48">
        <v>2</v>
      </c>
      <c r="F179" s="48">
        <v>2</v>
      </c>
      <c r="G179" s="48">
        <v>5</v>
      </c>
      <c r="H179" s="2">
        <v>2</v>
      </c>
      <c r="I179" s="48">
        <v>3</v>
      </c>
      <c r="J179" s="48">
        <v>2</v>
      </c>
      <c r="K179" s="48">
        <v>3</v>
      </c>
      <c r="L179" s="48">
        <v>4</v>
      </c>
      <c r="M179" s="48">
        <v>0</v>
      </c>
      <c r="N179" s="48">
        <f t="shared" si="22"/>
        <v>39</v>
      </c>
      <c r="O179" s="48"/>
    </row>
    <row r="180" spans="1:15" ht="14.5" hidden="1" x14ac:dyDescent="0.35">
      <c r="A180" s="2" t="s">
        <v>158</v>
      </c>
      <c r="B180" s="50">
        <v>4</v>
      </c>
      <c r="C180" s="2">
        <v>6</v>
      </c>
      <c r="D180" s="2">
        <v>4</v>
      </c>
      <c r="E180" s="2">
        <v>4</v>
      </c>
      <c r="F180" s="2">
        <v>3</v>
      </c>
      <c r="G180" s="2">
        <v>1</v>
      </c>
      <c r="H180" s="2">
        <v>5</v>
      </c>
      <c r="I180" s="2">
        <v>1</v>
      </c>
      <c r="J180" s="2">
        <v>3</v>
      </c>
      <c r="K180" s="2">
        <v>4</v>
      </c>
      <c r="L180" s="2">
        <v>4</v>
      </c>
      <c r="M180" s="2">
        <v>1</v>
      </c>
      <c r="N180" s="10">
        <f t="shared" si="22"/>
        <v>40</v>
      </c>
    </row>
    <row r="181" spans="1:15" ht="14.5" hidden="1" x14ac:dyDescent="0.35">
      <c r="A181" s="2" t="s">
        <v>145</v>
      </c>
      <c r="B181" s="49">
        <f t="shared" ref="B181:L181" si="23">SUM(B163+B165+B167+B169+B171+B173+B175+B177+B179)</f>
        <v>23</v>
      </c>
      <c r="C181" s="49">
        <f t="shared" si="23"/>
        <v>26</v>
      </c>
      <c r="D181" s="49">
        <f t="shared" si="23"/>
        <v>30</v>
      </c>
      <c r="E181" s="49">
        <f t="shared" si="23"/>
        <v>21</v>
      </c>
      <c r="F181" s="49">
        <f t="shared" si="23"/>
        <v>27</v>
      </c>
      <c r="G181" s="49">
        <f t="shared" si="23"/>
        <v>26</v>
      </c>
      <c r="H181" s="49">
        <f t="shared" si="23"/>
        <v>23</v>
      </c>
      <c r="I181" s="49">
        <f t="shared" si="23"/>
        <v>30</v>
      </c>
      <c r="J181" s="49">
        <f t="shared" si="23"/>
        <v>22</v>
      </c>
      <c r="K181" s="49">
        <f t="shared" si="23"/>
        <v>27</v>
      </c>
      <c r="L181" s="49">
        <f t="shared" si="23"/>
        <v>25</v>
      </c>
      <c r="M181" s="49">
        <f>SUM(M163+M165+M167+M171+M173+M175+M177+M179)</f>
        <v>14</v>
      </c>
      <c r="N181" s="49">
        <f t="shared" si="22"/>
        <v>294</v>
      </c>
    </row>
    <row r="182" spans="1:15" ht="14.5" hidden="1" x14ac:dyDescent="0.35">
      <c r="A182" s="2" t="s">
        <v>159</v>
      </c>
      <c r="B182" s="49">
        <f t="shared" ref="B182:L182" si="24">SUM(B164+B166+B168+B170+B172+B174+B176+B178+B180)</f>
        <v>17</v>
      </c>
      <c r="C182" s="49">
        <f t="shared" si="24"/>
        <v>21</v>
      </c>
      <c r="D182" s="49">
        <f t="shared" si="24"/>
        <v>31</v>
      </c>
      <c r="E182" s="49">
        <f t="shared" si="24"/>
        <v>18</v>
      </c>
      <c r="F182" s="49">
        <f t="shared" si="24"/>
        <v>27</v>
      </c>
      <c r="G182" s="10">
        <f t="shared" si="24"/>
        <v>23</v>
      </c>
      <c r="H182" s="10">
        <f t="shared" si="24"/>
        <v>35</v>
      </c>
      <c r="I182" s="10">
        <f t="shared" si="24"/>
        <v>14</v>
      </c>
      <c r="J182" s="10">
        <f t="shared" si="24"/>
        <v>32</v>
      </c>
      <c r="K182" s="10">
        <f t="shared" si="24"/>
        <v>34</v>
      </c>
      <c r="L182" s="10">
        <f t="shared" si="24"/>
        <v>31</v>
      </c>
      <c r="M182" s="10">
        <f>SUM(M164+M166+M168+M172+M174+M176+M178+M180)</f>
        <v>14</v>
      </c>
      <c r="N182" s="49">
        <f t="shared" si="22"/>
        <v>297</v>
      </c>
    </row>
    <row r="183" spans="1:15" ht="14.5" hidden="1" x14ac:dyDescent="0.35">
      <c r="E183" s="48"/>
    </row>
    <row r="184" spans="1:15" ht="14" hidden="1" x14ac:dyDescent="0.3"/>
    <row r="185" spans="1:15" ht="14.5" hidden="1" x14ac:dyDescent="0.35">
      <c r="E185" s="48"/>
    </row>
    <row r="186" spans="1:15" ht="14.5" hidden="1" x14ac:dyDescent="0.35">
      <c r="B186" s="3">
        <v>42736</v>
      </c>
      <c r="C186" s="3">
        <v>42767</v>
      </c>
      <c r="D186" s="3">
        <v>42795</v>
      </c>
      <c r="E186" s="3">
        <v>42826</v>
      </c>
      <c r="F186" s="3">
        <v>42856</v>
      </c>
      <c r="G186" s="3">
        <v>42887</v>
      </c>
      <c r="H186" s="3">
        <v>42917</v>
      </c>
      <c r="I186" s="3">
        <v>42948</v>
      </c>
      <c r="J186" s="3">
        <v>42979</v>
      </c>
      <c r="K186" s="3">
        <v>43009</v>
      </c>
      <c r="L186" s="3">
        <v>43040</v>
      </c>
      <c r="M186" s="3">
        <v>43070</v>
      </c>
      <c r="N186" s="2" t="s">
        <v>120</v>
      </c>
    </row>
    <row r="187" spans="1:15" ht="14.5" hidden="1" x14ac:dyDescent="0.35">
      <c r="A187" s="2" t="s">
        <v>146</v>
      </c>
      <c r="B187" s="50">
        <v>3</v>
      </c>
      <c r="C187" s="2">
        <v>2</v>
      </c>
      <c r="D187" s="2">
        <v>0</v>
      </c>
      <c r="E187" s="2">
        <v>1</v>
      </c>
      <c r="F187" s="2">
        <v>1</v>
      </c>
      <c r="G187" s="2">
        <v>0</v>
      </c>
      <c r="H187" s="2">
        <v>0</v>
      </c>
      <c r="I187" s="2">
        <v>0</v>
      </c>
      <c r="J187" s="10">
        <v>0</v>
      </c>
      <c r="K187" s="2">
        <v>1</v>
      </c>
      <c r="L187" s="2">
        <v>1</v>
      </c>
      <c r="M187" s="2">
        <v>0</v>
      </c>
      <c r="N187" s="10">
        <f t="shared" ref="N187:N204" si="25">SUM(B187:M187)</f>
        <v>9</v>
      </c>
    </row>
    <row r="188" spans="1:15" ht="14.5" hidden="1" x14ac:dyDescent="0.35">
      <c r="A188" s="2" t="s">
        <v>160</v>
      </c>
      <c r="B188" s="2">
        <v>2</v>
      </c>
      <c r="C188" s="2">
        <v>3</v>
      </c>
      <c r="D188" s="2">
        <v>1</v>
      </c>
      <c r="E188" s="2">
        <v>4</v>
      </c>
      <c r="F188" s="2">
        <v>0</v>
      </c>
      <c r="G188" s="2">
        <v>4</v>
      </c>
      <c r="H188" s="2">
        <v>3</v>
      </c>
      <c r="I188" s="2">
        <v>1</v>
      </c>
      <c r="J188" s="10">
        <v>3</v>
      </c>
      <c r="K188" s="2">
        <v>3</v>
      </c>
      <c r="L188" s="2">
        <v>0</v>
      </c>
      <c r="M188" s="2">
        <v>5</v>
      </c>
      <c r="N188" s="10">
        <f t="shared" si="25"/>
        <v>29</v>
      </c>
    </row>
    <row r="189" spans="1:15" ht="14.5" hidden="1" x14ac:dyDescent="0.35">
      <c r="A189" s="2" t="s">
        <v>147</v>
      </c>
      <c r="B189" s="50">
        <v>2</v>
      </c>
      <c r="C189" s="2">
        <v>2</v>
      </c>
      <c r="D189" s="2">
        <v>1</v>
      </c>
      <c r="E189" s="2">
        <v>3</v>
      </c>
      <c r="F189" s="2">
        <v>5</v>
      </c>
      <c r="G189" s="2">
        <v>3</v>
      </c>
      <c r="H189" s="2">
        <v>2</v>
      </c>
      <c r="I189" s="2">
        <v>2</v>
      </c>
      <c r="J189" s="10">
        <v>3</v>
      </c>
      <c r="K189" s="2">
        <v>4</v>
      </c>
      <c r="L189" s="2">
        <v>4</v>
      </c>
      <c r="M189" s="2">
        <v>0</v>
      </c>
      <c r="N189" s="10">
        <f t="shared" si="25"/>
        <v>31</v>
      </c>
    </row>
    <row r="190" spans="1:15" ht="14.5" hidden="1" x14ac:dyDescent="0.35">
      <c r="A190" s="2" t="s">
        <v>161</v>
      </c>
      <c r="B190" s="2">
        <v>2</v>
      </c>
      <c r="C190" s="2">
        <v>3</v>
      </c>
      <c r="D190" s="2">
        <v>0</v>
      </c>
      <c r="E190" s="2">
        <v>0</v>
      </c>
      <c r="F190" s="2">
        <v>0</v>
      </c>
      <c r="G190" s="2">
        <v>5</v>
      </c>
      <c r="H190" s="2">
        <v>5</v>
      </c>
      <c r="I190" s="2">
        <v>1</v>
      </c>
      <c r="J190" s="10">
        <v>2</v>
      </c>
      <c r="K190" s="2">
        <v>0</v>
      </c>
      <c r="L190" s="2">
        <v>3</v>
      </c>
      <c r="M190" s="2">
        <v>1</v>
      </c>
      <c r="N190" s="10">
        <f t="shared" si="25"/>
        <v>22</v>
      </c>
    </row>
    <row r="191" spans="1:15" ht="14.5" hidden="1" x14ac:dyDescent="0.35">
      <c r="A191" s="2" t="s">
        <v>148</v>
      </c>
      <c r="B191" s="50">
        <v>3</v>
      </c>
      <c r="C191" s="2">
        <v>2</v>
      </c>
      <c r="D191" s="2">
        <v>3</v>
      </c>
      <c r="E191" s="2">
        <v>1</v>
      </c>
      <c r="F191" s="2">
        <v>2</v>
      </c>
      <c r="G191" s="2">
        <v>0</v>
      </c>
      <c r="H191" s="2">
        <v>2</v>
      </c>
      <c r="I191" s="2">
        <v>0</v>
      </c>
      <c r="J191" s="10">
        <v>6</v>
      </c>
      <c r="K191" s="2">
        <v>7</v>
      </c>
      <c r="L191" s="2">
        <v>4</v>
      </c>
      <c r="M191" s="2">
        <v>7</v>
      </c>
      <c r="N191" s="10">
        <f t="shared" si="25"/>
        <v>37</v>
      </c>
    </row>
    <row r="192" spans="1:15" ht="14.5" hidden="1" x14ac:dyDescent="0.35">
      <c r="A192" s="2" t="s">
        <v>162</v>
      </c>
      <c r="B192" s="2">
        <v>3</v>
      </c>
      <c r="C192" s="2">
        <v>1</v>
      </c>
      <c r="D192" s="2">
        <v>3</v>
      </c>
      <c r="E192" s="2">
        <v>4</v>
      </c>
      <c r="F192" s="2">
        <v>3</v>
      </c>
      <c r="G192" s="2">
        <v>5</v>
      </c>
      <c r="H192" s="2">
        <v>4</v>
      </c>
      <c r="I192" s="2">
        <v>7</v>
      </c>
      <c r="J192" s="10">
        <v>0</v>
      </c>
      <c r="K192" s="2">
        <v>1</v>
      </c>
      <c r="L192" s="2">
        <v>4</v>
      </c>
      <c r="M192" s="2">
        <v>5</v>
      </c>
      <c r="N192" s="10">
        <f t="shared" si="25"/>
        <v>40</v>
      </c>
    </row>
    <row r="193" spans="1:14" ht="14.5" hidden="1" x14ac:dyDescent="0.35">
      <c r="A193" s="2" t="s">
        <v>149</v>
      </c>
      <c r="B193" s="50">
        <v>2</v>
      </c>
      <c r="C193" s="2">
        <v>3</v>
      </c>
      <c r="D193" s="2">
        <v>11</v>
      </c>
      <c r="E193" s="2">
        <v>3</v>
      </c>
      <c r="F193" s="2">
        <v>5</v>
      </c>
      <c r="G193" s="2">
        <v>4</v>
      </c>
      <c r="H193" s="2">
        <v>15</v>
      </c>
      <c r="I193" s="2">
        <v>3</v>
      </c>
      <c r="J193" s="10">
        <v>12</v>
      </c>
      <c r="K193" s="2">
        <v>5</v>
      </c>
      <c r="L193" s="2">
        <v>6</v>
      </c>
      <c r="M193" s="2">
        <v>5</v>
      </c>
      <c r="N193" s="10">
        <f t="shared" si="25"/>
        <v>74</v>
      </c>
    </row>
    <row r="194" spans="1:14" ht="14.5" hidden="1" x14ac:dyDescent="0.35">
      <c r="A194" s="2" t="s">
        <v>163</v>
      </c>
      <c r="B194" s="2">
        <v>5</v>
      </c>
      <c r="C194" s="2">
        <v>8</v>
      </c>
      <c r="D194" s="2">
        <v>6</v>
      </c>
      <c r="E194" s="2">
        <v>9</v>
      </c>
      <c r="F194" s="2">
        <v>5</v>
      </c>
      <c r="G194" s="2">
        <v>4</v>
      </c>
      <c r="H194" s="2">
        <v>9</v>
      </c>
      <c r="I194" s="2">
        <v>8</v>
      </c>
      <c r="J194" s="10">
        <v>10</v>
      </c>
      <c r="K194" s="2">
        <v>6</v>
      </c>
      <c r="L194" s="2">
        <v>2</v>
      </c>
      <c r="M194" s="2">
        <v>5</v>
      </c>
      <c r="N194" s="10">
        <f t="shared" si="25"/>
        <v>77</v>
      </c>
    </row>
    <row r="195" spans="1:14" ht="14.5" hidden="1" x14ac:dyDescent="0.35">
      <c r="A195" s="2" t="s">
        <v>164</v>
      </c>
      <c r="B195" s="50">
        <v>2</v>
      </c>
      <c r="C195" s="2">
        <v>0</v>
      </c>
      <c r="D195" s="2">
        <v>2</v>
      </c>
      <c r="E195" s="2">
        <v>2</v>
      </c>
      <c r="F195" s="2">
        <v>5</v>
      </c>
      <c r="G195" s="2">
        <v>0</v>
      </c>
      <c r="H195" s="2">
        <v>1</v>
      </c>
      <c r="I195" s="2">
        <v>1</v>
      </c>
      <c r="J195" s="10">
        <v>1</v>
      </c>
      <c r="K195" s="2">
        <v>2</v>
      </c>
      <c r="L195" s="2">
        <v>4</v>
      </c>
      <c r="M195" s="2">
        <v>2</v>
      </c>
      <c r="N195" s="10">
        <f t="shared" si="25"/>
        <v>22</v>
      </c>
    </row>
    <row r="196" spans="1:14" ht="14.5" hidden="1" x14ac:dyDescent="0.35">
      <c r="A196" s="2" t="s">
        <v>165</v>
      </c>
      <c r="B196" s="2">
        <v>3</v>
      </c>
      <c r="C196" s="2">
        <v>0</v>
      </c>
      <c r="D196" s="2">
        <v>0</v>
      </c>
      <c r="E196" s="2">
        <v>0</v>
      </c>
      <c r="F196" s="2">
        <v>5</v>
      </c>
      <c r="G196" s="2">
        <v>6</v>
      </c>
      <c r="H196" s="2">
        <v>1</v>
      </c>
      <c r="I196" s="2">
        <v>3</v>
      </c>
      <c r="J196" s="10">
        <v>3</v>
      </c>
      <c r="K196" s="2">
        <v>0</v>
      </c>
      <c r="L196" s="2">
        <v>1</v>
      </c>
      <c r="M196" s="2">
        <v>2</v>
      </c>
      <c r="N196" s="10">
        <f t="shared" si="25"/>
        <v>24</v>
      </c>
    </row>
    <row r="197" spans="1:14" ht="14.5" hidden="1" x14ac:dyDescent="0.35">
      <c r="A197" s="2" t="s">
        <v>166</v>
      </c>
      <c r="B197" s="50">
        <v>0</v>
      </c>
      <c r="C197" s="2">
        <v>3</v>
      </c>
      <c r="D197" s="2">
        <v>0</v>
      </c>
      <c r="E197" s="2">
        <v>0</v>
      </c>
      <c r="F197" s="2">
        <v>0</v>
      </c>
      <c r="G197" s="2">
        <v>3</v>
      </c>
      <c r="H197" s="2">
        <v>1</v>
      </c>
      <c r="I197" s="2">
        <v>0</v>
      </c>
      <c r="J197" s="10">
        <v>1</v>
      </c>
      <c r="K197" s="2">
        <v>1</v>
      </c>
      <c r="L197" s="2">
        <v>0</v>
      </c>
      <c r="M197" s="2">
        <v>2</v>
      </c>
      <c r="N197" s="10">
        <f t="shared" si="25"/>
        <v>11</v>
      </c>
    </row>
    <row r="198" spans="1:14" ht="14.5" hidden="1" x14ac:dyDescent="0.35">
      <c r="A198" s="2" t="s">
        <v>167</v>
      </c>
      <c r="B198" s="2">
        <v>0</v>
      </c>
      <c r="C198" s="2">
        <v>1</v>
      </c>
      <c r="D198" s="2">
        <v>1</v>
      </c>
      <c r="E198" s="2">
        <v>0</v>
      </c>
      <c r="F198" s="2">
        <v>0</v>
      </c>
      <c r="G198" s="2">
        <v>1</v>
      </c>
      <c r="H198" s="2">
        <v>2</v>
      </c>
      <c r="I198" s="2">
        <v>0</v>
      </c>
      <c r="J198" s="10">
        <v>1</v>
      </c>
      <c r="K198" s="2">
        <v>3</v>
      </c>
      <c r="L198" s="2">
        <v>0</v>
      </c>
      <c r="M198" s="2">
        <v>1</v>
      </c>
      <c r="N198" s="10">
        <f t="shared" si="25"/>
        <v>10</v>
      </c>
    </row>
    <row r="199" spans="1:14" ht="14.5" hidden="1" x14ac:dyDescent="0.35">
      <c r="A199" s="2" t="s">
        <v>154</v>
      </c>
      <c r="B199" s="50">
        <v>0</v>
      </c>
      <c r="C199" s="2">
        <v>2</v>
      </c>
      <c r="D199" s="2">
        <v>4</v>
      </c>
      <c r="E199" s="2">
        <v>2</v>
      </c>
      <c r="F199" s="2">
        <v>2</v>
      </c>
      <c r="G199" s="2">
        <v>8</v>
      </c>
      <c r="H199" s="2">
        <v>2</v>
      </c>
      <c r="I199" s="2">
        <v>4</v>
      </c>
      <c r="J199" s="10">
        <v>3</v>
      </c>
      <c r="K199" s="2">
        <v>4</v>
      </c>
      <c r="L199" s="2">
        <v>5</v>
      </c>
      <c r="M199" s="2">
        <v>2</v>
      </c>
      <c r="N199" s="10">
        <f t="shared" si="25"/>
        <v>38</v>
      </c>
    </row>
    <row r="200" spans="1:14" ht="14.5" hidden="1" x14ac:dyDescent="0.35">
      <c r="A200" s="2" t="s">
        <v>168</v>
      </c>
      <c r="B200" s="2">
        <v>5</v>
      </c>
      <c r="C200" s="2">
        <v>2</v>
      </c>
      <c r="D200" s="2">
        <v>4</v>
      </c>
      <c r="E200" s="2">
        <v>4</v>
      </c>
      <c r="F200" s="2">
        <v>7</v>
      </c>
      <c r="G200" s="2">
        <v>3</v>
      </c>
      <c r="H200" s="2">
        <v>5</v>
      </c>
      <c r="I200" s="2">
        <v>3</v>
      </c>
      <c r="J200" s="10">
        <v>3</v>
      </c>
      <c r="K200" s="2">
        <v>4</v>
      </c>
      <c r="L200" s="2">
        <v>7</v>
      </c>
      <c r="M200" s="2">
        <v>5</v>
      </c>
      <c r="N200" s="10">
        <f t="shared" si="25"/>
        <v>52</v>
      </c>
    </row>
    <row r="201" spans="1:14" ht="14.5" hidden="1" x14ac:dyDescent="0.35">
      <c r="A201" s="2" t="s">
        <v>169</v>
      </c>
      <c r="B201" s="50">
        <v>1</v>
      </c>
      <c r="C201" s="2">
        <v>1</v>
      </c>
      <c r="D201" s="2">
        <v>6</v>
      </c>
      <c r="E201" s="2">
        <v>2</v>
      </c>
      <c r="F201" s="2">
        <v>2</v>
      </c>
      <c r="G201" s="2">
        <v>4</v>
      </c>
      <c r="H201" s="2">
        <v>7</v>
      </c>
      <c r="I201" s="2">
        <v>3</v>
      </c>
      <c r="J201" s="10">
        <v>3</v>
      </c>
      <c r="K201" s="2">
        <v>6</v>
      </c>
      <c r="L201" s="2">
        <v>3</v>
      </c>
      <c r="M201" s="2">
        <v>0</v>
      </c>
      <c r="N201" s="10">
        <f t="shared" si="25"/>
        <v>38</v>
      </c>
    </row>
    <row r="202" spans="1:14" ht="14.5" hidden="1" x14ac:dyDescent="0.35">
      <c r="A202" s="2" t="s">
        <v>170</v>
      </c>
      <c r="B202" s="2">
        <v>2</v>
      </c>
      <c r="C202" s="2">
        <v>1</v>
      </c>
      <c r="D202" s="2">
        <v>1</v>
      </c>
      <c r="E202" s="2">
        <v>1</v>
      </c>
      <c r="F202" s="2">
        <v>4</v>
      </c>
      <c r="G202" s="2">
        <v>5</v>
      </c>
      <c r="H202" s="2">
        <v>2</v>
      </c>
      <c r="I202" s="2">
        <v>3</v>
      </c>
      <c r="J202" s="10">
        <v>3</v>
      </c>
      <c r="K202" s="2">
        <v>4</v>
      </c>
      <c r="L202" s="2">
        <v>1</v>
      </c>
      <c r="M202" s="2">
        <v>2</v>
      </c>
      <c r="N202" s="10">
        <f t="shared" si="25"/>
        <v>29</v>
      </c>
    </row>
    <row r="203" spans="1:14" ht="14.5" hidden="1" x14ac:dyDescent="0.35">
      <c r="A203" s="2" t="s">
        <v>171</v>
      </c>
      <c r="B203" s="50">
        <v>4</v>
      </c>
      <c r="C203" s="2">
        <v>6</v>
      </c>
      <c r="D203" s="2">
        <v>4</v>
      </c>
      <c r="E203" s="2">
        <v>4</v>
      </c>
      <c r="F203" s="2">
        <v>3</v>
      </c>
      <c r="G203" s="2">
        <v>1</v>
      </c>
      <c r="H203" s="2">
        <v>5</v>
      </c>
      <c r="I203" s="2">
        <v>1</v>
      </c>
      <c r="J203" s="10">
        <v>3</v>
      </c>
      <c r="K203" s="2">
        <v>4</v>
      </c>
      <c r="L203" s="2">
        <v>4</v>
      </c>
      <c r="M203" s="2">
        <v>1</v>
      </c>
      <c r="N203" s="10">
        <f t="shared" si="25"/>
        <v>40</v>
      </c>
    </row>
    <row r="204" spans="1:14" ht="14.5" hidden="1" x14ac:dyDescent="0.35">
      <c r="A204" s="2" t="s">
        <v>172</v>
      </c>
      <c r="B204" s="2">
        <v>6</v>
      </c>
      <c r="C204" s="2">
        <v>4</v>
      </c>
      <c r="D204" s="2">
        <v>2</v>
      </c>
      <c r="E204" s="2">
        <v>2</v>
      </c>
      <c r="F204" s="2">
        <v>4</v>
      </c>
      <c r="G204" s="2">
        <v>5</v>
      </c>
      <c r="H204" s="2">
        <v>3</v>
      </c>
      <c r="I204" s="2">
        <v>1</v>
      </c>
      <c r="J204" s="10">
        <v>2</v>
      </c>
      <c r="K204" s="2">
        <v>5</v>
      </c>
      <c r="L204" s="2">
        <v>1</v>
      </c>
      <c r="M204" s="2">
        <v>1</v>
      </c>
      <c r="N204" s="10">
        <f t="shared" si="25"/>
        <v>36</v>
      </c>
    </row>
    <row r="205" spans="1:14" ht="14.5" hidden="1" x14ac:dyDescent="0.35">
      <c r="A205" s="2" t="s">
        <v>159</v>
      </c>
      <c r="B205" s="10">
        <f t="shared" ref="B205:L205" si="26">SUM(B187+B189+B191+B193+B195+B197+B199+B201+B203)</f>
        <v>17</v>
      </c>
      <c r="C205" s="10">
        <f t="shared" si="26"/>
        <v>21</v>
      </c>
      <c r="D205" s="10">
        <f t="shared" si="26"/>
        <v>31</v>
      </c>
      <c r="E205" s="10">
        <f t="shared" si="26"/>
        <v>18</v>
      </c>
      <c r="F205" s="10">
        <f t="shared" si="26"/>
        <v>25</v>
      </c>
      <c r="G205" s="10">
        <f t="shared" si="26"/>
        <v>23</v>
      </c>
      <c r="H205" s="10">
        <f t="shared" si="26"/>
        <v>35</v>
      </c>
      <c r="I205" s="10">
        <f t="shared" si="26"/>
        <v>14</v>
      </c>
      <c r="J205" s="10">
        <f t="shared" si="26"/>
        <v>32</v>
      </c>
      <c r="K205" s="10">
        <f t="shared" si="26"/>
        <v>34</v>
      </c>
      <c r="L205" s="10">
        <f t="shared" si="26"/>
        <v>31</v>
      </c>
      <c r="M205" s="10">
        <f>SUM(M187+M189+M191+M195+M197+M199+M201+M203)</f>
        <v>14</v>
      </c>
      <c r="N205" s="10">
        <f>SUM(N187+N189+N191+N193+N195+N197+N199+N201+N203)</f>
        <v>300</v>
      </c>
    </row>
    <row r="206" spans="1:14" ht="14.5" hidden="1" x14ac:dyDescent="0.35">
      <c r="A206" s="2" t="s">
        <v>173</v>
      </c>
      <c r="B206" s="10">
        <f t="shared" ref="B206:N206" si="27">SUM(B188+B190+B192+B194+B196+B198+B200+B202+B204)</f>
        <v>28</v>
      </c>
      <c r="C206" s="10">
        <f t="shared" si="27"/>
        <v>23</v>
      </c>
      <c r="D206" s="10">
        <f t="shared" si="27"/>
        <v>18</v>
      </c>
      <c r="E206" s="10">
        <f t="shared" si="27"/>
        <v>24</v>
      </c>
      <c r="F206" s="10">
        <f t="shared" si="27"/>
        <v>28</v>
      </c>
      <c r="G206" s="10">
        <f t="shared" si="27"/>
        <v>38</v>
      </c>
      <c r="H206" s="10">
        <f t="shared" si="27"/>
        <v>34</v>
      </c>
      <c r="I206" s="10">
        <f t="shared" si="27"/>
        <v>27</v>
      </c>
      <c r="J206" s="10">
        <f t="shared" si="27"/>
        <v>27</v>
      </c>
      <c r="K206" s="10">
        <f t="shared" si="27"/>
        <v>26</v>
      </c>
      <c r="L206" s="10">
        <f t="shared" si="27"/>
        <v>19</v>
      </c>
      <c r="M206" s="10">
        <f t="shared" si="27"/>
        <v>27</v>
      </c>
      <c r="N206" s="10">
        <f t="shared" si="27"/>
        <v>319</v>
      </c>
    </row>
    <row r="207" spans="1:14" ht="14" hidden="1" x14ac:dyDescent="0.3"/>
    <row r="208" spans="1:14" ht="14" hidden="1" x14ac:dyDescent="0.3"/>
    <row r="209" spans="1:14" ht="14.5" hidden="1" x14ac:dyDescent="0.35">
      <c r="B209" s="3">
        <v>42736</v>
      </c>
      <c r="C209" s="3">
        <v>42767</v>
      </c>
      <c r="D209" s="3">
        <v>42795</v>
      </c>
      <c r="E209" s="3">
        <v>42826</v>
      </c>
      <c r="F209" s="3">
        <v>42856</v>
      </c>
      <c r="G209" s="3">
        <v>42887</v>
      </c>
      <c r="H209" s="3">
        <v>42917</v>
      </c>
      <c r="I209" s="3">
        <v>42948</v>
      </c>
      <c r="J209" s="3">
        <v>42979</v>
      </c>
      <c r="K209" s="3">
        <v>43009</v>
      </c>
      <c r="L209" s="3">
        <v>43040</v>
      </c>
      <c r="M209" s="3">
        <v>43070</v>
      </c>
      <c r="N209" s="2" t="s">
        <v>120</v>
      </c>
    </row>
    <row r="210" spans="1:14" ht="14.5" hidden="1" x14ac:dyDescent="0.35">
      <c r="A210" s="2" t="s">
        <v>146</v>
      </c>
      <c r="C210" s="2">
        <v>2</v>
      </c>
      <c r="D210" s="2">
        <v>0</v>
      </c>
      <c r="E210" s="2">
        <v>1</v>
      </c>
      <c r="J210" s="10"/>
      <c r="N210" s="10">
        <f t="shared" ref="N210:N227" si="28">SUM(B210:M210)</f>
        <v>3</v>
      </c>
    </row>
    <row r="211" spans="1:14" ht="14.5" hidden="1" x14ac:dyDescent="0.35">
      <c r="A211" s="2" t="s">
        <v>160</v>
      </c>
      <c r="B211" s="2">
        <v>2</v>
      </c>
      <c r="C211" s="2">
        <v>3</v>
      </c>
      <c r="D211" s="2">
        <v>1</v>
      </c>
      <c r="E211" s="2">
        <v>4</v>
      </c>
      <c r="F211" s="2">
        <v>0</v>
      </c>
      <c r="G211" s="2">
        <v>4</v>
      </c>
      <c r="H211" s="2">
        <v>3</v>
      </c>
      <c r="I211" s="2">
        <v>1</v>
      </c>
      <c r="J211" s="10">
        <v>3</v>
      </c>
      <c r="K211" s="2">
        <v>3</v>
      </c>
      <c r="L211" s="2">
        <v>0</v>
      </c>
      <c r="M211" s="2">
        <v>5</v>
      </c>
      <c r="N211" s="10">
        <f t="shared" si="28"/>
        <v>29</v>
      </c>
    </row>
    <row r="212" spans="1:14" ht="14.5" hidden="1" x14ac:dyDescent="0.35">
      <c r="A212" s="2" t="s">
        <v>147</v>
      </c>
      <c r="B212" s="2">
        <v>2</v>
      </c>
      <c r="C212" s="2">
        <v>2</v>
      </c>
      <c r="D212" s="2">
        <v>1</v>
      </c>
      <c r="E212" s="2">
        <v>3</v>
      </c>
      <c r="J212" s="10"/>
      <c r="N212" s="10">
        <f t="shared" si="28"/>
        <v>8</v>
      </c>
    </row>
    <row r="213" spans="1:14" ht="14.5" hidden="1" x14ac:dyDescent="0.35">
      <c r="A213" s="2" t="s">
        <v>161</v>
      </c>
      <c r="B213" s="2">
        <v>2</v>
      </c>
      <c r="C213" s="2">
        <v>3</v>
      </c>
      <c r="D213" s="2">
        <v>0</v>
      </c>
      <c r="E213" s="2">
        <v>0</v>
      </c>
      <c r="F213" s="2">
        <v>0</v>
      </c>
      <c r="G213" s="2">
        <v>5</v>
      </c>
      <c r="H213" s="2">
        <v>5</v>
      </c>
      <c r="I213" s="2">
        <v>1</v>
      </c>
      <c r="J213" s="10">
        <v>2</v>
      </c>
      <c r="K213" s="2">
        <v>0</v>
      </c>
      <c r="L213" s="2">
        <v>3</v>
      </c>
      <c r="M213" s="2">
        <v>1</v>
      </c>
      <c r="N213" s="10">
        <f t="shared" si="28"/>
        <v>22</v>
      </c>
    </row>
    <row r="214" spans="1:14" ht="14.5" hidden="1" x14ac:dyDescent="0.35">
      <c r="A214" s="2" t="s">
        <v>148</v>
      </c>
      <c r="B214" s="2">
        <v>3</v>
      </c>
      <c r="C214" s="2">
        <v>2</v>
      </c>
      <c r="D214" s="2">
        <v>3</v>
      </c>
      <c r="E214" s="2">
        <v>1</v>
      </c>
      <c r="J214" s="10"/>
      <c r="N214" s="10">
        <f t="shared" si="28"/>
        <v>9</v>
      </c>
    </row>
    <row r="215" spans="1:14" ht="14.5" hidden="1" x14ac:dyDescent="0.35">
      <c r="A215" s="2" t="s">
        <v>162</v>
      </c>
      <c r="B215" s="2">
        <v>3</v>
      </c>
      <c r="C215" s="2">
        <v>1</v>
      </c>
      <c r="D215" s="2">
        <v>3</v>
      </c>
      <c r="E215" s="2">
        <v>4</v>
      </c>
      <c r="F215" s="2">
        <v>3</v>
      </c>
      <c r="G215" s="2">
        <v>5</v>
      </c>
      <c r="H215" s="2">
        <v>4</v>
      </c>
      <c r="I215" s="2">
        <v>7</v>
      </c>
      <c r="J215" s="10">
        <v>0</v>
      </c>
      <c r="K215" s="2">
        <v>1</v>
      </c>
      <c r="L215" s="2">
        <v>4</v>
      </c>
      <c r="M215" s="2">
        <v>5</v>
      </c>
      <c r="N215" s="10">
        <f t="shared" si="28"/>
        <v>40</v>
      </c>
    </row>
    <row r="216" spans="1:14" ht="14.5" hidden="1" x14ac:dyDescent="0.35">
      <c r="A216" s="2" t="s">
        <v>149</v>
      </c>
      <c r="B216" s="2">
        <v>2</v>
      </c>
      <c r="C216" s="2">
        <v>3</v>
      </c>
      <c r="D216" s="2">
        <v>11</v>
      </c>
      <c r="E216" s="2">
        <v>3</v>
      </c>
      <c r="J216" s="10"/>
      <c r="N216" s="10">
        <f t="shared" si="28"/>
        <v>19</v>
      </c>
    </row>
    <row r="217" spans="1:14" ht="14.5" hidden="1" x14ac:dyDescent="0.35">
      <c r="A217" s="2" t="s">
        <v>163</v>
      </c>
      <c r="B217" s="2">
        <v>5</v>
      </c>
      <c r="C217" s="2">
        <v>8</v>
      </c>
      <c r="D217" s="2">
        <v>6</v>
      </c>
      <c r="E217" s="2">
        <v>9</v>
      </c>
      <c r="F217" s="2">
        <v>5</v>
      </c>
      <c r="G217" s="2">
        <v>4</v>
      </c>
      <c r="H217" s="2">
        <v>9</v>
      </c>
      <c r="I217" s="2">
        <v>8</v>
      </c>
      <c r="J217" s="10">
        <v>10</v>
      </c>
      <c r="K217" s="2">
        <v>6</v>
      </c>
      <c r="L217" s="2">
        <v>2</v>
      </c>
      <c r="M217" s="2">
        <v>5</v>
      </c>
      <c r="N217" s="10">
        <f t="shared" si="28"/>
        <v>77</v>
      </c>
    </row>
    <row r="218" spans="1:14" ht="14.5" hidden="1" x14ac:dyDescent="0.35">
      <c r="A218" s="2" t="s">
        <v>164</v>
      </c>
      <c r="B218" s="2">
        <v>2</v>
      </c>
      <c r="C218" s="2">
        <v>0</v>
      </c>
      <c r="D218" s="2">
        <v>2</v>
      </c>
      <c r="E218" s="2">
        <v>2</v>
      </c>
      <c r="J218" s="10"/>
      <c r="N218" s="10">
        <f t="shared" si="28"/>
        <v>6</v>
      </c>
    </row>
    <row r="219" spans="1:14" ht="14.5" hidden="1" x14ac:dyDescent="0.35">
      <c r="A219" s="2" t="s">
        <v>165</v>
      </c>
      <c r="B219" s="2">
        <v>3</v>
      </c>
      <c r="C219" s="2">
        <v>0</v>
      </c>
      <c r="D219" s="2">
        <v>0</v>
      </c>
      <c r="E219" s="2">
        <v>0</v>
      </c>
      <c r="F219" s="2">
        <v>5</v>
      </c>
      <c r="G219" s="2">
        <v>6</v>
      </c>
      <c r="H219" s="2">
        <v>1</v>
      </c>
      <c r="I219" s="2">
        <v>3</v>
      </c>
      <c r="J219" s="10">
        <v>3</v>
      </c>
      <c r="K219" s="2">
        <v>0</v>
      </c>
      <c r="L219" s="2">
        <v>1</v>
      </c>
      <c r="M219" s="2">
        <v>2</v>
      </c>
      <c r="N219" s="10">
        <f t="shared" si="28"/>
        <v>24</v>
      </c>
    </row>
    <row r="220" spans="1:14" ht="14.5" hidden="1" x14ac:dyDescent="0.35">
      <c r="A220" s="2" t="s">
        <v>166</v>
      </c>
      <c r="B220" s="2">
        <v>0</v>
      </c>
      <c r="C220" s="2">
        <v>3</v>
      </c>
      <c r="D220" s="2">
        <v>0</v>
      </c>
      <c r="E220" s="2">
        <v>0</v>
      </c>
      <c r="J220" s="10"/>
      <c r="N220" s="10">
        <f t="shared" si="28"/>
        <v>3</v>
      </c>
    </row>
    <row r="221" spans="1:14" ht="14.5" hidden="1" x14ac:dyDescent="0.35">
      <c r="A221" s="2" t="s">
        <v>167</v>
      </c>
      <c r="B221" s="2">
        <v>0</v>
      </c>
      <c r="C221" s="2">
        <v>1</v>
      </c>
      <c r="D221" s="2">
        <v>1</v>
      </c>
      <c r="E221" s="2">
        <v>0</v>
      </c>
      <c r="F221" s="2">
        <v>0</v>
      </c>
      <c r="G221" s="2">
        <v>1</v>
      </c>
      <c r="H221" s="2">
        <v>2</v>
      </c>
      <c r="I221" s="2">
        <v>0</v>
      </c>
      <c r="J221" s="10">
        <v>1</v>
      </c>
      <c r="K221" s="2">
        <v>3</v>
      </c>
      <c r="L221" s="2">
        <v>0</v>
      </c>
      <c r="M221" s="2">
        <v>1</v>
      </c>
      <c r="N221" s="10">
        <f t="shared" si="28"/>
        <v>10</v>
      </c>
    </row>
    <row r="222" spans="1:14" ht="14.5" hidden="1" x14ac:dyDescent="0.35">
      <c r="A222" s="2" t="s">
        <v>154</v>
      </c>
      <c r="B222" s="2">
        <v>0</v>
      </c>
      <c r="C222" s="2">
        <v>2</v>
      </c>
      <c r="D222" s="2">
        <v>4</v>
      </c>
      <c r="E222" s="2">
        <v>0</v>
      </c>
      <c r="J222" s="10"/>
      <c r="N222" s="10">
        <f t="shared" si="28"/>
        <v>6</v>
      </c>
    </row>
    <row r="223" spans="1:14" ht="14.5" hidden="1" x14ac:dyDescent="0.35">
      <c r="A223" s="2" t="s">
        <v>168</v>
      </c>
      <c r="B223" s="2">
        <v>5</v>
      </c>
      <c r="C223" s="2">
        <v>2</v>
      </c>
      <c r="D223" s="2">
        <v>4</v>
      </c>
      <c r="E223" s="2">
        <v>4</v>
      </c>
      <c r="F223" s="2">
        <v>7</v>
      </c>
      <c r="G223" s="2">
        <v>3</v>
      </c>
      <c r="H223" s="2">
        <v>5</v>
      </c>
      <c r="I223" s="2">
        <v>3</v>
      </c>
      <c r="J223" s="10">
        <v>3</v>
      </c>
      <c r="K223" s="2">
        <v>4</v>
      </c>
      <c r="L223" s="2">
        <v>7</v>
      </c>
      <c r="M223" s="2">
        <v>5</v>
      </c>
      <c r="N223" s="10">
        <f t="shared" si="28"/>
        <v>52</v>
      </c>
    </row>
    <row r="224" spans="1:14" ht="14.5" hidden="1" x14ac:dyDescent="0.35">
      <c r="A224" s="2" t="s">
        <v>169</v>
      </c>
      <c r="B224" s="2">
        <v>1</v>
      </c>
      <c r="C224" s="2">
        <v>1</v>
      </c>
      <c r="D224" s="2">
        <v>6</v>
      </c>
      <c r="E224" s="2">
        <v>2</v>
      </c>
      <c r="J224" s="10"/>
      <c r="N224" s="10">
        <f t="shared" si="28"/>
        <v>10</v>
      </c>
    </row>
    <row r="225" spans="1:14" ht="14.5" hidden="1" x14ac:dyDescent="0.35">
      <c r="A225" s="2" t="s">
        <v>170</v>
      </c>
      <c r="B225" s="2">
        <v>2</v>
      </c>
      <c r="C225" s="2">
        <v>1</v>
      </c>
      <c r="D225" s="2">
        <v>1</v>
      </c>
      <c r="E225" s="2">
        <v>1</v>
      </c>
      <c r="F225" s="2">
        <v>4</v>
      </c>
      <c r="G225" s="2">
        <v>5</v>
      </c>
      <c r="H225" s="2">
        <v>2</v>
      </c>
      <c r="I225" s="2">
        <v>3</v>
      </c>
      <c r="J225" s="10">
        <v>3</v>
      </c>
      <c r="K225" s="2">
        <v>4</v>
      </c>
      <c r="L225" s="2">
        <v>1</v>
      </c>
      <c r="M225" s="2">
        <v>2</v>
      </c>
      <c r="N225" s="10">
        <f t="shared" si="28"/>
        <v>29</v>
      </c>
    </row>
    <row r="226" spans="1:14" ht="14.5" hidden="1" x14ac:dyDescent="0.35">
      <c r="A226" s="2" t="s">
        <v>171</v>
      </c>
      <c r="B226" s="2">
        <v>4</v>
      </c>
      <c r="C226" s="2">
        <v>6</v>
      </c>
      <c r="D226" s="2">
        <v>4</v>
      </c>
      <c r="E226" s="2">
        <v>4</v>
      </c>
      <c r="J226" s="10"/>
      <c r="N226" s="10">
        <f t="shared" si="28"/>
        <v>18</v>
      </c>
    </row>
    <row r="227" spans="1:14" ht="14.5" hidden="1" x14ac:dyDescent="0.35">
      <c r="A227" s="2" t="s">
        <v>172</v>
      </c>
      <c r="B227" s="2">
        <v>6</v>
      </c>
      <c r="C227" s="2">
        <v>4</v>
      </c>
      <c r="D227" s="2">
        <v>2</v>
      </c>
      <c r="E227" s="2">
        <v>2</v>
      </c>
      <c r="F227" s="2">
        <v>4</v>
      </c>
      <c r="G227" s="2">
        <v>5</v>
      </c>
      <c r="H227" s="2">
        <v>3</v>
      </c>
      <c r="I227" s="2">
        <v>1</v>
      </c>
      <c r="J227" s="10">
        <v>2</v>
      </c>
      <c r="K227" s="2">
        <v>5</v>
      </c>
      <c r="L227" s="2">
        <v>1</v>
      </c>
      <c r="M227" s="2">
        <v>1</v>
      </c>
      <c r="N227" s="10">
        <f t="shared" si="28"/>
        <v>36</v>
      </c>
    </row>
    <row r="228" spans="1:14" ht="14.5" hidden="1" x14ac:dyDescent="0.35">
      <c r="B228" s="10">
        <f t="shared" ref="B228:I228" si="29">SUM(B210+B212+B214+B218+B220+B222+B224+B226)</f>
        <v>12</v>
      </c>
      <c r="C228" s="10">
        <f t="shared" si="29"/>
        <v>18</v>
      </c>
      <c r="D228" s="10">
        <f t="shared" si="29"/>
        <v>20</v>
      </c>
      <c r="E228" s="10">
        <f t="shared" si="29"/>
        <v>13</v>
      </c>
      <c r="F228" s="10">
        <f t="shared" si="29"/>
        <v>0</v>
      </c>
      <c r="G228" s="10">
        <f t="shared" si="29"/>
        <v>0</v>
      </c>
      <c r="H228" s="10">
        <f t="shared" si="29"/>
        <v>0</v>
      </c>
      <c r="I228" s="10">
        <f t="shared" si="29"/>
        <v>0</v>
      </c>
      <c r="J228" s="10">
        <f>SUM(J187+J189+J191+J195+J197+J199+J201+J203)</f>
        <v>20</v>
      </c>
      <c r="K228" s="10">
        <f>SUM(K210+K212+K214+K218+K220+K222+K224+K226)</f>
        <v>0</v>
      </c>
      <c r="L228" s="10">
        <f>SUM(L210+L212+L214+L218+L220+L222+L224+L226)</f>
        <v>0</v>
      </c>
      <c r="M228" s="10">
        <f>SUM(M210+M212+M214+M218+M220+M222+M224+M226)</f>
        <v>0</v>
      </c>
      <c r="N228" s="10">
        <f>SUM(N210+N212+N214+N218+N220+N222+N224+N226)</f>
        <v>63</v>
      </c>
    </row>
    <row r="229" spans="1:14" ht="14.5" hidden="1" x14ac:dyDescent="0.35">
      <c r="B229" s="10">
        <f t="shared" ref="B229:I229" si="30">SUM(B211+B213+B215+B217+B219+B221+B223+B225+B227)</f>
        <v>28</v>
      </c>
      <c r="C229" s="10">
        <f t="shared" si="30"/>
        <v>23</v>
      </c>
      <c r="D229" s="10">
        <f t="shared" si="30"/>
        <v>18</v>
      </c>
      <c r="E229" s="10">
        <f t="shared" si="30"/>
        <v>24</v>
      </c>
      <c r="F229" s="10">
        <f t="shared" si="30"/>
        <v>28</v>
      </c>
      <c r="G229" s="10">
        <f t="shared" si="30"/>
        <v>38</v>
      </c>
      <c r="H229" s="10">
        <f t="shared" si="30"/>
        <v>34</v>
      </c>
      <c r="I229" s="10">
        <f t="shared" si="30"/>
        <v>27</v>
      </c>
      <c r="J229" s="10">
        <f>SUM(J188+J190+J192+J194+J196+J198+J200+J202+J204)</f>
        <v>27</v>
      </c>
      <c r="K229" s="10">
        <f>SUM(K211+K213+K215+K217+K219+K221+K223+K225+K227)</f>
        <v>26</v>
      </c>
      <c r="L229" s="10">
        <f>SUM(L211+L213+L215+L217+L219+L221+L223+L225+L227)</f>
        <v>19</v>
      </c>
      <c r="M229" s="10">
        <f>SUM(M211+M213+M215+M217+M219+M221+M223+M225+M227)</f>
        <v>27</v>
      </c>
      <c r="N229" s="10">
        <f>SUM(N211+N213+N215+N217+N219+N221+N223+N225+N227)</f>
        <v>319</v>
      </c>
    </row>
    <row r="230" spans="1:14" ht="14.5" hidden="1" x14ac:dyDescent="0.35">
      <c r="A230" s="331">
        <v>2020</v>
      </c>
      <c r="B230" s="331"/>
      <c r="C230" s="39"/>
      <c r="E230" s="330">
        <v>2021</v>
      </c>
      <c r="F230" s="330"/>
      <c r="I230" s="330">
        <v>2022</v>
      </c>
      <c r="J230" s="330"/>
      <c r="M230" s="330">
        <v>2023</v>
      </c>
      <c r="N230" s="330"/>
    </row>
    <row r="231" spans="1:14" ht="14.5" hidden="1" x14ac:dyDescent="0.35">
      <c r="A231" s="146" t="s">
        <v>327</v>
      </c>
      <c r="B231" s="49">
        <f>N111</f>
        <v>340</v>
      </c>
      <c r="C231" s="39"/>
      <c r="E231" s="146" t="s">
        <v>121</v>
      </c>
      <c r="F231" s="49">
        <f>B250</f>
        <v>7</v>
      </c>
      <c r="I231" s="10" t="s">
        <v>318</v>
      </c>
      <c r="J231" s="49">
        <f>N72</f>
        <v>9</v>
      </c>
      <c r="M231" s="10" t="s">
        <v>372</v>
      </c>
      <c r="N231" s="49">
        <f>N50</f>
        <v>12</v>
      </c>
    </row>
    <row r="232" spans="1:14" ht="14.5" hidden="1" x14ac:dyDescent="0.35">
      <c r="A232" s="146" t="s">
        <v>132</v>
      </c>
      <c r="B232" s="49">
        <f>N112</f>
        <v>276</v>
      </c>
      <c r="C232" s="39"/>
      <c r="E232" s="146" t="s">
        <v>318</v>
      </c>
      <c r="F232" s="49">
        <f>B249</f>
        <v>12</v>
      </c>
      <c r="I232" s="10" t="s">
        <v>372</v>
      </c>
      <c r="J232" s="49">
        <f>N71</f>
        <v>12</v>
      </c>
      <c r="M232" s="10" t="s">
        <v>405</v>
      </c>
      <c r="N232" s="49">
        <f>N49</f>
        <v>3</v>
      </c>
    </row>
    <row r="233" spans="1:14" ht="14.5" hidden="1" x14ac:dyDescent="0.35">
      <c r="A233" s="146" t="s">
        <v>321</v>
      </c>
      <c r="B233" s="49">
        <f>N99</f>
        <v>82</v>
      </c>
      <c r="C233" s="39"/>
      <c r="E233" s="142" t="s">
        <v>80</v>
      </c>
      <c r="F233" s="49">
        <f>B248</f>
        <v>19</v>
      </c>
      <c r="I233" s="142" t="s">
        <v>314</v>
      </c>
      <c r="J233" s="49">
        <f>N82</f>
        <v>11</v>
      </c>
      <c r="M233" s="142" t="s">
        <v>366</v>
      </c>
      <c r="N233" s="49">
        <f>N60</f>
        <v>22</v>
      </c>
    </row>
    <row r="234" spans="1:14" ht="14.5" hidden="1" x14ac:dyDescent="0.35">
      <c r="A234" s="146" t="s">
        <v>74</v>
      </c>
      <c r="B234" s="49">
        <f>N100</f>
        <v>63</v>
      </c>
      <c r="C234" s="39"/>
      <c r="E234" s="142" t="s">
        <v>332</v>
      </c>
      <c r="F234" s="49">
        <f>B247</f>
        <v>15</v>
      </c>
      <c r="I234" s="142" t="s">
        <v>381</v>
      </c>
      <c r="J234" s="49">
        <f>N81</f>
        <v>22</v>
      </c>
      <c r="M234" s="142" t="s">
        <v>413</v>
      </c>
      <c r="N234" s="49">
        <f>N59</f>
        <v>14</v>
      </c>
    </row>
    <row r="235" spans="1:14" ht="14.5" hidden="1" x14ac:dyDescent="0.35">
      <c r="A235" s="146" t="s">
        <v>317</v>
      </c>
      <c r="B235" s="49">
        <f>N109</f>
        <v>35</v>
      </c>
      <c r="C235" s="39"/>
      <c r="E235" s="142" t="s">
        <v>76</v>
      </c>
      <c r="F235" s="49">
        <f>B246</f>
        <v>19</v>
      </c>
      <c r="I235" s="142" t="s">
        <v>330</v>
      </c>
      <c r="J235" s="49">
        <f>N80</f>
        <v>20</v>
      </c>
      <c r="M235" s="142" t="s">
        <v>382</v>
      </c>
      <c r="N235" s="49">
        <f>N58</f>
        <v>29</v>
      </c>
    </row>
    <row r="236" spans="1:14" ht="14.5" hidden="1" x14ac:dyDescent="0.35">
      <c r="A236" s="146" t="s">
        <v>326</v>
      </c>
      <c r="B236" s="49">
        <f>N110</f>
        <v>34</v>
      </c>
      <c r="C236" s="39"/>
      <c r="E236" s="142" t="s">
        <v>330</v>
      </c>
      <c r="F236" s="49">
        <f>B245</f>
        <v>30</v>
      </c>
      <c r="I236" s="142" t="s">
        <v>382</v>
      </c>
      <c r="J236" s="49">
        <f>N79</f>
        <v>23</v>
      </c>
      <c r="M236" s="142" t="s">
        <v>414</v>
      </c>
      <c r="N236" s="49">
        <f>N57</f>
        <v>20</v>
      </c>
    </row>
    <row r="237" spans="1:14" ht="14.5" hidden="1" x14ac:dyDescent="0.35">
      <c r="A237" s="146" t="s">
        <v>325</v>
      </c>
      <c r="B237" s="49">
        <f>N107</f>
        <v>46</v>
      </c>
      <c r="C237" s="39"/>
      <c r="E237" s="10" t="s">
        <v>70</v>
      </c>
      <c r="F237" s="49">
        <f>B244</f>
        <v>23</v>
      </c>
      <c r="I237" s="10" t="s">
        <v>320</v>
      </c>
      <c r="J237" s="49">
        <f>N76</f>
        <v>20</v>
      </c>
      <c r="M237" s="10" t="s">
        <v>374</v>
      </c>
      <c r="N237" s="49">
        <f>N54</f>
        <v>20</v>
      </c>
    </row>
    <row r="238" spans="1:14" ht="14.5" hidden="1" x14ac:dyDescent="0.35">
      <c r="A238" s="146" t="s">
        <v>183</v>
      </c>
      <c r="B238" s="49">
        <f>N108</f>
        <v>40</v>
      </c>
      <c r="C238" s="39"/>
      <c r="E238" s="142" t="s">
        <v>320</v>
      </c>
      <c r="F238" s="49">
        <f>B243</f>
        <v>26</v>
      </c>
      <c r="I238" s="142" t="s">
        <v>374</v>
      </c>
      <c r="J238" s="49">
        <f>N75</f>
        <v>17</v>
      </c>
      <c r="M238" s="142" t="s">
        <v>407</v>
      </c>
      <c r="N238" s="49">
        <f>N53</f>
        <v>22</v>
      </c>
    </row>
    <row r="239" spans="1:14" ht="14.5" hidden="1" x14ac:dyDescent="0.35">
      <c r="A239" s="146" t="s">
        <v>324</v>
      </c>
      <c r="B239" s="49">
        <f>N105</f>
        <v>68</v>
      </c>
      <c r="C239" s="39"/>
      <c r="E239" s="10" t="s">
        <v>78</v>
      </c>
      <c r="F239" s="49">
        <f>B242</f>
        <v>33</v>
      </c>
      <c r="I239" s="10" t="s">
        <v>319</v>
      </c>
      <c r="J239" s="49">
        <f>N74</f>
        <v>23</v>
      </c>
      <c r="M239" s="10" t="s">
        <v>373</v>
      </c>
      <c r="N239" s="49">
        <f>N52</f>
        <v>32</v>
      </c>
    </row>
    <row r="240" spans="1:14" ht="14.5" hidden="1" x14ac:dyDescent="0.35">
      <c r="A240" s="146" t="s">
        <v>127</v>
      </c>
      <c r="B240" s="49">
        <f>N106</f>
        <v>38</v>
      </c>
      <c r="C240" s="39"/>
      <c r="E240" s="10" t="s">
        <v>319</v>
      </c>
      <c r="F240" s="49">
        <f>N95</f>
        <v>26</v>
      </c>
      <c r="I240" s="10" t="s">
        <v>373</v>
      </c>
      <c r="J240" s="49">
        <f>N73</f>
        <v>27</v>
      </c>
      <c r="M240" s="10" t="s">
        <v>406</v>
      </c>
      <c r="N240" s="49">
        <f>N51</f>
        <v>21</v>
      </c>
    </row>
    <row r="241" spans="1:14" ht="14.5" hidden="1" x14ac:dyDescent="0.35">
      <c r="A241" s="146" t="s">
        <v>319</v>
      </c>
      <c r="B241" s="49">
        <f>N95</f>
        <v>26</v>
      </c>
      <c r="C241" s="39"/>
      <c r="E241" s="10" t="s">
        <v>127</v>
      </c>
      <c r="F241" s="49">
        <f>B240</f>
        <v>38</v>
      </c>
      <c r="I241" s="10" t="s">
        <v>324</v>
      </c>
      <c r="J241" s="49">
        <f>N84</f>
        <v>54</v>
      </c>
      <c r="M241" s="10" t="s">
        <v>378</v>
      </c>
      <c r="N241" s="49">
        <f>N62</f>
        <v>78</v>
      </c>
    </row>
    <row r="242" spans="1:14" ht="14.5" hidden="1" x14ac:dyDescent="0.35">
      <c r="A242" s="146" t="s">
        <v>78</v>
      </c>
      <c r="B242" s="49">
        <f>N96</f>
        <v>33</v>
      </c>
      <c r="C242" s="39"/>
      <c r="E242" s="10" t="s">
        <v>324</v>
      </c>
      <c r="F242" s="49">
        <f>B239</f>
        <v>68</v>
      </c>
      <c r="I242" s="10" t="s">
        <v>378</v>
      </c>
      <c r="J242" s="49">
        <f>N83</f>
        <v>65</v>
      </c>
      <c r="M242" s="10" t="s">
        <v>411</v>
      </c>
      <c r="N242" s="49">
        <f>N61</f>
        <v>66</v>
      </c>
    </row>
    <row r="243" spans="1:14" ht="14.5" hidden="1" x14ac:dyDescent="0.35">
      <c r="A243" s="146" t="s">
        <v>320</v>
      </c>
      <c r="B243" s="49">
        <f>N97</f>
        <v>26</v>
      </c>
      <c r="C243" s="39"/>
      <c r="E243" s="10" t="s">
        <v>66</v>
      </c>
      <c r="F243" s="49">
        <f>B238</f>
        <v>40</v>
      </c>
      <c r="I243" s="10" t="s">
        <v>325</v>
      </c>
      <c r="J243" s="49">
        <f>N86</f>
        <v>36</v>
      </c>
      <c r="M243" s="10" t="s">
        <v>379</v>
      </c>
      <c r="N243" s="49">
        <f>N64</f>
        <v>50</v>
      </c>
    </row>
    <row r="244" spans="1:14" ht="14.5" hidden="1" x14ac:dyDescent="0.35">
      <c r="A244" s="146" t="s">
        <v>70</v>
      </c>
      <c r="B244" s="49">
        <f>N98</f>
        <v>23</v>
      </c>
      <c r="C244" s="39"/>
      <c r="E244" s="10" t="s">
        <v>316</v>
      </c>
      <c r="F244" s="49">
        <f>B237</f>
        <v>46</v>
      </c>
      <c r="I244" s="10" t="s">
        <v>368</v>
      </c>
      <c r="J244" s="49">
        <f>N85</f>
        <v>48</v>
      </c>
      <c r="M244" s="10" t="s">
        <v>403</v>
      </c>
      <c r="N244" s="49">
        <f>N63</f>
        <v>60</v>
      </c>
    </row>
    <row r="245" spans="1:14" ht="14.5" hidden="1" x14ac:dyDescent="0.35">
      <c r="A245" s="146" t="s">
        <v>330</v>
      </c>
      <c r="B245" s="49">
        <f>N101</f>
        <v>30</v>
      </c>
      <c r="C245" s="39"/>
      <c r="E245" s="10" t="s">
        <v>130</v>
      </c>
      <c r="F245" s="49">
        <f>B236</f>
        <v>34</v>
      </c>
      <c r="I245" s="10" t="s">
        <v>317</v>
      </c>
      <c r="J245" s="49">
        <f>N88</f>
        <v>31</v>
      </c>
      <c r="M245" s="10" t="s">
        <v>369</v>
      </c>
      <c r="N245" s="49">
        <f>N66</f>
        <v>34</v>
      </c>
    </row>
    <row r="246" spans="1:14" ht="14.5" hidden="1" x14ac:dyDescent="0.35">
      <c r="A246" s="146" t="s">
        <v>123</v>
      </c>
      <c r="B246" s="49">
        <f>N102</f>
        <v>19</v>
      </c>
      <c r="C246" s="39"/>
      <c r="E246" s="10" t="s">
        <v>333</v>
      </c>
      <c r="F246" s="49">
        <f>B235</f>
        <v>35</v>
      </c>
      <c r="I246" s="10" t="s">
        <v>383</v>
      </c>
      <c r="J246" s="49">
        <f>N87</f>
        <v>32</v>
      </c>
      <c r="M246" s="10" t="s">
        <v>415</v>
      </c>
      <c r="N246" s="49">
        <f>N65</f>
        <v>32</v>
      </c>
    </row>
    <row r="247" spans="1:14" ht="14.5" hidden="1" x14ac:dyDescent="0.35">
      <c r="A247" s="146" t="s">
        <v>323</v>
      </c>
      <c r="B247" s="49">
        <f>N103</f>
        <v>15</v>
      </c>
      <c r="C247" s="39"/>
      <c r="E247" s="10" t="s">
        <v>74</v>
      </c>
      <c r="F247" s="49">
        <f>B234</f>
        <v>63</v>
      </c>
      <c r="I247" s="10" t="s">
        <v>321</v>
      </c>
      <c r="J247" s="49">
        <f>N78</f>
        <v>71</v>
      </c>
      <c r="M247" s="10" t="s">
        <v>375</v>
      </c>
      <c r="N247" s="49">
        <f>N56</f>
        <v>90</v>
      </c>
    </row>
    <row r="248" spans="1:14" ht="14.5" hidden="1" x14ac:dyDescent="0.35">
      <c r="A248" s="146" t="s">
        <v>80</v>
      </c>
      <c r="B248" s="49">
        <f>N104</f>
        <v>19</v>
      </c>
      <c r="C248" s="39"/>
      <c r="E248" s="10" t="s">
        <v>321</v>
      </c>
      <c r="F248" s="49">
        <f>B233</f>
        <v>82</v>
      </c>
      <c r="I248" s="10" t="s">
        <v>375</v>
      </c>
      <c r="J248" s="49">
        <f>N77</f>
        <v>81</v>
      </c>
      <c r="M248" s="10" t="s">
        <v>408</v>
      </c>
      <c r="N248" s="49">
        <f>N55</f>
        <v>50</v>
      </c>
    </row>
    <row r="249" spans="1:14" ht="14.5" hidden="1" x14ac:dyDescent="0.35">
      <c r="A249" s="146" t="s">
        <v>318</v>
      </c>
      <c r="B249" s="49">
        <f>N93</f>
        <v>12</v>
      </c>
      <c r="C249" s="39"/>
      <c r="E249" s="10" t="s">
        <v>132</v>
      </c>
      <c r="F249" s="49">
        <f>B232</f>
        <v>276</v>
      </c>
      <c r="I249" s="10" t="s">
        <v>327</v>
      </c>
      <c r="J249" s="49">
        <f>N90</f>
        <v>275</v>
      </c>
      <c r="M249" s="10" t="s">
        <v>380</v>
      </c>
      <c r="N249" s="49">
        <f>N68</f>
        <v>367</v>
      </c>
    </row>
    <row r="250" spans="1:14" ht="14.5" hidden="1" x14ac:dyDescent="0.35">
      <c r="A250" s="146" t="s">
        <v>121</v>
      </c>
      <c r="B250" s="49">
        <f>N94</f>
        <v>7</v>
      </c>
      <c r="C250" s="39"/>
      <c r="E250" s="10" t="s">
        <v>327</v>
      </c>
      <c r="F250" s="49">
        <f>B231</f>
        <v>340</v>
      </c>
      <c r="I250" s="10" t="s">
        <v>380</v>
      </c>
      <c r="J250" s="49">
        <f>N89</f>
        <v>327</v>
      </c>
      <c r="M250" s="10" t="s">
        <v>416</v>
      </c>
      <c r="N250" s="49">
        <f>N67</f>
        <v>288</v>
      </c>
    </row>
    <row r="251" spans="1:14" ht="14" x14ac:dyDescent="0.3"/>
    <row r="252" spans="1:14" ht="14.5" hidden="1" x14ac:dyDescent="0.35">
      <c r="C252" s="39"/>
    </row>
    <row r="253" spans="1:14" ht="14.5" hidden="1" x14ac:dyDescent="0.35">
      <c r="A253" s="10"/>
      <c r="B253" s="10" t="s">
        <v>120</v>
      </c>
      <c r="C253" s="39"/>
    </row>
    <row r="254" spans="1:14" ht="14.5" hidden="1" x14ac:dyDescent="0.35">
      <c r="A254" s="146" t="s">
        <v>328</v>
      </c>
      <c r="B254" s="49">
        <f>N133</f>
        <v>282</v>
      </c>
      <c r="C254" s="39"/>
    </row>
    <row r="255" spans="1:14" ht="14.5" hidden="1" x14ac:dyDescent="0.35">
      <c r="A255" s="146" t="s">
        <v>133</v>
      </c>
      <c r="B255" s="49">
        <f>N134</f>
        <v>217</v>
      </c>
      <c r="C255" s="39"/>
    </row>
    <row r="256" spans="1:14" ht="14.5" hidden="1" x14ac:dyDescent="0.35">
      <c r="A256" s="146" t="s">
        <v>74</v>
      </c>
      <c r="B256" s="49">
        <f>N121</f>
        <v>69</v>
      </c>
      <c r="C256" s="39"/>
    </row>
    <row r="257" spans="1:6" ht="14.5" hidden="1" x14ac:dyDescent="0.35">
      <c r="A257" s="146" t="s">
        <v>75</v>
      </c>
      <c r="B257" s="49">
        <f>N122</f>
        <v>49</v>
      </c>
      <c r="C257" s="39"/>
    </row>
    <row r="258" spans="1:6" ht="14.5" hidden="1" x14ac:dyDescent="0.35">
      <c r="A258" s="146" t="s">
        <v>130</v>
      </c>
      <c r="B258" s="49">
        <f>N131</f>
        <v>39</v>
      </c>
      <c r="C258" s="39"/>
    </row>
    <row r="259" spans="1:6" ht="14.5" hidden="1" x14ac:dyDescent="0.35">
      <c r="A259" s="146" t="s">
        <v>131</v>
      </c>
      <c r="B259" s="49">
        <f>N132</f>
        <v>25</v>
      </c>
      <c r="C259" s="39"/>
    </row>
    <row r="260" spans="1:6" ht="14.5" hidden="1" x14ac:dyDescent="0.35">
      <c r="A260" s="146" t="s">
        <v>66</v>
      </c>
      <c r="B260" s="49">
        <f>N129</f>
        <v>41</v>
      </c>
      <c r="C260" s="39"/>
    </row>
    <row r="261" spans="1:6" ht="14.5" hidden="1" x14ac:dyDescent="0.35">
      <c r="A261" s="146" t="s">
        <v>129</v>
      </c>
      <c r="B261" s="49">
        <f>N130</f>
        <v>31</v>
      </c>
      <c r="C261" s="39"/>
    </row>
    <row r="262" spans="1:6" ht="14.5" hidden="1" x14ac:dyDescent="0.35">
      <c r="A262" s="146" t="s">
        <v>127</v>
      </c>
      <c r="B262" s="49">
        <f>N127</f>
        <v>39</v>
      </c>
      <c r="C262" s="39"/>
    </row>
    <row r="263" spans="1:6" ht="14.5" hidden="1" x14ac:dyDescent="0.35">
      <c r="A263" s="146" t="s">
        <v>128</v>
      </c>
      <c r="B263" s="49">
        <f>N128</f>
        <v>44</v>
      </c>
      <c r="C263" s="39"/>
    </row>
    <row r="264" spans="1:6" ht="14.5" hidden="1" x14ac:dyDescent="0.35">
      <c r="A264" s="146" t="s">
        <v>78</v>
      </c>
      <c r="B264" s="49">
        <f>N117</f>
        <v>30</v>
      </c>
      <c r="C264" s="39"/>
    </row>
    <row r="265" spans="1:6" ht="14.5" hidden="1" x14ac:dyDescent="0.35">
      <c r="A265" s="146" t="s">
        <v>79</v>
      </c>
      <c r="B265" s="49">
        <f>N118</f>
        <v>21</v>
      </c>
      <c r="C265" s="39"/>
    </row>
    <row r="266" spans="1:6" ht="14.5" hidden="1" x14ac:dyDescent="0.35">
      <c r="A266" s="146" t="s">
        <v>70</v>
      </c>
      <c r="B266" s="49">
        <f>N119</f>
        <v>19</v>
      </c>
      <c r="C266" s="39"/>
    </row>
    <row r="267" spans="1:6" ht="14.5" hidden="1" x14ac:dyDescent="0.35">
      <c r="A267" s="146" t="s">
        <v>71</v>
      </c>
      <c r="B267" s="49">
        <f>N120</f>
        <v>13</v>
      </c>
      <c r="C267" s="39"/>
      <c r="E267" s="152"/>
      <c r="F267" s="153"/>
    </row>
    <row r="268" spans="1:6" ht="14.5" hidden="1" x14ac:dyDescent="0.35">
      <c r="A268" s="146" t="s">
        <v>76</v>
      </c>
      <c r="B268" s="49">
        <f>N123</f>
        <v>20</v>
      </c>
      <c r="C268" s="39"/>
      <c r="E268" s="152"/>
      <c r="F268" s="153"/>
    </row>
    <row r="269" spans="1:6" ht="14.5" hidden="1" x14ac:dyDescent="0.35">
      <c r="A269" s="146" t="s">
        <v>124</v>
      </c>
      <c r="B269" s="49">
        <f>N124</f>
        <v>18</v>
      </c>
      <c r="C269" s="39"/>
      <c r="E269" s="152"/>
      <c r="F269" s="153"/>
    </row>
    <row r="270" spans="1:6" ht="14.5" hidden="1" x14ac:dyDescent="0.35">
      <c r="A270" s="146" t="s">
        <v>125</v>
      </c>
      <c r="B270" s="49">
        <f>N125</f>
        <v>16</v>
      </c>
      <c r="C270" s="39"/>
      <c r="E270" s="152"/>
      <c r="F270" s="153"/>
    </row>
    <row r="271" spans="1:6" ht="14.5" hidden="1" x14ac:dyDescent="0.35">
      <c r="A271" s="146" t="s">
        <v>126</v>
      </c>
      <c r="B271" s="49">
        <f>N126</f>
        <v>12</v>
      </c>
      <c r="C271" s="39"/>
      <c r="E271" s="152"/>
      <c r="F271" s="153"/>
    </row>
    <row r="272" spans="1:6" ht="14.5" hidden="1" x14ac:dyDescent="0.35">
      <c r="A272" s="146" t="s">
        <v>121</v>
      </c>
      <c r="B272" s="49">
        <f>N115</f>
        <v>9</v>
      </c>
      <c r="C272" s="39"/>
      <c r="E272" s="152"/>
      <c r="F272" s="153"/>
    </row>
    <row r="273" spans="1:9" ht="14.5" hidden="1" x14ac:dyDescent="0.35">
      <c r="A273" s="146" t="s">
        <v>122</v>
      </c>
      <c r="B273" s="49">
        <f>N116</f>
        <v>4</v>
      </c>
      <c r="C273" s="39"/>
      <c r="E273" s="152"/>
      <c r="F273" s="153"/>
    </row>
    <row r="274" spans="1:9" ht="14.5" hidden="1" x14ac:dyDescent="0.35">
      <c r="C274" s="39"/>
    </row>
    <row r="275" spans="1:9" ht="14" hidden="1" x14ac:dyDescent="0.3"/>
    <row r="276" spans="1:9" ht="14" hidden="1" x14ac:dyDescent="0.3"/>
    <row r="277" spans="1:9" ht="14" hidden="1" x14ac:dyDescent="0.3"/>
    <row r="278" spans="1:9" ht="14" hidden="1" x14ac:dyDescent="0.3"/>
    <row r="279" spans="1:9" ht="14" hidden="1" x14ac:dyDescent="0.3"/>
    <row r="280" spans="1:9" ht="14" hidden="1" x14ac:dyDescent="0.3"/>
    <row r="281" spans="1:9" ht="14" hidden="1" x14ac:dyDescent="0.3"/>
    <row r="282" spans="1:9" ht="14" hidden="1" x14ac:dyDescent="0.3"/>
    <row r="283" spans="1:9" ht="14" x14ac:dyDescent="0.3">
      <c r="A283" s="330">
        <v>2024</v>
      </c>
      <c r="B283" s="330"/>
      <c r="D283" s="330">
        <v>2025</v>
      </c>
      <c r="E283" s="330"/>
      <c r="H283">
        <v>2024</v>
      </c>
      <c r="I283">
        <v>2025</v>
      </c>
    </row>
    <row r="284" spans="1:9" ht="14.25" customHeight="1" x14ac:dyDescent="0.35">
      <c r="G284" s="142" t="s">
        <v>174</v>
      </c>
      <c r="H284" s="250">
        <f>N3</f>
        <v>0</v>
      </c>
      <c r="I284" s="250">
        <f>N2</f>
        <v>1</v>
      </c>
    </row>
    <row r="285" spans="1:9" ht="14.25" customHeight="1" x14ac:dyDescent="0.35">
      <c r="A285" s="10" t="s">
        <v>429</v>
      </c>
      <c r="B285" s="49">
        <f>N26</f>
        <v>5</v>
      </c>
      <c r="G285" t="s">
        <v>56</v>
      </c>
      <c r="H285" s="250">
        <f>N5</f>
        <v>1</v>
      </c>
      <c r="I285" s="250">
        <f>N4</f>
        <v>3</v>
      </c>
    </row>
    <row r="286" spans="1:9" ht="14.25" customHeight="1" x14ac:dyDescent="0.35">
      <c r="A286" s="10" t="s">
        <v>405</v>
      </c>
      <c r="B286" s="49">
        <f t="shared" ref="B286:B302" si="31">N27</f>
        <v>3</v>
      </c>
      <c r="D286" s="142"/>
      <c r="E286" s="142"/>
      <c r="G286" t="s">
        <v>59</v>
      </c>
      <c r="H286" s="250">
        <f>N7</f>
        <v>4</v>
      </c>
      <c r="I286" s="250">
        <f>N6</f>
        <v>4</v>
      </c>
    </row>
    <row r="287" spans="1:9" ht="14.25" customHeight="1" x14ac:dyDescent="0.35">
      <c r="A287" s="142" t="s">
        <v>447</v>
      </c>
      <c r="B287" s="49">
        <f t="shared" si="31"/>
        <v>13</v>
      </c>
      <c r="D287" s="142"/>
      <c r="E287" s="142"/>
      <c r="G287" t="s">
        <v>58</v>
      </c>
      <c r="H287" s="250">
        <f>N9</f>
        <v>7</v>
      </c>
      <c r="I287" s="250">
        <f>N8</f>
        <v>4</v>
      </c>
    </row>
    <row r="288" spans="1:9" ht="14.25" customHeight="1" x14ac:dyDescent="0.35">
      <c r="A288" s="142" t="s">
        <v>413</v>
      </c>
      <c r="B288" s="49">
        <f t="shared" si="31"/>
        <v>21</v>
      </c>
      <c r="D288" s="142"/>
      <c r="E288" s="142"/>
      <c r="G288" t="s">
        <v>57</v>
      </c>
      <c r="H288" s="250">
        <f>N11</f>
        <v>2</v>
      </c>
      <c r="I288" s="250">
        <f>N10</f>
        <v>5</v>
      </c>
    </row>
    <row r="289" spans="1:9" ht="14.25" customHeight="1" x14ac:dyDescent="0.35">
      <c r="A289" s="142" t="s">
        <v>430</v>
      </c>
      <c r="B289" s="49">
        <f t="shared" si="31"/>
        <v>29</v>
      </c>
      <c r="D289" s="142"/>
      <c r="E289" s="142"/>
      <c r="G289" t="s">
        <v>55</v>
      </c>
      <c r="H289" s="250">
        <f>N13</f>
        <v>3</v>
      </c>
      <c r="I289" s="250">
        <f>N12</f>
        <v>2</v>
      </c>
    </row>
    <row r="290" spans="1:9" ht="14.25" customHeight="1" x14ac:dyDescent="0.35">
      <c r="A290" s="142" t="s">
        <v>414</v>
      </c>
      <c r="B290" s="49">
        <f t="shared" si="31"/>
        <v>22</v>
      </c>
      <c r="D290" s="142"/>
      <c r="E290" s="142"/>
      <c r="G290" t="s">
        <v>175</v>
      </c>
      <c r="H290" s="250">
        <f>N15</f>
        <v>7</v>
      </c>
      <c r="I290" s="250">
        <f>N14</f>
        <v>7</v>
      </c>
    </row>
    <row r="291" spans="1:9" ht="14.25" customHeight="1" x14ac:dyDescent="0.35">
      <c r="A291" s="10" t="s">
        <v>431</v>
      </c>
      <c r="B291" s="49">
        <f t="shared" si="31"/>
        <v>47</v>
      </c>
      <c r="D291" s="142" t="str">
        <f t="shared" ref="D291:D304" si="32">O8</f>
        <v>Kill Devil Hills - 25</v>
      </c>
      <c r="E291" s="142">
        <f t="shared" ref="E291:E304" si="33">N8</f>
        <v>4</v>
      </c>
      <c r="G291" t="s">
        <v>60</v>
      </c>
      <c r="H291" s="250">
        <f>N17</f>
        <v>5</v>
      </c>
      <c r="I291" s="250">
        <f>N16</f>
        <v>6</v>
      </c>
    </row>
    <row r="292" spans="1:9" ht="14.25" customHeight="1" x14ac:dyDescent="0.35">
      <c r="A292" s="142" t="s">
        <v>407</v>
      </c>
      <c r="B292" s="49">
        <f t="shared" si="31"/>
        <v>50</v>
      </c>
      <c r="D292" s="142" t="str">
        <f t="shared" si="32"/>
        <v>Kill Devil Hills - 24</v>
      </c>
      <c r="E292" s="142">
        <f t="shared" si="33"/>
        <v>7</v>
      </c>
      <c r="G292" t="s">
        <v>176</v>
      </c>
      <c r="H292" s="250">
        <f>N19</f>
        <v>6</v>
      </c>
      <c r="I292" s="250">
        <f>N18</f>
        <v>0</v>
      </c>
    </row>
    <row r="293" spans="1:9" ht="14.25" customHeight="1" x14ac:dyDescent="0.35">
      <c r="A293" s="10" t="s">
        <v>432</v>
      </c>
      <c r="B293" s="49">
        <f t="shared" si="31"/>
        <v>9</v>
      </c>
      <c r="D293" s="142" t="str">
        <f t="shared" si="32"/>
        <v>Kitty Hawk -  25</v>
      </c>
      <c r="E293" s="142">
        <f t="shared" si="33"/>
        <v>5</v>
      </c>
      <c r="G293" t="s">
        <v>22</v>
      </c>
      <c r="H293" s="250">
        <f>SUM(H284:H292)</f>
        <v>35</v>
      </c>
      <c r="I293" s="250">
        <f>SUM(I284:I292)</f>
        <v>32</v>
      </c>
    </row>
    <row r="294" spans="1:9" ht="14.25" customHeight="1" x14ac:dyDescent="0.35">
      <c r="A294" s="10" t="s">
        <v>406</v>
      </c>
      <c r="B294" s="49">
        <f t="shared" si="31"/>
        <v>20</v>
      </c>
      <c r="D294" s="142" t="str">
        <f t="shared" si="32"/>
        <v>Kitty Hawk -  24</v>
      </c>
      <c r="E294" s="142">
        <f t="shared" si="33"/>
        <v>2</v>
      </c>
    </row>
    <row r="295" spans="1:9" ht="14.25" customHeight="1" x14ac:dyDescent="0.35">
      <c r="A295" s="10" t="s">
        <v>433</v>
      </c>
      <c r="B295" s="49">
        <f t="shared" si="31"/>
        <v>8</v>
      </c>
      <c r="D295" s="142" t="str">
        <f t="shared" si="32"/>
        <v>Duck -25</v>
      </c>
      <c r="E295" s="142">
        <f t="shared" si="33"/>
        <v>2</v>
      </c>
    </row>
    <row r="296" spans="1:9" ht="14.25" customHeight="1" x14ac:dyDescent="0.35">
      <c r="A296" s="10" t="s">
        <v>411</v>
      </c>
      <c r="B296" s="49">
        <f t="shared" si="31"/>
        <v>14</v>
      </c>
      <c r="D296" s="142" t="str">
        <f t="shared" si="32"/>
        <v>Duck - 24</v>
      </c>
      <c r="E296" s="142">
        <f t="shared" si="33"/>
        <v>3</v>
      </c>
    </row>
    <row r="297" spans="1:9" ht="14.25" customHeight="1" x14ac:dyDescent="0.35">
      <c r="A297" s="10" t="s">
        <v>439</v>
      </c>
      <c r="B297" s="49">
        <f t="shared" si="31"/>
        <v>67</v>
      </c>
      <c r="D297" s="142" t="str">
        <f t="shared" si="32"/>
        <v>Hatteras Island - 25</v>
      </c>
      <c r="E297" s="142">
        <f t="shared" si="33"/>
        <v>7</v>
      </c>
    </row>
    <row r="298" spans="1:9" ht="14.25" customHeight="1" x14ac:dyDescent="0.35">
      <c r="A298" s="10" t="s">
        <v>403</v>
      </c>
      <c r="B298" s="49">
        <f t="shared" si="31"/>
        <v>66</v>
      </c>
      <c r="D298" s="142" t="str">
        <f t="shared" si="32"/>
        <v>Hatteras Island - 24</v>
      </c>
      <c r="E298" s="142">
        <f t="shared" si="33"/>
        <v>7</v>
      </c>
    </row>
    <row r="299" spans="1:9" ht="14.25" customHeight="1" x14ac:dyDescent="0.35">
      <c r="A299" s="10" t="s">
        <v>440</v>
      </c>
      <c r="B299" s="49">
        <f t="shared" si="31"/>
        <v>45</v>
      </c>
      <c r="D299" s="142" t="str">
        <f t="shared" si="32"/>
        <v>Roanoke Island - 25</v>
      </c>
      <c r="E299" s="142">
        <f t="shared" si="33"/>
        <v>6</v>
      </c>
    </row>
    <row r="300" spans="1:9" ht="14.25" customHeight="1" x14ac:dyDescent="0.35">
      <c r="A300" s="10" t="s">
        <v>415</v>
      </c>
      <c r="B300" s="49">
        <f t="shared" si="31"/>
        <v>60</v>
      </c>
      <c r="D300" s="142" t="str">
        <f t="shared" si="32"/>
        <v>Roanoke Island -24</v>
      </c>
      <c r="E300" s="142">
        <f t="shared" si="33"/>
        <v>5</v>
      </c>
    </row>
    <row r="301" spans="1:9" ht="14.25" customHeight="1" x14ac:dyDescent="0.35">
      <c r="A301" s="10" t="s">
        <v>435</v>
      </c>
      <c r="B301" s="49">
        <f t="shared" si="31"/>
        <v>20</v>
      </c>
      <c r="D301" s="142" t="str">
        <f t="shared" si="32"/>
        <v>KDH - UnIncorporated - 25</v>
      </c>
      <c r="E301" s="142">
        <f t="shared" si="33"/>
        <v>0</v>
      </c>
    </row>
    <row r="302" spans="1:9" ht="14.25" customHeight="1" x14ac:dyDescent="0.35">
      <c r="A302" s="10" t="s">
        <v>408</v>
      </c>
      <c r="B302" s="49">
        <f t="shared" si="31"/>
        <v>32</v>
      </c>
      <c r="D302" s="142" t="str">
        <f t="shared" si="32"/>
        <v>KDH - UnIncorporated -24</v>
      </c>
      <c r="E302" s="142">
        <f t="shared" si="33"/>
        <v>6</v>
      </c>
    </row>
    <row r="303" spans="1:9" ht="14.25" customHeight="1" x14ac:dyDescent="0.35">
      <c r="A303" s="10" t="s">
        <v>416</v>
      </c>
      <c r="B303" s="49">
        <f>N45</f>
        <v>288</v>
      </c>
      <c r="D303" s="142" t="str">
        <f t="shared" si="32"/>
        <v>2025 Total</v>
      </c>
      <c r="E303" s="142">
        <f t="shared" si="33"/>
        <v>32</v>
      </c>
    </row>
    <row r="304" spans="1:9" ht="14.25" customHeight="1" x14ac:dyDescent="0.35">
      <c r="A304" s="10" t="s">
        <v>436</v>
      </c>
      <c r="B304" s="49">
        <f>N44</f>
        <v>243</v>
      </c>
      <c r="D304" s="142" t="str">
        <f t="shared" si="32"/>
        <v>2024 Total</v>
      </c>
      <c r="E304" s="142">
        <f t="shared" si="33"/>
        <v>35</v>
      </c>
    </row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  <row r="1017" ht="14.25" customHeight="1" x14ac:dyDescent="0.3"/>
    <row r="1018" ht="14.25" customHeight="1" x14ac:dyDescent="0.3"/>
    <row r="1019" ht="14.25" customHeight="1" x14ac:dyDescent="0.3"/>
    <row r="1020" ht="14.25" customHeight="1" x14ac:dyDescent="0.3"/>
    <row r="1021" ht="14.25" customHeight="1" x14ac:dyDescent="0.3"/>
    <row r="1022" ht="14.25" customHeight="1" x14ac:dyDescent="0.3"/>
    <row r="1023" ht="14.25" customHeight="1" x14ac:dyDescent="0.3"/>
    <row r="1024" ht="14.25" customHeight="1" x14ac:dyDescent="0.3"/>
    <row r="1025" ht="14.25" customHeight="1" x14ac:dyDescent="0.3"/>
    <row r="1026" ht="14.25" customHeight="1" x14ac:dyDescent="0.3"/>
    <row r="1027" ht="14.25" customHeight="1" x14ac:dyDescent="0.3"/>
    <row r="1028" ht="14.25" customHeight="1" x14ac:dyDescent="0.3"/>
    <row r="1029" ht="14.25" customHeight="1" x14ac:dyDescent="0.3"/>
    <row r="1030" ht="14.25" customHeight="1" x14ac:dyDescent="0.3"/>
    <row r="1031" ht="14.25" customHeight="1" x14ac:dyDescent="0.3"/>
    <row r="1032" ht="14.25" customHeight="1" x14ac:dyDescent="0.3"/>
    <row r="1033" ht="14.25" customHeight="1" x14ac:dyDescent="0.3"/>
    <row r="1034" ht="14.25" customHeight="1" x14ac:dyDescent="0.3"/>
    <row r="1035" ht="14.25" customHeight="1" x14ac:dyDescent="0.3"/>
    <row r="1036" ht="14.25" customHeight="1" x14ac:dyDescent="0.3"/>
    <row r="1037" ht="14.25" customHeight="1" x14ac:dyDescent="0.3"/>
    <row r="1038" ht="14.25" customHeight="1" x14ac:dyDescent="0.3"/>
    <row r="1039" ht="14.25" customHeight="1" x14ac:dyDescent="0.3"/>
    <row r="1040" ht="14.25" customHeight="1" x14ac:dyDescent="0.3"/>
    <row r="1041" ht="14.25" customHeight="1" x14ac:dyDescent="0.3"/>
    <row r="1042" ht="14.25" customHeight="1" x14ac:dyDescent="0.3"/>
    <row r="1043" ht="14.25" customHeight="1" x14ac:dyDescent="0.3"/>
    <row r="1044" ht="14.25" customHeight="1" x14ac:dyDescent="0.3"/>
    <row r="1045" ht="14.25" customHeight="1" x14ac:dyDescent="0.3"/>
    <row r="1046" ht="14.25" customHeight="1" x14ac:dyDescent="0.3"/>
    <row r="1047" ht="14.25" customHeight="1" x14ac:dyDescent="0.3"/>
    <row r="1048" ht="14.25" customHeight="1" x14ac:dyDescent="0.3"/>
    <row r="1049" ht="14.25" customHeight="1" x14ac:dyDescent="0.3"/>
    <row r="1050" ht="14.25" customHeight="1" x14ac:dyDescent="0.3"/>
    <row r="1051" ht="14.25" customHeight="1" x14ac:dyDescent="0.3"/>
    <row r="1052" ht="14.25" customHeight="1" x14ac:dyDescent="0.3"/>
    <row r="1053" ht="14.25" customHeight="1" x14ac:dyDescent="0.3"/>
    <row r="1054" ht="14.25" customHeight="1" x14ac:dyDescent="0.3"/>
    <row r="1055" ht="14.25" customHeight="1" x14ac:dyDescent="0.3"/>
    <row r="1056" ht="14.25" customHeight="1" x14ac:dyDescent="0.3"/>
    <row r="1057" ht="14.25" customHeight="1" x14ac:dyDescent="0.3"/>
    <row r="1058" ht="14.25" customHeight="1" x14ac:dyDescent="0.3"/>
    <row r="1059" ht="14.25" customHeight="1" x14ac:dyDescent="0.3"/>
    <row r="1060" ht="14.25" customHeight="1" x14ac:dyDescent="0.3"/>
    <row r="1061" ht="14.25" customHeight="1" x14ac:dyDescent="0.3"/>
    <row r="1062" ht="14.25" customHeight="1" x14ac:dyDescent="0.3"/>
    <row r="1063" ht="14.25" customHeight="1" x14ac:dyDescent="0.3"/>
    <row r="1064" ht="14.25" customHeight="1" x14ac:dyDescent="0.3"/>
    <row r="1065" ht="14.25" customHeight="1" x14ac:dyDescent="0.3"/>
    <row r="1066" ht="14.25" customHeight="1" x14ac:dyDescent="0.3"/>
    <row r="1067" ht="14.25" customHeight="1" x14ac:dyDescent="0.3"/>
    <row r="1068" ht="14.25" customHeight="1" x14ac:dyDescent="0.3"/>
    <row r="1069" ht="14.25" customHeight="1" x14ac:dyDescent="0.3"/>
    <row r="1070" ht="14.25" customHeight="1" x14ac:dyDescent="0.3"/>
    <row r="1071" ht="14.25" customHeight="1" x14ac:dyDescent="0.3"/>
    <row r="1072" ht="14.25" customHeight="1" x14ac:dyDescent="0.3"/>
    <row r="1073" ht="14.25" customHeight="1" x14ac:dyDescent="0.3"/>
    <row r="1074" ht="14.25" customHeight="1" x14ac:dyDescent="0.3"/>
    <row r="1075" ht="14.25" customHeight="1" x14ac:dyDescent="0.3"/>
    <row r="1076" ht="14.25" customHeight="1" x14ac:dyDescent="0.3"/>
    <row r="1077" ht="14.25" customHeight="1" x14ac:dyDescent="0.3"/>
    <row r="1078" ht="14.25" customHeight="1" x14ac:dyDescent="0.3"/>
    <row r="1079" ht="14.25" customHeight="1" x14ac:dyDescent="0.3"/>
    <row r="1080" ht="14.25" customHeight="1" x14ac:dyDescent="0.3"/>
    <row r="1081" ht="14.25" customHeight="1" x14ac:dyDescent="0.3"/>
    <row r="1082" ht="14.25" customHeight="1" x14ac:dyDescent="0.3"/>
    <row r="1083" ht="14.25" customHeight="1" x14ac:dyDescent="0.3"/>
    <row r="1084" ht="14.25" customHeight="1" x14ac:dyDescent="0.3"/>
    <row r="1085" ht="14.25" customHeight="1" x14ac:dyDescent="0.3"/>
    <row r="1086" ht="14.25" customHeight="1" x14ac:dyDescent="0.3"/>
    <row r="1087" ht="14.25" customHeight="1" x14ac:dyDescent="0.3"/>
    <row r="1088" ht="14.25" customHeight="1" x14ac:dyDescent="0.3"/>
    <row r="1089" ht="14.25" customHeight="1" x14ac:dyDescent="0.3"/>
    <row r="1090" ht="14.25" customHeight="1" x14ac:dyDescent="0.3"/>
    <row r="1091" ht="14.25" customHeight="1" x14ac:dyDescent="0.3"/>
    <row r="1092" ht="14.25" customHeight="1" x14ac:dyDescent="0.3"/>
    <row r="1093" ht="14.25" customHeight="1" x14ac:dyDescent="0.3"/>
    <row r="1094" ht="14.25" customHeight="1" x14ac:dyDescent="0.3"/>
    <row r="1095" ht="14.25" customHeight="1" x14ac:dyDescent="0.3"/>
    <row r="1096" ht="14.25" customHeight="1" x14ac:dyDescent="0.3"/>
    <row r="1097" ht="14.25" customHeight="1" x14ac:dyDescent="0.3"/>
    <row r="1098" ht="14.25" customHeight="1" x14ac:dyDescent="0.3"/>
    <row r="1099" ht="14.25" customHeight="1" x14ac:dyDescent="0.3"/>
    <row r="1100" ht="14.25" customHeight="1" x14ac:dyDescent="0.3"/>
    <row r="1101" ht="14.25" customHeight="1" x14ac:dyDescent="0.3"/>
    <row r="1102" ht="14.25" customHeight="1" x14ac:dyDescent="0.3"/>
    <row r="1103" ht="14.25" customHeight="1" x14ac:dyDescent="0.3"/>
    <row r="1104" ht="14.25" customHeight="1" x14ac:dyDescent="0.3"/>
    <row r="1105" ht="14.25" customHeight="1" x14ac:dyDescent="0.3"/>
    <row r="1106" ht="14.25" customHeight="1" x14ac:dyDescent="0.3"/>
    <row r="1107" ht="14.25" customHeight="1" x14ac:dyDescent="0.3"/>
    <row r="1108" ht="14.25" customHeight="1" x14ac:dyDescent="0.3"/>
    <row r="1109" ht="14.25" customHeight="1" x14ac:dyDescent="0.3"/>
    <row r="1110" ht="14.25" customHeight="1" x14ac:dyDescent="0.3"/>
    <row r="1111" ht="14.25" customHeight="1" x14ac:dyDescent="0.3"/>
    <row r="1112" ht="14.25" customHeight="1" x14ac:dyDescent="0.3"/>
    <row r="1113" ht="14.25" customHeight="1" x14ac:dyDescent="0.3"/>
  </sheetData>
  <mergeCells count="6">
    <mergeCell ref="A283:B283"/>
    <mergeCell ref="I230:J230"/>
    <mergeCell ref="E230:F230"/>
    <mergeCell ref="A230:B230"/>
    <mergeCell ref="M230:N230"/>
    <mergeCell ref="D283:E283"/>
  </mergeCells>
  <pageMargins left="0.7" right="0.7" top="0.75" bottom="0.75" header="0" footer="0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tabColor rgb="FFFFFF00"/>
  </sheetPr>
  <dimension ref="A1:U1000"/>
  <sheetViews>
    <sheetView workbookViewId="0"/>
  </sheetViews>
  <sheetFormatPr defaultColWidth="12.58203125" defaultRowHeight="15" customHeight="1" x14ac:dyDescent="0.3"/>
  <cols>
    <col min="1" max="1" width="15.5" customWidth="1"/>
    <col min="2" max="26" width="7.58203125" customWidth="1"/>
  </cols>
  <sheetData>
    <row r="1" spans="1:14" ht="14.25" customHeight="1" x14ac:dyDescent="0.35">
      <c r="B1" s="3">
        <v>43101</v>
      </c>
      <c r="C1" s="3">
        <v>43132</v>
      </c>
      <c r="D1" s="3">
        <v>43160</v>
      </c>
      <c r="E1" s="3">
        <v>43191</v>
      </c>
      <c r="F1" s="3">
        <v>43221</v>
      </c>
      <c r="G1" s="3">
        <v>43252</v>
      </c>
      <c r="H1" s="3">
        <v>43282</v>
      </c>
      <c r="I1" s="3">
        <v>43313</v>
      </c>
      <c r="J1" s="3">
        <v>43344</v>
      </c>
      <c r="K1" s="3">
        <v>43374</v>
      </c>
      <c r="L1" s="3">
        <v>43405</v>
      </c>
      <c r="M1" s="3">
        <v>43435</v>
      </c>
      <c r="N1" s="2" t="s">
        <v>120</v>
      </c>
    </row>
    <row r="2" spans="1:14" ht="14.25" customHeight="1" x14ac:dyDescent="0.35">
      <c r="A2" s="2" t="s">
        <v>174</v>
      </c>
      <c r="B2" s="48">
        <f>'NC Numbers'!B163</f>
        <v>0</v>
      </c>
      <c r="C2" s="48">
        <v>0</v>
      </c>
      <c r="D2" s="48">
        <v>0</v>
      </c>
      <c r="E2" s="48">
        <v>2</v>
      </c>
      <c r="F2" s="48">
        <v>1</v>
      </c>
      <c r="G2" s="48">
        <f>'NC Numbers'!G163</f>
        <v>0</v>
      </c>
      <c r="H2" s="48">
        <v>0</v>
      </c>
      <c r="I2" s="48">
        <f>'NC Numbers'!I163</f>
        <v>0</v>
      </c>
      <c r="J2" s="48">
        <v>3</v>
      </c>
      <c r="K2" s="48">
        <v>1</v>
      </c>
      <c r="L2" s="48">
        <v>0</v>
      </c>
      <c r="M2" s="48">
        <v>0</v>
      </c>
      <c r="N2" s="49">
        <f t="shared" ref="N2:N11" si="0">SUM(B2:M2)</f>
        <v>7</v>
      </c>
    </row>
    <row r="3" spans="1:14" ht="14.25" customHeight="1" x14ac:dyDescent="0.35">
      <c r="A3" s="2" t="s">
        <v>56</v>
      </c>
      <c r="B3" s="48">
        <f>'NC Numbers'!B165</f>
        <v>1</v>
      </c>
      <c r="C3" s="48">
        <v>1</v>
      </c>
      <c r="D3" s="48">
        <v>1</v>
      </c>
      <c r="E3" s="48">
        <v>5</v>
      </c>
      <c r="F3" s="48">
        <v>3</v>
      </c>
      <c r="G3" s="48">
        <f>'NC Numbers'!G165</f>
        <v>1</v>
      </c>
      <c r="H3" s="48">
        <v>3</v>
      </c>
      <c r="I3" s="48">
        <f>'NC Numbers'!I165</f>
        <v>2</v>
      </c>
      <c r="J3" s="48">
        <v>2</v>
      </c>
      <c r="K3" s="48">
        <v>2</v>
      </c>
      <c r="L3" s="48">
        <v>2</v>
      </c>
      <c r="M3" s="48">
        <v>3</v>
      </c>
      <c r="N3" s="49">
        <f t="shared" si="0"/>
        <v>26</v>
      </c>
    </row>
    <row r="4" spans="1:14" ht="14.25" customHeight="1" x14ac:dyDescent="0.35">
      <c r="A4" s="2" t="s">
        <v>59</v>
      </c>
      <c r="B4" s="48">
        <f>'NC Numbers'!B167</f>
        <v>4</v>
      </c>
      <c r="C4" s="48">
        <v>6</v>
      </c>
      <c r="D4" s="48">
        <v>2</v>
      </c>
      <c r="E4" s="48">
        <v>1</v>
      </c>
      <c r="F4" s="48">
        <v>3</v>
      </c>
      <c r="G4" s="48">
        <f>'NC Numbers'!G167</f>
        <v>2</v>
      </c>
      <c r="H4" s="48">
        <v>6</v>
      </c>
      <c r="I4" s="48">
        <f>'NC Numbers'!I167</f>
        <v>4</v>
      </c>
      <c r="J4" s="48">
        <v>1</v>
      </c>
      <c r="K4" s="48">
        <v>3</v>
      </c>
      <c r="L4" s="48">
        <v>3</v>
      </c>
      <c r="M4" s="48">
        <v>1</v>
      </c>
      <c r="N4" s="49">
        <f t="shared" si="0"/>
        <v>36</v>
      </c>
    </row>
    <row r="5" spans="1:14" ht="14.25" customHeight="1" x14ac:dyDescent="0.35">
      <c r="A5" s="2" t="s">
        <v>58</v>
      </c>
      <c r="B5" s="48">
        <f>'NC Numbers'!B169</f>
        <v>4</v>
      </c>
      <c r="C5" s="48">
        <v>7</v>
      </c>
      <c r="D5" s="48">
        <v>7</v>
      </c>
      <c r="E5" s="48">
        <v>3</v>
      </c>
      <c r="F5" s="48">
        <v>4</v>
      </c>
      <c r="G5" s="48">
        <f>'NC Numbers'!G169</f>
        <v>10</v>
      </c>
      <c r="H5" s="48">
        <v>5</v>
      </c>
      <c r="I5" s="48">
        <f>'NC Numbers'!I169</f>
        <v>6</v>
      </c>
      <c r="J5" s="48">
        <v>7</v>
      </c>
      <c r="K5" s="48">
        <v>10</v>
      </c>
      <c r="L5" s="48">
        <v>4</v>
      </c>
      <c r="M5" s="48">
        <v>13</v>
      </c>
      <c r="N5" s="49">
        <f t="shared" si="0"/>
        <v>80</v>
      </c>
    </row>
    <row r="6" spans="1:14" ht="14.25" customHeight="1" x14ac:dyDescent="0.35">
      <c r="A6" s="2" t="s">
        <v>57</v>
      </c>
      <c r="B6" s="48">
        <f>'NC Numbers'!B171</f>
        <v>5</v>
      </c>
      <c r="C6" s="48">
        <v>6</v>
      </c>
      <c r="D6" s="48">
        <v>3</v>
      </c>
      <c r="E6" s="48">
        <v>2</v>
      </c>
      <c r="F6" s="48">
        <v>4</v>
      </c>
      <c r="G6" s="48">
        <f>'NC Numbers'!G171</f>
        <v>1</v>
      </c>
      <c r="H6" s="48">
        <v>0</v>
      </c>
      <c r="I6" s="48">
        <f>'NC Numbers'!I171</f>
        <v>4</v>
      </c>
      <c r="J6" s="48">
        <v>1</v>
      </c>
      <c r="K6" s="48">
        <v>5</v>
      </c>
      <c r="L6" s="48">
        <v>3</v>
      </c>
      <c r="M6" s="48">
        <v>7</v>
      </c>
      <c r="N6" s="49">
        <f t="shared" si="0"/>
        <v>41</v>
      </c>
    </row>
    <row r="7" spans="1:14" ht="14.25" customHeight="1" x14ac:dyDescent="0.35">
      <c r="A7" s="2" t="s">
        <v>55</v>
      </c>
      <c r="B7" s="48">
        <f>'NC Numbers'!B173</f>
        <v>0</v>
      </c>
      <c r="C7" s="48">
        <v>1</v>
      </c>
      <c r="D7" s="48">
        <v>2</v>
      </c>
      <c r="E7" s="48">
        <v>0</v>
      </c>
      <c r="F7" s="48">
        <v>1</v>
      </c>
      <c r="G7" s="48">
        <f>'NC Numbers'!G173</f>
        <v>0</v>
      </c>
      <c r="H7" s="48">
        <v>2</v>
      </c>
      <c r="I7" s="48">
        <f>'NC Numbers'!I173</f>
        <v>1</v>
      </c>
      <c r="J7" s="48">
        <v>2</v>
      </c>
      <c r="K7" s="48">
        <v>1</v>
      </c>
      <c r="L7" s="48">
        <v>1</v>
      </c>
      <c r="M7" s="48">
        <v>1</v>
      </c>
      <c r="N7" s="49">
        <f t="shared" si="0"/>
        <v>12</v>
      </c>
    </row>
    <row r="8" spans="1:14" ht="14.25" customHeight="1" x14ac:dyDescent="0.35">
      <c r="A8" s="2" t="s">
        <v>175</v>
      </c>
      <c r="B8" s="48">
        <f>'NC Numbers'!B175</f>
        <v>3</v>
      </c>
      <c r="C8" s="48">
        <v>2</v>
      </c>
      <c r="D8" s="48">
        <v>2</v>
      </c>
      <c r="E8" s="48">
        <v>3</v>
      </c>
      <c r="F8" s="48">
        <v>4</v>
      </c>
      <c r="G8" s="48">
        <f>'NC Numbers'!G175</f>
        <v>4</v>
      </c>
      <c r="H8" s="48">
        <v>5</v>
      </c>
      <c r="I8" s="48">
        <f>'NC Numbers'!I175</f>
        <v>4</v>
      </c>
      <c r="J8" s="48">
        <v>2</v>
      </c>
      <c r="K8" s="48">
        <v>1</v>
      </c>
      <c r="L8" s="48">
        <v>3</v>
      </c>
      <c r="M8" s="48">
        <v>2</v>
      </c>
      <c r="N8" s="49">
        <f t="shared" si="0"/>
        <v>35</v>
      </c>
    </row>
    <row r="9" spans="1:14" ht="14.25" customHeight="1" x14ac:dyDescent="0.35">
      <c r="A9" s="2" t="s">
        <v>60</v>
      </c>
      <c r="B9" s="48">
        <f>'NC Numbers'!B177</f>
        <v>0</v>
      </c>
      <c r="C9" s="48">
        <v>3</v>
      </c>
      <c r="D9" s="48">
        <v>7</v>
      </c>
      <c r="E9" s="48">
        <v>3</v>
      </c>
      <c r="F9" s="48">
        <v>5</v>
      </c>
      <c r="G9" s="48">
        <f>'NC Numbers'!G177</f>
        <v>3</v>
      </c>
      <c r="H9" s="48">
        <f>'NC Numbers'!H177</f>
        <v>0</v>
      </c>
      <c r="I9" s="48">
        <f>'NC Numbers'!I177</f>
        <v>6</v>
      </c>
      <c r="J9" s="48">
        <v>2</v>
      </c>
      <c r="K9" s="48">
        <v>1</v>
      </c>
      <c r="L9" s="48">
        <v>5</v>
      </c>
      <c r="M9" s="48">
        <v>0</v>
      </c>
      <c r="N9" s="49">
        <f t="shared" si="0"/>
        <v>35</v>
      </c>
    </row>
    <row r="10" spans="1:14" ht="14.25" customHeight="1" x14ac:dyDescent="0.35">
      <c r="A10" s="2" t="s">
        <v>176</v>
      </c>
      <c r="B10" s="48">
        <f>'NC Numbers'!B179</f>
        <v>6</v>
      </c>
      <c r="C10" s="48">
        <v>4</v>
      </c>
      <c r="D10" s="48">
        <v>6</v>
      </c>
      <c r="E10" s="48">
        <v>2</v>
      </c>
      <c r="F10" s="48">
        <v>2</v>
      </c>
      <c r="G10" s="48">
        <f>'NC Numbers'!G179</f>
        <v>5</v>
      </c>
      <c r="H10" s="48">
        <v>2</v>
      </c>
      <c r="I10" s="48">
        <f>'NC Numbers'!I179</f>
        <v>3</v>
      </c>
      <c r="J10" s="48">
        <v>2</v>
      </c>
      <c r="K10" s="48">
        <v>3</v>
      </c>
      <c r="L10" s="48">
        <v>4</v>
      </c>
      <c r="M10" s="48">
        <v>0</v>
      </c>
      <c r="N10" s="49">
        <f t="shared" si="0"/>
        <v>39</v>
      </c>
    </row>
    <row r="11" spans="1:14" ht="14.25" customHeight="1" x14ac:dyDescent="0.35">
      <c r="A11" s="2" t="s">
        <v>22</v>
      </c>
      <c r="B11" s="49">
        <f t="shared" ref="B11:M11" si="1">SUM(B2:B10)</f>
        <v>23</v>
      </c>
      <c r="C11" s="49">
        <f t="shared" si="1"/>
        <v>30</v>
      </c>
      <c r="D11" s="49">
        <f t="shared" si="1"/>
        <v>30</v>
      </c>
      <c r="E11" s="49">
        <f t="shared" si="1"/>
        <v>21</v>
      </c>
      <c r="F11" s="49">
        <f t="shared" si="1"/>
        <v>27</v>
      </c>
      <c r="G11" s="49">
        <f t="shared" si="1"/>
        <v>26</v>
      </c>
      <c r="H11" s="49">
        <f t="shared" si="1"/>
        <v>23</v>
      </c>
      <c r="I11" s="49">
        <f t="shared" si="1"/>
        <v>30</v>
      </c>
      <c r="J11" s="49">
        <f t="shared" si="1"/>
        <v>22</v>
      </c>
      <c r="K11" s="49">
        <f t="shared" si="1"/>
        <v>27</v>
      </c>
      <c r="L11" s="49">
        <f t="shared" si="1"/>
        <v>25</v>
      </c>
      <c r="M11" s="49">
        <f t="shared" si="1"/>
        <v>27</v>
      </c>
      <c r="N11" s="49">
        <f t="shared" si="0"/>
        <v>311</v>
      </c>
    </row>
    <row r="12" spans="1:14" ht="14.25" customHeight="1" x14ac:dyDescent="0.35">
      <c r="D12" s="51"/>
    </row>
    <row r="13" spans="1:14" ht="14.25" customHeight="1" x14ac:dyDescent="0.35">
      <c r="B13" s="3">
        <v>42736</v>
      </c>
      <c r="C13" s="3">
        <v>42767</v>
      </c>
      <c r="D13" s="3">
        <v>42795</v>
      </c>
      <c r="E13" s="3">
        <v>42826</v>
      </c>
      <c r="F13" s="3">
        <v>42856</v>
      </c>
      <c r="G13" s="3">
        <v>42887</v>
      </c>
      <c r="H13" s="3">
        <v>42917</v>
      </c>
      <c r="I13" s="3">
        <v>42948</v>
      </c>
      <c r="J13" s="3">
        <v>42979</v>
      </c>
      <c r="K13" s="3">
        <v>43009</v>
      </c>
      <c r="L13" s="3">
        <v>43040</v>
      </c>
      <c r="M13" s="3">
        <v>43070</v>
      </c>
      <c r="N13" s="2" t="s">
        <v>120</v>
      </c>
    </row>
    <row r="14" spans="1:14" ht="14.25" customHeight="1" x14ac:dyDescent="0.35">
      <c r="A14" s="2" t="s">
        <v>174</v>
      </c>
      <c r="B14" s="2">
        <v>3</v>
      </c>
      <c r="C14" s="2">
        <v>2</v>
      </c>
      <c r="D14" s="2">
        <v>0</v>
      </c>
      <c r="E14" s="2">
        <v>1</v>
      </c>
      <c r="F14" s="2">
        <v>1</v>
      </c>
      <c r="G14" s="2">
        <v>0</v>
      </c>
      <c r="H14" s="2">
        <v>0</v>
      </c>
      <c r="I14" s="2">
        <v>0</v>
      </c>
      <c r="J14" s="2">
        <v>0</v>
      </c>
      <c r="K14" s="10">
        <v>1</v>
      </c>
      <c r="L14" s="2">
        <v>1</v>
      </c>
      <c r="M14" s="2">
        <v>0</v>
      </c>
      <c r="N14" s="10">
        <f t="shared" ref="N14:N22" si="2">SUM(B14:M14)</f>
        <v>9</v>
      </c>
    </row>
    <row r="15" spans="1:14" ht="14.25" customHeight="1" x14ac:dyDescent="0.35">
      <c r="A15" s="2" t="s">
        <v>56</v>
      </c>
      <c r="B15" s="2">
        <v>2</v>
      </c>
      <c r="C15" s="2">
        <v>2</v>
      </c>
      <c r="D15" s="2">
        <v>1</v>
      </c>
      <c r="E15" s="2">
        <v>3</v>
      </c>
      <c r="F15" s="2">
        <v>5</v>
      </c>
      <c r="G15" s="2">
        <v>3</v>
      </c>
      <c r="H15" s="2">
        <v>2</v>
      </c>
      <c r="I15" s="2">
        <v>2</v>
      </c>
      <c r="J15" s="2">
        <v>3</v>
      </c>
      <c r="K15" s="10">
        <v>4</v>
      </c>
      <c r="L15" s="2">
        <v>4</v>
      </c>
      <c r="M15" s="2">
        <v>0</v>
      </c>
      <c r="N15" s="10">
        <f t="shared" si="2"/>
        <v>31</v>
      </c>
    </row>
    <row r="16" spans="1:14" ht="14.25" customHeight="1" x14ac:dyDescent="0.35">
      <c r="A16" s="2" t="s">
        <v>59</v>
      </c>
      <c r="B16" s="2">
        <v>3</v>
      </c>
      <c r="C16" s="2">
        <v>2</v>
      </c>
      <c r="D16" s="2">
        <v>3</v>
      </c>
      <c r="E16" s="2">
        <v>1</v>
      </c>
      <c r="F16" s="2">
        <v>2</v>
      </c>
      <c r="G16" s="2">
        <v>0</v>
      </c>
      <c r="H16" s="2">
        <v>2</v>
      </c>
      <c r="I16" s="2">
        <v>0</v>
      </c>
      <c r="J16" s="2">
        <v>6</v>
      </c>
      <c r="K16" s="10">
        <v>7</v>
      </c>
      <c r="L16" s="2">
        <v>4</v>
      </c>
      <c r="M16" s="2">
        <v>7</v>
      </c>
      <c r="N16" s="10">
        <f t="shared" si="2"/>
        <v>37</v>
      </c>
    </row>
    <row r="17" spans="1:16" ht="14.25" customHeight="1" x14ac:dyDescent="0.35">
      <c r="A17" s="2" t="s">
        <v>58</v>
      </c>
      <c r="B17" s="2">
        <v>2</v>
      </c>
      <c r="C17" s="2">
        <v>3</v>
      </c>
      <c r="D17" s="2">
        <v>11</v>
      </c>
      <c r="E17" s="2">
        <v>3</v>
      </c>
      <c r="F17" s="2">
        <v>5</v>
      </c>
      <c r="G17" s="2">
        <v>4</v>
      </c>
      <c r="H17" s="2">
        <v>15</v>
      </c>
      <c r="I17" s="2">
        <v>3</v>
      </c>
      <c r="J17" s="2">
        <v>12</v>
      </c>
      <c r="K17" s="10">
        <v>5</v>
      </c>
      <c r="L17" s="2">
        <v>6</v>
      </c>
      <c r="M17" s="2">
        <v>5</v>
      </c>
      <c r="N17" s="10">
        <f t="shared" si="2"/>
        <v>74</v>
      </c>
    </row>
    <row r="18" spans="1:16" ht="14.25" customHeight="1" x14ac:dyDescent="0.35">
      <c r="A18" s="2" t="s">
        <v>57</v>
      </c>
      <c r="B18" s="2">
        <v>2</v>
      </c>
      <c r="C18" s="2">
        <v>0</v>
      </c>
      <c r="D18" s="2">
        <v>2</v>
      </c>
      <c r="E18" s="2">
        <v>2</v>
      </c>
      <c r="F18" s="2">
        <v>5</v>
      </c>
      <c r="G18" s="2">
        <v>0</v>
      </c>
      <c r="H18" s="2">
        <v>1</v>
      </c>
      <c r="I18" s="2">
        <v>1</v>
      </c>
      <c r="J18" s="2">
        <v>1</v>
      </c>
      <c r="K18" s="10">
        <v>2</v>
      </c>
      <c r="L18" s="2">
        <v>4</v>
      </c>
      <c r="M18" s="2">
        <v>2</v>
      </c>
      <c r="N18" s="10">
        <f t="shared" si="2"/>
        <v>22</v>
      </c>
    </row>
    <row r="19" spans="1:16" ht="14.25" customHeight="1" x14ac:dyDescent="0.35">
      <c r="A19" s="2" t="s">
        <v>55</v>
      </c>
      <c r="B19" s="2">
        <v>0</v>
      </c>
      <c r="C19" s="2">
        <v>3</v>
      </c>
      <c r="D19" s="2">
        <v>0</v>
      </c>
      <c r="E19" s="2">
        <v>0</v>
      </c>
      <c r="F19" s="2">
        <v>0</v>
      </c>
      <c r="G19" s="2">
        <v>3</v>
      </c>
      <c r="H19" s="2">
        <v>1</v>
      </c>
      <c r="I19" s="2">
        <v>0</v>
      </c>
      <c r="J19" s="2">
        <v>1</v>
      </c>
      <c r="K19" s="10">
        <v>1</v>
      </c>
      <c r="L19" s="2">
        <v>0</v>
      </c>
      <c r="M19" s="2">
        <v>2</v>
      </c>
      <c r="N19" s="10">
        <f t="shared" si="2"/>
        <v>11</v>
      </c>
    </row>
    <row r="20" spans="1:16" ht="14.25" customHeight="1" x14ac:dyDescent="0.35">
      <c r="A20" s="2" t="s">
        <v>175</v>
      </c>
      <c r="B20" s="2">
        <v>0</v>
      </c>
      <c r="C20" s="2">
        <v>2</v>
      </c>
      <c r="D20" s="2">
        <v>4</v>
      </c>
      <c r="E20" s="2">
        <v>2</v>
      </c>
      <c r="F20" s="2">
        <v>2</v>
      </c>
      <c r="G20" s="2">
        <v>8</v>
      </c>
      <c r="H20" s="2">
        <v>2</v>
      </c>
      <c r="I20" s="2">
        <v>4</v>
      </c>
      <c r="J20" s="2">
        <v>3</v>
      </c>
      <c r="K20" s="10">
        <v>4</v>
      </c>
      <c r="L20" s="2">
        <v>5</v>
      </c>
      <c r="M20" s="2">
        <v>2</v>
      </c>
      <c r="N20" s="10">
        <f t="shared" si="2"/>
        <v>38</v>
      </c>
    </row>
    <row r="21" spans="1:16" ht="14.25" customHeight="1" x14ac:dyDescent="0.35">
      <c r="A21" s="2" t="s">
        <v>60</v>
      </c>
      <c r="B21" s="2">
        <v>1</v>
      </c>
      <c r="C21" s="2">
        <v>1</v>
      </c>
      <c r="D21" s="2">
        <v>6</v>
      </c>
      <c r="E21" s="2">
        <v>2</v>
      </c>
      <c r="F21" s="2">
        <v>2</v>
      </c>
      <c r="G21" s="2">
        <v>4</v>
      </c>
      <c r="H21" s="2">
        <v>7</v>
      </c>
      <c r="I21" s="2">
        <v>3</v>
      </c>
      <c r="J21" s="2">
        <v>3</v>
      </c>
      <c r="K21" s="10">
        <v>6</v>
      </c>
      <c r="L21" s="2">
        <v>3</v>
      </c>
      <c r="M21" s="2">
        <v>0</v>
      </c>
      <c r="N21" s="10">
        <f t="shared" si="2"/>
        <v>38</v>
      </c>
    </row>
    <row r="22" spans="1:16" ht="14.25" customHeight="1" x14ac:dyDescent="0.35">
      <c r="A22" s="2" t="s">
        <v>176</v>
      </c>
      <c r="B22" s="2">
        <v>4</v>
      </c>
      <c r="C22" s="2">
        <v>6</v>
      </c>
      <c r="D22" s="2">
        <v>4</v>
      </c>
      <c r="E22" s="2">
        <v>4</v>
      </c>
      <c r="F22" s="2">
        <v>3</v>
      </c>
      <c r="G22" s="2">
        <v>1</v>
      </c>
      <c r="H22" s="2">
        <v>5</v>
      </c>
      <c r="I22" s="2">
        <v>1</v>
      </c>
      <c r="J22" s="2">
        <v>3</v>
      </c>
      <c r="K22" s="10">
        <v>4</v>
      </c>
      <c r="L22" s="2">
        <v>4</v>
      </c>
      <c r="M22" s="2">
        <v>1</v>
      </c>
      <c r="N22" s="10">
        <f t="shared" si="2"/>
        <v>40</v>
      </c>
    </row>
    <row r="23" spans="1:16" ht="14.25" customHeight="1" x14ac:dyDescent="0.35">
      <c r="A23" s="2" t="s">
        <v>22</v>
      </c>
      <c r="B23" s="10">
        <f t="shared" ref="B23:N23" si="3">SUM(B14:B22)</f>
        <v>17</v>
      </c>
      <c r="C23" s="10">
        <f t="shared" si="3"/>
        <v>21</v>
      </c>
      <c r="D23" s="10">
        <f t="shared" si="3"/>
        <v>31</v>
      </c>
      <c r="E23" s="10">
        <f t="shared" si="3"/>
        <v>18</v>
      </c>
      <c r="F23" s="10">
        <f t="shared" si="3"/>
        <v>25</v>
      </c>
      <c r="G23" s="10">
        <f t="shared" si="3"/>
        <v>23</v>
      </c>
      <c r="H23" s="10">
        <f t="shared" si="3"/>
        <v>35</v>
      </c>
      <c r="I23" s="10">
        <f t="shared" si="3"/>
        <v>14</v>
      </c>
      <c r="J23" s="10">
        <f t="shared" si="3"/>
        <v>32</v>
      </c>
      <c r="K23" s="10">
        <f t="shared" si="3"/>
        <v>34</v>
      </c>
      <c r="L23" s="10">
        <f t="shared" si="3"/>
        <v>31</v>
      </c>
      <c r="M23" s="10">
        <f t="shared" si="3"/>
        <v>19</v>
      </c>
      <c r="N23" s="10">
        <f t="shared" si="3"/>
        <v>300</v>
      </c>
      <c r="P23" s="10">
        <f>SUM(B23:K23)</f>
        <v>250</v>
      </c>
    </row>
    <row r="24" spans="1:16" ht="14.25" customHeight="1" x14ac:dyDescent="0.3"/>
    <row r="25" spans="1:16" ht="14.25" customHeight="1" x14ac:dyDescent="0.35">
      <c r="B25" s="3">
        <v>42370</v>
      </c>
      <c r="C25" s="3">
        <v>42401</v>
      </c>
      <c r="D25" s="3">
        <v>42430</v>
      </c>
      <c r="E25" s="3">
        <v>42461</v>
      </c>
      <c r="F25" s="3">
        <v>42491</v>
      </c>
      <c r="G25" s="3">
        <v>42522</v>
      </c>
      <c r="H25" s="3">
        <v>42552</v>
      </c>
      <c r="I25" s="3">
        <v>42583</v>
      </c>
      <c r="J25" s="3">
        <v>42614</v>
      </c>
      <c r="K25" s="3">
        <v>42644</v>
      </c>
      <c r="L25" s="3">
        <v>42675</v>
      </c>
      <c r="M25" s="3">
        <v>42705</v>
      </c>
      <c r="N25" s="2" t="s">
        <v>120</v>
      </c>
    </row>
    <row r="26" spans="1:16" ht="14.25" customHeight="1" x14ac:dyDescent="0.35">
      <c r="A26" s="2" t="s">
        <v>174</v>
      </c>
      <c r="B26" s="2">
        <v>2</v>
      </c>
      <c r="C26" s="2">
        <v>3</v>
      </c>
      <c r="D26" s="2">
        <v>1</v>
      </c>
      <c r="E26" s="2">
        <v>4</v>
      </c>
      <c r="F26" s="2">
        <v>0</v>
      </c>
      <c r="G26" s="2">
        <v>4</v>
      </c>
      <c r="H26" s="2">
        <v>3</v>
      </c>
      <c r="I26" s="2">
        <v>1</v>
      </c>
      <c r="J26" s="2">
        <v>3</v>
      </c>
      <c r="K26" s="2">
        <v>3</v>
      </c>
      <c r="L26" s="2">
        <v>0</v>
      </c>
      <c r="M26" s="2">
        <v>5</v>
      </c>
      <c r="N26" s="10">
        <f t="shared" ref="N26:N32" si="4">SUM(B26:M26)</f>
        <v>29</v>
      </c>
    </row>
    <row r="27" spans="1:16" ht="14.25" customHeight="1" x14ac:dyDescent="0.35">
      <c r="A27" s="2" t="s">
        <v>56</v>
      </c>
      <c r="B27" s="2">
        <v>2</v>
      </c>
      <c r="C27" s="2">
        <v>3</v>
      </c>
      <c r="D27" s="2">
        <v>0</v>
      </c>
      <c r="E27" s="2">
        <v>0</v>
      </c>
      <c r="F27" s="2">
        <v>0</v>
      </c>
      <c r="G27" s="2">
        <v>5</v>
      </c>
      <c r="H27" s="2">
        <v>5</v>
      </c>
      <c r="I27" s="2">
        <v>1</v>
      </c>
      <c r="J27" s="2">
        <v>2</v>
      </c>
      <c r="K27" s="2">
        <v>0</v>
      </c>
      <c r="L27" s="2">
        <v>3</v>
      </c>
      <c r="M27" s="2">
        <v>1</v>
      </c>
      <c r="N27" s="10">
        <f t="shared" si="4"/>
        <v>22</v>
      </c>
    </row>
    <row r="28" spans="1:16" ht="14.25" customHeight="1" x14ac:dyDescent="0.35">
      <c r="A28" s="2" t="s">
        <v>59</v>
      </c>
      <c r="B28" s="2">
        <v>3</v>
      </c>
      <c r="C28" s="2">
        <v>1</v>
      </c>
      <c r="D28" s="2">
        <v>3</v>
      </c>
      <c r="E28" s="2">
        <v>4</v>
      </c>
      <c r="F28" s="2">
        <v>3</v>
      </c>
      <c r="G28" s="2">
        <v>5</v>
      </c>
      <c r="H28" s="2">
        <v>4</v>
      </c>
      <c r="I28" s="2">
        <v>7</v>
      </c>
      <c r="J28" s="2">
        <v>0</v>
      </c>
      <c r="K28" s="2">
        <v>1</v>
      </c>
      <c r="L28" s="2">
        <v>4</v>
      </c>
      <c r="M28" s="2">
        <v>5</v>
      </c>
      <c r="N28" s="10">
        <f t="shared" si="4"/>
        <v>40</v>
      </c>
    </row>
    <row r="29" spans="1:16" ht="14.25" customHeight="1" x14ac:dyDescent="0.35">
      <c r="A29" s="2" t="s">
        <v>58</v>
      </c>
      <c r="B29" s="2">
        <v>5</v>
      </c>
      <c r="C29" s="2">
        <v>8</v>
      </c>
      <c r="D29" s="2">
        <v>6</v>
      </c>
      <c r="E29" s="2">
        <v>9</v>
      </c>
      <c r="F29" s="2">
        <v>5</v>
      </c>
      <c r="G29" s="2">
        <v>4</v>
      </c>
      <c r="H29" s="2">
        <v>9</v>
      </c>
      <c r="I29" s="2">
        <v>8</v>
      </c>
      <c r="J29" s="2">
        <v>10</v>
      </c>
      <c r="K29" s="2">
        <v>6</v>
      </c>
      <c r="L29" s="2">
        <v>2</v>
      </c>
      <c r="M29" s="2">
        <v>5</v>
      </c>
      <c r="N29" s="10">
        <f t="shared" si="4"/>
        <v>77</v>
      </c>
    </row>
    <row r="30" spans="1:16" ht="14.25" customHeight="1" x14ac:dyDescent="0.35">
      <c r="A30" s="2" t="s">
        <v>57</v>
      </c>
      <c r="B30" s="2">
        <v>3</v>
      </c>
      <c r="C30" s="2">
        <v>0</v>
      </c>
      <c r="D30" s="2">
        <v>0</v>
      </c>
      <c r="E30" s="2">
        <v>0</v>
      </c>
      <c r="F30" s="2">
        <v>5</v>
      </c>
      <c r="G30" s="2">
        <v>6</v>
      </c>
      <c r="H30" s="2">
        <v>1</v>
      </c>
      <c r="I30" s="2">
        <v>3</v>
      </c>
      <c r="J30" s="2">
        <v>3</v>
      </c>
      <c r="K30" s="2">
        <v>0</v>
      </c>
      <c r="L30" s="2">
        <v>1</v>
      </c>
      <c r="M30" s="2">
        <v>2</v>
      </c>
      <c r="N30" s="10">
        <f t="shared" si="4"/>
        <v>24</v>
      </c>
    </row>
    <row r="31" spans="1:16" ht="14.25" customHeight="1" x14ac:dyDescent="0.35">
      <c r="A31" s="2" t="s">
        <v>55</v>
      </c>
      <c r="B31" s="2">
        <v>0</v>
      </c>
      <c r="C31" s="2">
        <v>1</v>
      </c>
      <c r="D31" s="2">
        <v>1</v>
      </c>
      <c r="E31" s="2">
        <v>0</v>
      </c>
      <c r="F31" s="2">
        <v>0</v>
      </c>
      <c r="G31" s="2">
        <v>1</v>
      </c>
      <c r="H31" s="2">
        <v>2</v>
      </c>
      <c r="I31" s="2">
        <v>0</v>
      </c>
      <c r="J31" s="2">
        <v>1</v>
      </c>
      <c r="K31" s="2">
        <v>3</v>
      </c>
      <c r="L31" s="2">
        <v>0</v>
      </c>
      <c r="M31" s="2">
        <v>1</v>
      </c>
      <c r="N31" s="10">
        <f t="shared" si="4"/>
        <v>10</v>
      </c>
    </row>
    <row r="32" spans="1:16" ht="14.25" customHeight="1" x14ac:dyDescent="0.35">
      <c r="A32" s="2" t="s">
        <v>22</v>
      </c>
      <c r="B32" s="10">
        <f t="shared" ref="B32:M32" si="5">SUM(B26:B31)</f>
        <v>15</v>
      </c>
      <c r="C32" s="10">
        <f t="shared" si="5"/>
        <v>16</v>
      </c>
      <c r="D32" s="10">
        <f t="shared" si="5"/>
        <v>11</v>
      </c>
      <c r="E32" s="10">
        <f t="shared" si="5"/>
        <v>17</v>
      </c>
      <c r="F32" s="10">
        <f t="shared" si="5"/>
        <v>13</v>
      </c>
      <c r="G32" s="10">
        <f t="shared" si="5"/>
        <v>25</v>
      </c>
      <c r="H32" s="10">
        <f t="shared" si="5"/>
        <v>24</v>
      </c>
      <c r="I32" s="10">
        <f t="shared" si="5"/>
        <v>20</v>
      </c>
      <c r="J32" s="10">
        <f t="shared" si="5"/>
        <v>19</v>
      </c>
      <c r="K32" s="10">
        <f t="shared" si="5"/>
        <v>13</v>
      </c>
      <c r="L32" s="10">
        <f t="shared" si="5"/>
        <v>10</v>
      </c>
      <c r="M32" s="10">
        <f t="shared" si="5"/>
        <v>19</v>
      </c>
      <c r="N32" s="10">
        <f t="shared" si="4"/>
        <v>202</v>
      </c>
      <c r="P32" s="2">
        <f>SUM(B41:L41)</f>
        <v>292</v>
      </c>
    </row>
    <row r="33" spans="1:21" ht="14.25" customHeight="1" x14ac:dyDescent="0.35">
      <c r="J33" s="10"/>
    </row>
    <row r="34" spans="1:21" ht="14.25" customHeight="1" x14ac:dyDescent="0.35">
      <c r="B34" s="3">
        <v>42370</v>
      </c>
      <c r="C34" s="3">
        <v>42401</v>
      </c>
      <c r="D34" s="3">
        <v>42430</v>
      </c>
      <c r="E34" s="3">
        <v>42461</v>
      </c>
      <c r="F34" s="3">
        <v>42491</v>
      </c>
      <c r="G34" s="3">
        <v>42522</v>
      </c>
      <c r="H34" s="3">
        <v>42552</v>
      </c>
      <c r="I34" s="3">
        <v>42583</v>
      </c>
      <c r="J34" s="52">
        <v>42614</v>
      </c>
      <c r="K34" s="3">
        <v>42644</v>
      </c>
      <c r="L34" s="3">
        <v>42675</v>
      </c>
      <c r="M34" s="3">
        <v>42705</v>
      </c>
    </row>
    <row r="35" spans="1:21" ht="14.25" customHeight="1" x14ac:dyDescent="0.35">
      <c r="A35" s="2" t="s">
        <v>175</v>
      </c>
      <c r="B35" s="2">
        <v>5</v>
      </c>
      <c r="C35" s="2">
        <v>2</v>
      </c>
      <c r="D35" s="2">
        <v>4</v>
      </c>
      <c r="E35" s="2">
        <v>4</v>
      </c>
      <c r="F35" s="2">
        <v>7</v>
      </c>
      <c r="G35" s="2">
        <v>3</v>
      </c>
      <c r="H35" s="2">
        <v>5</v>
      </c>
      <c r="I35" s="2">
        <v>3</v>
      </c>
      <c r="J35" s="10">
        <v>3</v>
      </c>
      <c r="K35" s="2">
        <v>4</v>
      </c>
      <c r="L35" s="2">
        <v>7</v>
      </c>
      <c r="M35" s="2">
        <v>5</v>
      </c>
      <c r="N35" s="10">
        <f>SUM(B35:M35)</f>
        <v>52</v>
      </c>
    </row>
    <row r="36" spans="1:21" ht="14.25" customHeight="1" x14ac:dyDescent="0.35">
      <c r="A36" s="2" t="s">
        <v>60</v>
      </c>
      <c r="B36" s="2">
        <v>2</v>
      </c>
      <c r="C36" s="2">
        <v>1</v>
      </c>
      <c r="D36" s="2">
        <v>1</v>
      </c>
      <c r="E36" s="2">
        <v>1</v>
      </c>
      <c r="F36" s="2">
        <v>4</v>
      </c>
      <c r="G36" s="2">
        <v>5</v>
      </c>
      <c r="H36" s="2">
        <v>2</v>
      </c>
      <c r="I36" s="2">
        <v>3</v>
      </c>
      <c r="J36" s="10">
        <v>3</v>
      </c>
      <c r="K36" s="2">
        <v>4</v>
      </c>
      <c r="L36" s="2">
        <v>1</v>
      </c>
      <c r="M36" s="2">
        <v>2</v>
      </c>
      <c r="N36" s="10">
        <f>SUM(B36:M36)</f>
        <v>29</v>
      </c>
    </row>
    <row r="37" spans="1:21" ht="14.25" customHeight="1" x14ac:dyDescent="0.35">
      <c r="A37" s="2" t="s">
        <v>176</v>
      </c>
      <c r="B37" s="2">
        <v>6</v>
      </c>
      <c r="C37" s="2">
        <v>4</v>
      </c>
      <c r="D37" s="2">
        <v>2</v>
      </c>
      <c r="E37" s="2">
        <v>2</v>
      </c>
      <c r="F37" s="2">
        <v>4</v>
      </c>
      <c r="G37" s="2">
        <v>5</v>
      </c>
      <c r="H37" s="2">
        <v>3</v>
      </c>
      <c r="I37" s="2">
        <v>1</v>
      </c>
      <c r="J37" s="10">
        <v>2</v>
      </c>
      <c r="K37" s="2">
        <v>5</v>
      </c>
      <c r="L37" s="2">
        <v>1</v>
      </c>
      <c r="M37" s="2">
        <v>1</v>
      </c>
      <c r="N37" s="10">
        <f>SUM(B37:M37)</f>
        <v>36</v>
      </c>
    </row>
    <row r="38" spans="1:21" ht="14.25" customHeight="1" x14ac:dyDescent="0.35">
      <c r="B38" s="10">
        <f t="shared" ref="B38:M38" si="6">SUM(B35:B37)</f>
        <v>13</v>
      </c>
      <c r="C38" s="10">
        <f t="shared" si="6"/>
        <v>7</v>
      </c>
      <c r="D38" s="10">
        <f t="shared" si="6"/>
        <v>7</v>
      </c>
      <c r="E38" s="10">
        <f t="shared" si="6"/>
        <v>7</v>
      </c>
      <c r="F38" s="10">
        <f t="shared" si="6"/>
        <v>15</v>
      </c>
      <c r="G38" s="10">
        <f t="shared" si="6"/>
        <v>13</v>
      </c>
      <c r="H38" s="10">
        <f t="shared" si="6"/>
        <v>10</v>
      </c>
      <c r="I38" s="10">
        <f t="shared" si="6"/>
        <v>7</v>
      </c>
      <c r="J38" s="10">
        <f t="shared" si="6"/>
        <v>8</v>
      </c>
      <c r="K38" s="10">
        <f t="shared" si="6"/>
        <v>13</v>
      </c>
      <c r="L38" s="10">
        <f t="shared" si="6"/>
        <v>9</v>
      </c>
      <c r="M38" s="10">
        <f t="shared" si="6"/>
        <v>8</v>
      </c>
      <c r="N38" s="10">
        <f>SUM(B38:M38)</f>
        <v>117</v>
      </c>
    </row>
    <row r="39" spans="1:21" ht="14.25" customHeight="1" x14ac:dyDescent="0.35">
      <c r="J39" s="10"/>
    </row>
    <row r="40" spans="1:21" ht="14.25" customHeight="1" x14ac:dyDescent="0.35">
      <c r="P40" s="4" t="s">
        <v>45</v>
      </c>
      <c r="Q40" s="4" t="s">
        <v>46</v>
      </c>
      <c r="R40" s="4" t="s">
        <v>47</v>
      </c>
      <c r="S40" s="4" t="s">
        <v>48</v>
      </c>
      <c r="T40" s="4" t="s">
        <v>4</v>
      </c>
      <c r="U40" s="4" t="s">
        <v>49</v>
      </c>
    </row>
    <row r="41" spans="1:21" ht="14.25" customHeight="1" x14ac:dyDescent="0.35">
      <c r="A41" s="2" t="s">
        <v>22</v>
      </c>
      <c r="B41" s="10">
        <f t="shared" ref="B41:M41" si="7">B32+B38</f>
        <v>28</v>
      </c>
      <c r="C41" s="10">
        <f t="shared" si="7"/>
        <v>23</v>
      </c>
      <c r="D41" s="10">
        <f t="shared" si="7"/>
        <v>18</v>
      </c>
      <c r="E41" s="10">
        <f t="shared" si="7"/>
        <v>24</v>
      </c>
      <c r="F41" s="10">
        <f t="shared" si="7"/>
        <v>28</v>
      </c>
      <c r="G41" s="10">
        <f t="shared" si="7"/>
        <v>38</v>
      </c>
      <c r="H41" s="10">
        <f t="shared" si="7"/>
        <v>34</v>
      </c>
      <c r="I41" s="10">
        <f t="shared" si="7"/>
        <v>27</v>
      </c>
      <c r="J41" s="10">
        <f t="shared" si="7"/>
        <v>27</v>
      </c>
      <c r="K41" s="10">
        <f t="shared" si="7"/>
        <v>26</v>
      </c>
      <c r="L41" s="10">
        <f t="shared" si="7"/>
        <v>19</v>
      </c>
      <c r="M41" s="10">
        <f t="shared" si="7"/>
        <v>27</v>
      </c>
      <c r="N41" s="10">
        <f>SUM(B41:M41)</f>
        <v>319</v>
      </c>
      <c r="P41" s="2">
        <f>B41</f>
        <v>28</v>
      </c>
      <c r="Q41" s="2">
        <f>SUM(B41:C41)</f>
        <v>51</v>
      </c>
      <c r="R41" s="2">
        <f>SUM(B41:D41)</f>
        <v>69</v>
      </c>
      <c r="S41" s="2">
        <f>SUM(B41:E41)</f>
        <v>93</v>
      </c>
      <c r="T41" s="2">
        <f>SUM(B41:F41)</f>
        <v>121</v>
      </c>
      <c r="U41" s="2">
        <f>U32+U38</f>
        <v>0</v>
      </c>
    </row>
    <row r="42" spans="1:21" ht="14.25" customHeight="1" x14ac:dyDescent="0.3"/>
    <row r="43" spans="1:21" ht="14.25" customHeight="1" x14ac:dyDescent="0.3"/>
    <row r="44" spans="1:21" ht="14.25" customHeight="1" x14ac:dyDescent="0.3"/>
    <row r="45" spans="1:21" ht="14.25" customHeight="1" x14ac:dyDescent="0.3"/>
    <row r="46" spans="1:21" ht="14.25" customHeight="1" x14ac:dyDescent="0.3"/>
    <row r="47" spans="1:21" ht="14.25" customHeight="1" x14ac:dyDescent="0.3"/>
    <row r="48" spans="1:21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>
    <tabColor rgb="FFFFFF00"/>
  </sheetPr>
  <dimension ref="A1:R1074"/>
  <sheetViews>
    <sheetView topLeftCell="A4" workbookViewId="0">
      <pane xSplit="1" topLeftCell="B1" activePane="topRight" state="frozen"/>
      <selection pane="topRight" activeCell="N14" sqref="N14:N22"/>
    </sheetView>
  </sheetViews>
  <sheetFormatPr defaultColWidth="12.58203125" defaultRowHeight="15" customHeight="1" x14ac:dyDescent="0.3"/>
  <cols>
    <col min="1" max="1" width="22.5" customWidth="1"/>
    <col min="2" max="2" width="14.08203125" customWidth="1"/>
    <col min="3" max="3" width="12.5" bestFit="1" customWidth="1"/>
    <col min="4" max="4" width="15.33203125" bestFit="1" customWidth="1"/>
    <col min="5" max="5" width="9.83203125" bestFit="1" customWidth="1"/>
    <col min="6" max="7" width="9.4140625" customWidth="1"/>
    <col min="8" max="11" width="10.08203125" customWidth="1"/>
    <col min="12" max="12" width="12.08203125" bestFit="1" customWidth="1"/>
    <col min="13" max="13" width="10.58203125" customWidth="1"/>
    <col min="14" max="14" width="10.58203125" bestFit="1" customWidth="1"/>
    <col min="15" max="15" width="9.58203125" customWidth="1"/>
    <col min="16" max="16" width="21.08203125" customWidth="1"/>
    <col min="17" max="18" width="11.33203125" bestFit="1" customWidth="1"/>
    <col min="19" max="26" width="7.58203125" customWidth="1"/>
  </cols>
  <sheetData>
    <row r="1" spans="1:17" ht="15" customHeight="1" x14ac:dyDescent="0.35">
      <c r="A1" s="53"/>
      <c r="B1" s="3">
        <v>45680</v>
      </c>
      <c r="C1" s="3">
        <v>45711</v>
      </c>
      <c r="D1" s="3">
        <v>45739</v>
      </c>
      <c r="E1" s="3">
        <v>45770</v>
      </c>
      <c r="F1" s="3">
        <v>45800</v>
      </c>
      <c r="G1" s="3">
        <v>45831</v>
      </c>
      <c r="H1" s="3">
        <v>45861</v>
      </c>
      <c r="I1" s="3">
        <v>45892</v>
      </c>
      <c r="J1" s="3">
        <v>45923</v>
      </c>
      <c r="K1" s="3">
        <v>45953</v>
      </c>
      <c r="L1" s="3">
        <v>45984</v>
      </c>
      <c r="M1" s="3">
        <v>46014</v>
      </c>
    </row>
    <row r="2" spans="1:17" ht="15" customHeight="1" x14ac:dyDescent="0.35">
      <c r="A2" s="53" t="s">
        <v>561</v>
      </c>
      <c r="B2" s="32">
        <v>750000</v>
      </c>
      <c r="C2" s="32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188">
        <f>SUM(B2:M2)</f>
        <v>750000</v>
      </c>
      <c r="O2" s="53"/>
      <c r="P2" s="53" t="str">
        <f>A2</f>
        <v>Manteo - 25</v>
      </c>
    </row>
    <row r="3" spans="1:17" ht="15" customHeight="1" x14ac:dyDescent="0.35">
      <c r="A3" s="53" t="s">
        <v>562</v>
      </c>
      <c r="B3" s="32">
        <v>864000</v>
      </c>
      <c r="C3" s="32">
        <v>2190000</v>
      </c>
      <c r="D3" s="32"/>
      <c r="E3" s="32"/>
      <c r="F3" s="32"/>
      <c r="G3" s="32"/>
      <c r="H3" s="32"/>
      <c r="I3" s="32"/>
      <c r="J3" s="32"/>
      <c r="K3" s="32"/>
      <c r="L3" s="32"/>
      <c r="M3" s="32"/>
      <c r="N3" s="188">
        <f t="shared" ref="N3:N10" si="0">SUM(B3:M3)</f>
        <v>3054000</v>
      </c>
      <c r="O3" s="53"/>
      <c r="P3" s="53" t="str">
        <f t="shared" ref="P3:P10" si="1">A3</f>
        <v>Southern Shores-25</v>
      </c>
    </row>
    <row r="4" spans="1:17" ht="15" customHeight="1" x14ac:dyDescent="0.35">
      <c r="A4" s="53" t="s">
        <v>563</v>
      </c>
      <c r="B4" s="32">
        <v>1447000</v>
      </c>
      <c r="C4" s="32">
        <v>200000</v>
      </c>
      <c r="D4" s="32"/>
      <c r="E4" s="32"/>
      <c r="F4" s="32"/>
      <c r="G4" s="32"/>
      <c r="H4" s="32"/>
      <c r="I4" s="32"/>
      <c r="J4" s="32"/>
      <c r="K4" s="32"/>
      <c r="L4" s="32"/>
      <c r="M4" s="32"/>
      <c r="N4" s="188">
        <f t="shared" si="0"/>
        <v>1647000</v>
      </c>
      <c r="O4" s="53"/>
      <c r="P4" s="53" t="str">
        <f t="shared" si="1"/>
        <v>Nags Head-25</v>
      </c>
    </row>
    <row r="5" spans="1:17" ht="15" customHeight="1" x14ac:dyDescent="0.35">
      <c r="A5" s="53" t="s">
        <v>564</v>
      </c>
      <c r="B5" s="32">
        <v>250000</v>
      </c>
      <c r="C5" s="32">
        <v>1937829</v>
      </c>
      <c r="D5" s="32"/>
      <c r="E5" s="32"/>
      <c r="F5" s="32"/>
      <c r="G5" s="32"/>
      <c r="H5" s="32"/>
      <c r="I5" s="32"/>
      <c r="J5" s="32"/>
      <c r="K5" s="32"/>
      <c r="L5" s="32"/>
      <c r="M5" s="32"/>
      <c r="N5" s="188">
        <f t="shared" si="0"/>
        <v>2187829</v>
      </c>
      <c r="O5" s="53"/>
      <c r="P5" s="53" t="str">
        <f t="shared" si="1"/>
        <v>Kill Devil Hills -25</v>
      </c>
    </row>
    <row r="6" spans="1:17" ht="15" customHeight="1" x14ac:dyDescent="0.35">
      <c r="A6" s="53" t="s">
        <v>565</v>
      </c>
      <c r="B6" s="32">
        <v>2540191</v>
      </c>
      <c r="C6" s="32">
        <v>1575000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188">
        <f t="shared" si="0"/>
        <v>4115191</v>
      </c>
      <c r="O6" s="53"/>
      <c r="P6" s="53" t="str">
        <f t="shared" si="1"/>
        <v>Kitty Hawk-25</v>
      </c>
    </row>
    <row r="7" spans="1:17" ht="15" customHeight="1" x14ac:dyDescent="0.35">
      <c r="A7" s="53" t="s">
        <v>566</v>
      </c>
      <c r="B7" s="32">
        <v>650000</v>
      </c>
      <c r="C7" s="32">
        <v>1605000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188">
        <f t="shared" si="0"/>
        <v>2255000</v>
      </c>
      <c r="O7" s="53"/>
      <c r="P7" s="53" t="str">
        <f t="shared" si="1"/>
        <v>Duck - 25</v>
      </c>
    </row>
    <row r="8" spans="1:17" ht="15" customHeight="1" x14ac:dyDescent="0.35">
      <c r="A8" s="53" t="s">
        <v>567</v>
      </c>
      <c r="B8" s="32">
        <v>945000</v>
      </c>
      <c r="C8" s="32">
        <v>2234335</v>
      </c>
      <c r="D8" s="32"/>
      <c r="E8" s="32"/>
      <c r="F8" s="32"/>
      <c r="G8" s="32"/>
      <c r="H8" s="32"/>
      <c r="I8" s="32"/>
      <c r="J8" s="32"/>
      <c r="K8" s="32"/>
      <c r="L8" s="32"/>
      <c r="M8" s="32"/>
      <c r="N8" s="188">
        <f t="shared" si="0"/>
        <v>3179335</v>
      </c>
      <c r="O8" s="53"/>
      <c r="P8" s="53" t="str">
        <f t="shared" si="1"/>
        <v>Hatteras Island -25</v>
      </c>
    </row>
    <row r="9" spans="1:17" ht="15" customHeight="1" x14ac:dyDescent="0.35">
      <c r="A9" s="53" t="s">
        <v>568</v>
      </c>
      <c r="B9" s="32">
        <v>1350000</v>
      </c>
      <c r="C9" s="32">
        <v>400000</v>
      </c>
      <c r="D9" s="32"/>
      <c r="E9" s="32"/>
      <c r="F9" s="32"/>
      <c r="G9" s="32"/>
      <c r="H9" s="32"/>
      <c r="I9" s="32"/>
      <c r="J9" s="32"/>
      <c r="K9" s="32"/>
      <c r="L9" s="32"/>
      <c r="M9" s="32"/>
      <c r="N9" s="188">
        <f t="shared" si="0"/>
        <v>1750000</v>
      </c>
      <c r="O9" s="53"/>
      <c r="P9" s="53" t="str">
        <f t="shared" si="1"/>
        <v>Roanoke Island -25</v>
      </c>
    </row>
    <row r="10" spans="1:17" ht="15" customHeight="1" x14ac:dyDescent="0.35">
      <c r="A10" s="53" t="s">
        <v>558</v>
      </c>
      <c r="B10" s="32">
        <v>0</v>
      </c>
      <c r="C10" s="32">
        <v>0</v>
      </c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188">
        <f t="shared" si="0"/>
        <v>0</v>
      </c>
      <c r="O10" s="54"/>
      <c r="P10" s="53" t="str">
        <f t="shared" si="1"/>
        <v>KDH - UnIncorporated - 25</v>
      </c>
    </row>
    <row r="11" spans="1:17" ht="15" customHeight="1" x14ac:dyDescent="0.35">
      <c r="A11" s="53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188">
        <f>SUM(N2:N10)</f>
        <v>18938355</v>
      </c>
      <c r="O11" s="53"/>
      <c r="P11" s="53"/>
    </row>
    <row r="13" spans="1:17" ht="15" customHeight="1" x14ac:dyDescent="0.35">
      <c r="A13" s="53"/>
      <c r="B13" s="3">
        <v>45314</v>
      </c>
      <c r="C13" s="3">
        <v>45345</v>
      </c>
      <c r="D13" s="3">
        <v>45374</v>
      </c>
      <c r="E13" s="3">
        <v>45405</v>
      </c>
      <c r="F13" s="3">
        <v>45435</v>
      </c>
      <c r="G13" s="3">
        <v>45466</v>
      </c>
      <c r="H13" s="3">
        <v>45496</v>
      </c>
      <c r="I13" s="3">
        <v>45527</v>
      </c>
      <c r="J13" s="3">
        <v>45558</v>
      </c>
      <c r="K13" s="3">
        <v>45588</v>
      </c>
      <c r="L13" s="3">
        <v>45619</v>
      </c>
      <c r="M13" s="3">
        <v>45649</v>
      </c>
    </row>
    <row r="14" spans="1:17" s="53" customFormat="1" ht="15" customHeight="1" x14ac:dyDescent="0.35">
      <c r="A14" s="53" t="s">
        <v>442</v>
      </c>
      <c r="B14" s="32">
        <v>0</v>
      </c>
      <c r="C14" s="32">
        <v>0</v>
      </c>
      <c r="D14" s="32">
        <v>0</v>
      </c>
      <c r="E14" s="32">
        <v>0</v>
      </c>
      <c r="F14" s="32">
        <v>750000</v>
      </c>
      <c r="G14" s="32">
        <v>500000</v>
      </c>
      <c r="H14" s="32">
        <v>250000</v>
      </c>
      <c r="I14" s="32">
        <v>1008509</v>
      </c>
      <c r="J14" s="32">
        <v>0</v>
      </c>
      <c r="K14" s="32">
        <v>0</v>
      </c>
      <c r="L14" s="32">
        <v>0</v>
      </c>
      <c r="M14" s="32">
        <v>2000606</v>
      </c>
      <c r="N14" s="188">
        <f>SUM(B14:C14)</f>
        <v>0</v>
      </c>
      <c r="P14" s="53" t="str">
        <f t="shared" ref="P14:P22" si="2">A14</f>
        <v>Manteo - 24</v>
      </c>
      <c r="Q14" s="162"/>
    </row>
    <row r="15" spans="1:17" s="53" customFormat="1" ht="15" customHeight="1" x14ac:dyDescent="0.35">
      <c r="A15" s="53" t="s">
        <v>443</v>
      </c>
      <c r="B15" s="32">
        <v>0</v>
      </c>
      <c r="C15" s="32">
        <v>742472</v>
      </c>
      <c r="D15" s="32">
        <v>0</v>
      </c>
      <c r="E15" s="32">
        <v>0</v>
      </c>
      <c r="F15" s="32">
        <v>1200000</v>
      </c>
      <c r="G15" s="32">
        <v>500000</v>
      </c>
      <c r="H15" s="32">
        <v>3781742</v>
      </c>
      <c r="I15" s="32">
        <v>1350000</v>
      </c>
      <c r="J15" s="32">
        <v>650000</v>
      </c>
      <c r="K15" s="32">
        <v>887097</v>
      </c>
      <c r="L15" s="32">
        <v>726000</v>
      </c>
      <c r="M15" s="32">
        <v>4100927</v>
      </c>
      <c r="N15" s="188">
        <f t="shared" ref="N15:N22" si="3">SUM(B15:C15)</f>
        <v>742472</v>
      </c>
      <c r="P15" s="53" t="str">
        <f t="shared" si="2"/>
        <v>Southern Shores-24</v>
      </c>
      <c r="Q15" s="162"/>
    </row>
    <row r="16" spans="1:17" s="53" customFormat="1" ht="15" customHeight="1" x14ac:dyDescent="0.35">
      <c r="A16" s="53" t="s">
        <v>444</v>
      </c>
      <c r="B16" s="32">
        <v>469000</v>
      </c>
      <c r="C16" s="32">
        <v>2857158</v>
      </c>
      <c r="D16" s="32">
        <v>1915500</v>
      </c>
      <c r="E16" s="32">
        <v>560000</v>
      </c>
      <c r="F16" s="32">
        <v>2650000</v>
      </c>
      <c r="G16" s="32">
        <v>975000</v>
      </c>
      <c r="H16" s="32">
        <v>2634157</v>
      </c>
      <c r="I16" s="32">
        <v>2396000</v>
      </c>
      <c r="J16" s="32">
        <v>727000</v>
      </c>
      <c r="K16" s="32">
        <v>1755200</v>
      </c>
      <c r="L16" s="32">
        <v>3235000</v>
      </c>
      <c r="M16" s="32">
        <v>1350000</v>
      </c>
      <c r="N16" s="188">
        <f t="shared" si="3"/>
        <v>3326158</v>
      </c>
      <c r="P16" s="53" t="str">
        <f t="shared" si="2"/>
        <v>Nags Head-24</v>
      </c>
      <c r="Q16" s="162"/>
    </row>
    <row r="17" spans="1:18" s="53" customFormat="1" ht="15" customHeight="1" x14ac:dyDescent="0.35">
      <c r="A17" s="53" t="s">
        <v>445</v>
      </c>
      <c r="B17" s="32">
        <v>2215000</v>
      </c>
      <c r="C17" s="32">
        <v>773566</v>
      </c>
      <c r="D17" s="32">
        <v>1550000</v>
      </c>
      <c r="E17" s="32">
        <v>1667244</v>
      </c>
      <c r="F17" s="32">
        <v>1603000</v>
      </c>
      <c r="G17" s="32">
        <v>1875000</v>
      </c>
      <c r="H17" s="32">
        <v>1471000</v>
      </c>
      <c r="I17" s="32">
        <v>1920000</v>
      </c>
      <c r="J17" s="32">
        <v>4708000</v>
      </c>
      <c r="K17" s="32">
        <v>417060</v>
      </c>
      <c r="L17" s="32">
        <v>2117671</v>
      </c>
      <c r="M17" s="32">
        <v>2600000</v>
      </c>
      <c r="N17" s="188">
        <f t="shared" si="3"/>
        <v>2988566</v>
      </c>
      <c r="P17" s="53" t="str">
        <f t="shared" si="2"/>
        <v>Kill Devil Hills -24</v>
      </c>
      <c r="Q17" s="162"/>
    </row>
    <row r="18" spans="1:18" s="53" customFormat="1" ht="15" customHeight="1" x14ac:dyDescent="0.35">
      <c r="A18" s="53" t="s">
        <v>446</v>
      </c>
      <c r="B18" s="32">
        <v>1579100</v>
      </c>
      <c r="C18" s="32">
        <v>0</v>
      </c>
      <c r="D18" s="32">
        <v>0</v>
      </c>
      <c r="E18" s="32">
        <v>0</v>
      </c>
      <c r="F18" s="32">
        <v>0</v>
      </c>
      <c r="G18" s="32">
        <v>696000</v>
      </c>
      <c r="H18" s="32">
        <v>1615000</v>
      </c>
      <c r="I18" s="32">
        <v>0</v>
      </c>
      <c r="J18" s="32">
        <v>0</v>
      </c>
      <c r="K18" s="32">
        <v>3028200</v>
      </c>
      <c r="L18" s="32">
        <v>925000</v>
      </c>
      <c r="M18" s="32">
        <v>0</v>
      </c>
      <c r="N18" s="188">
        <f t="shared" si="3"/>
        <v>1579100</v>
      </c>
      <c r="P18" s="53" t="str">
        <f t="shared" si="2"/>
        <v>Kitty Hawk-24</v>
      </c>
      <c r="Q18" s="162"/>
    </row>
    <row r="19" spans="1:18" s="53" customFormat="1" ht="15" customHeight="1" x14ac:dyDescent="0.35">
      <c r="A19" s="53" t="s">
        <v>447</v>
      </c>
      <c r="B19" s="32">
        <v>1083000</v>
      </c>
      <c r="C19" s="32">
        <v>1566930</v>
      </c>
      <c r="D19" s="32">
        <v>1150150</v>
      </c>
      <c r="E19" s="32">
        <v>0</v>
      </c>
      <c r="F19" s="32">
        <v>0</v>
      </c>
      <c r="G19" s="32">
        <v>750000</v>
      </c>
      <c r="H19" s="32">
        <v>0</v>
      </c>
      <c r="I19" s="32">
        <v>0</v>
      </c>
      <c r="J19" s="32">
        <v>0</v>
      </c>
      <c r="K19" s="32">
        <v>1100000</v>
      </c>
      <c r="L19" s="32">
        <v>1680000</v>
      </c>
      <c r="M19" s="32">
        <v>0</v>
      </c>
      <c r="N19" s="188">
        <f t="shared" si="3"/>
        <v>2649930</v>
      </c>
      <c r="P19" s="53" t="str">
        <f t="shared" si="2"/>
        <v>Duck - 24</v>
      </c>
      <c r="Q19" s="162"/>
    </row>
    <row r="20" spans="1:18" s="53" customFormat="1" ht="15" customHeight="1" x14ac:dyDescent="0.35">
      <c r="A20" s="53" t="s">
        <v>448</v>
      </c>
      <c r="B20" s="32">
        <v>2783976</v>
      </c>
      <c r="C20" s="32">
        <v>1010500</v>
      </c>
      <c r="D20" s="32">
        <v>2910000</v>
      </c>
      <c r="E20" s="32">
        <v>2612600</v>
      </c>
      <c r="F20" s="32">
        <v>3516800</v>
      </c>
      <c r="G20" s="32">
        <v>5081031</v>
      </c>
      <c r="H20" s="32">
        <v>1477796</v>
      </c>
      <c r="I20" s="32">
        <v>2730536</v>
      </c>
      <c r="J20" s="32">
        <v>3790750</v>
      </c>
      <c r="K20" s="32">
        <v>1885000</v>
      </c>
      <c r="L20" s="32">
        <v>2034500</v>
      </c>
      <c r="M20" s="32">
        <v>3205600</v>
      </c>
      <c r="N20" s="188">
        <f t="shared" si="3"/>
        <v>3794476</v>
      </c>
      <c r="P20" s="53" t="str">
        <f t="shared" si="2"/>
        <v>Hatteras Island -24</v>
      </c>
      <c r="Q20" s="162"/>
    </row>
    <row r="21" spans="1:18" s="53" customFormat="1" ht="15" customHeight="1" x14ac:dyDescent="0.35">
      <c r="A21" s="53" t="s">
        <v>434</v>
      </c>
      <c r="B21" s="32">
        <v>335000</v>
      </c>
      <c r="C21" s="32">
        <v>1143000</v>
      </c>
      <c r="D21" s="32">
        <v>1850000</v>
      </c>
      <c r="E21" s="32">
        <v>1400000</v>
      </c>
      <c r="F21" s="32">
        <v>3077000</v>
      </c>
      <c r="G21" s="32">
        <v>680000</v>
      </c>
      <c r="H21" s="32">
        <v>439600</v>
      </c>
      <c r="I21" s="32">
        <v>1536500</v>
      </c>
      <c r="J21" s="32">
        <v>2117650</v>
      </c>
      <c r="K21" s="32">
        <v>1715188</v>
      </c>
      <c r="L21" s="32">
        <v>1573914</v>
      </c>
      <c r="M21" s="32">
        <v>1548102</v>
      </c>
      <c r="N21" s="188">
        <f t="shared" si="3"/>
        <v>1478000</v>
      </c>
      <c r="P21" s="53" t="str">
        <f t="shared" si="2"/>
        <v>Roanoke Island -24</v>
      </c>
      <c r="Q21" s="162"/>
    </row>
    <row r="22" spans="1:18" s="53" customFormat="1" ht="15" customHeight="1" x14ac:dyDescent="0.35">
      <c r="A22" s="53" t="s">
        <v>440</v>
      </c>
      <c r="B22" s="32">
        <v>1725000</v>
      </c>
      <c r="C22" s="32">
        <v>815000</v>
      </c>
      <c r="D22" s="32">
        <v>0</v>
      </c>
      <c r="E22" s="32">
        <v>2131875</v>
      </c>
      <c r="F22" s="32">
        <v>0</v>
      </c>
      <c r="G22" s="32">
        <v>170000</v>
      </c>
      <c r="H22" s="32">
        <v>1000000</v>
      </c>
      <c r="I22" s="32">
        <v>302640</v>
      </c>
      <c r="J22" s="32">
        <v>300000</v>
      </c>
      <c r="K22" s="32">
        <v>813000</v>
      </c>
      <c r="L22" s="32">
        <v>0</v>
      </c>
      <c r="M22" s="32">
        <v>348500</v>
      </c>
      <c r="N22" s="188">
        <f t="shared" si="3"/>
        <v>2540000</v>
      </c>
      <c r="O22" s="54"/>
      <c r="P22" s="53" t="str">
        <f t="shared" si="2"/>
        <v>KDH - UnIncorporated - 24</v>
      </c>
      <c r="Q22" s="162"/>
    </row>
    <row r="23" spans="1:18" ht="14.5" x14ac:dyDescent="0.35">
      <c r="A23" s="53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188">
        <f>SUM(N14:N22)</f>
        <v>19098702</v>
      </c>
      <c r="O23" s="53"/>
      <c r="P23" s="53"/>
      <c r="Q23" s="162"/>
      <c r="R23" s="53"/>
    </row>
    <row r="24" spans="1:18" ht="14" hidden="1" x14ac:dyDescent="0.3"/>
    <row r="25" spans="1:18" ht="15" hidden="1" customHeight="1" x14ac:dyDescent="0.35">
      <c r="A25" s="53"/>
      <c r="B25" s="3">
        <v>44949</v>
      </c>
      <c r="C25" s="3">
        <v>44980</v>
      </c>
      <c r="D25" s="3">
        <v>45008</v>
      </c>
      <c r="E25" s="3">
        <v>45039</v>
      </c>
      <c r="F25" s="3">
        <v>45069</v>
      </c>
      <c r="G25" s="3">
        <v>45100</v>
      </c>
      <c r="H25" s="3">
        <v>45130</v>
      </c>
      <c r="I25" s="3">
        <v>45161</v>
      </c>
      <c r="J25" s="3">
        <v>45192</v>
      </c>
      <c r="K25" s="3">
        <v>45222</v>
      </c>
      <c r="L25" s="3">
        <v>45253</v>
      </c>
      <c r="M25" s="3">
        <v>45283</v>
      </c>
    </row>
    <row r="26" spans="1:18" s="53" customFormat="1" ht="15" hidden="1" customHeight="1" x14ac:dyDescent="0.35">
      <c r="A26" s="53" t="s">
        <v>396</v>
      </c>
      <c r="B26" s="32">
        <v>0</v>
      </c>
      <c r="C26" s="32">
        <v>0</v>
      </c>
      <c r="D26" s="32">
        <v>0</v>
      </c>
      <c r="E26" s="32">
        <v>0</v>
      </c>
      <c r="F26" s="32">
        <v>0</v>
      </c>
      <c r="G26" s="32">
        <v>0</v>
      </c>
      <c r="H26" s="32">
        <v>0</v>
      </c>
      <c r="I26" s="32">
        <v>900000</v>
      </c>
      <c r="J26" s="32">
        <v>0</v>
      </c>
      <c r="K26" s="32">
        <v>1394171</v>
      </c>
      <c r="L26" s="32">
        <v>0</v>
      </c>
      <c r="M26" s="32">
        <v>0</v>
      </c>
      <c r="N26" s="188">
        <f>SUM(B26:M26)</f>
        <v>2294171</v>
      </c>
      <c r="P26" s="53" t="str">
        <f t="shared" ref="P26:P34" si="4">A26</f>
        <v>Manteo - 23</v>
      </c>
      <c r="Q26" s="162"/>
    </row>
    <row r="27" spans="1:18" s="53" customFormat="1" ht="15" hidden="1" customHeight="1" x14ac:dyDescent="0.35">
      <c r="A27" s="53" t="s">
        <v>397</v>
      </c>
      <c r="B27" s="32">
        <v>3001164</v>
      </c>
      <c r="C27" s="32">
        <v>2376750</v>
      </c>
      <c r="D27" s="32">
        <v>1000000</v>
      </c>
      <c r="E27" s="32">
        <v>1800000</v>
      </c>
      <c r="F27" s="32">
        <v>650000</v>
      </c>
      <c r="G27" s="32">
        <v>1499233</v>
      </c>
      <c r="H27" s="32">
        <v>1456000</v>
      </c>
      <c r="I27" s="32">
        <v>4358900</v>
      </c>
      <c r="J27" s="32">
        <v>492740</v>
      </c>
      <c r="K27" s="32">
        <v>1251000</v>
      </c>
      <c r="L27" s="32">
        <v>400000</v>
      </c>
      <c r="M27" s="32">
        <v>945000</v>
      </c>
      <c r="N27" s="188">
        <f t="shared" ref="N27:N34" si="5">SUM(B27:M27)</f>
        <v>19230787</v>
      </c>
      <c r="P27" s="53" t="str">
        <f t="shared" si="4"/>
        <v>Southern Shores-23</v>
      </c>
      <c r="Q27" s="162"/>
    </row>
    <row r="28" spans="1:18" s="53" customFormat="1" ht="15" hidden="1" customHeight="1" x14ac:dyDescent="0.35">
      <c r="A28" s="53" t="s">
        <v>398</v>
      </c>
      <c r="B28" s="32">
        <v>1408426</v>
      </c>
      <c r="C28" s="32">
        <v>0</v>
      </c>
      <c r="D28" s="32">
        <v>2102000</v>
      </c>
      <c r="E28" s="32">
        <v>575000</v>
      </c>
      <c r="F28" s="32">
        <v>280000</v>
      </c>
      <c r="G28" s="32">
        <v>1687121</v>
      </c>
      <c r="H28" s="32">
        <v>0</v>
      </c>
      <c r="I28" s="32">
        <v>535000</v>
      </c>
      <c r="J28" s="32">
        <v>1974282</v>
      </c>
      <c r="K28" s="32">
        <v>1421000</v>
      </c>
      <c r="L28" s="32">
        <v>1775000</v>
      </c>
      <c r="M28" s="32">
        <v>0</v>
      </c>
      <c r="N28" s="188">
        <f t="shared" si="5"/>
        <v>11757829</v>
      </c>
      <c r="P28" s="53" t="str">
        <f t="shared" si="4"/>
        <v>Nags Head-23</v>
      </c>
      <c r="Q28" s="162"/>
    </row>
    <row r="29" spans="1:18" s="53" customFormat="1" ht="15" hidden="1" customHeight="1" x14ac:dyDescent="0.35">
      <c r="A29" s="53" t="s">
        <v>399</v>
      </c>
      <c r="B29" s="32">
        <v>795000</v>
      </c>
      <c r="C29" s="32">
        <v>2230000</v>
      </c>
      <c r="D29" s="32">
        <v>1150000</v>
      </c>
      <c r="E29" s="32">
        <v>250000</v>
      </c>
      <c r="F29" s="32">
        <v>895000</v>
      </c>
      <c r="G29" s="32">
        <v>2243000</v>
      </c>
      <c r="H29" s="32"/>
      <c r="I29" s="32">
        <v>4322984</v>
      </c>
      <c r="J29" s="32">
        <v>1650000</v>
      </c>
      <c r="K29" s="32">
        <v>1875000</v>
      </c>
      <c r="L29" s="32">
        <v>1767133</v>
      </c>
      <c r="M29" s="32">
        <v>2090000</v>
      </c>
      <c r="N29" s="188">
        <f t="shared" si="5"/>
        <v>19268117</v>
      </c>
      <c r="P29" s="53" t="str">
        <f t="shared" si="4"/>
        <v>Kill Devil Hills -23</v>
      </c>
      <c r="Q29" s="162"/>
    </row>
    <row r="30" spans="1:18" s="53" customFormat="1" ht="15" hidden="1" customHeight="1" x14ac:dyDescent="0.35">
      <c r="A30" s="53" t="s">
        <v>400</v>
      </c>
      <c r="B30" s="32">
        <v>186000</v>
      </c>
      <c r="C30" s="32">
        <v>1183000</v>
      </c>
      <c r="D30" s="32">
        <v>250000</v>
      </c>
      <c r="E30" s="32">
        <v>745680</v>
      </c>
      <c r="F30" s="32">
        <v>446491</v>
      </c>
      <c r="G30" s="32">
        <v>400000</v>
      </c>
      <c r="H30" s="32">
        <v>425000</v>
      </c>
      <c r="I30" s="32">
        <v>0</v>
      </c>
      <c r="J30" s="32">
        <v>825000</v>
      </c>
      <c r="K30" s="32">
        <v>1353382</v>
      </c>
      <c r="L30" s="32">
        <v>2110523</v>
      </c>
      <c r="M30" s="32">
        <v>1244900</v>
      </c>
      <c r="N30" s="188">
        <f t="shared" si="5"/>
        <v>9169976</v>
      </c>
      <c r="P30" s="53" t="str">
        <f t="shared" si="4"/>
        <v>Kitty Hawk-23</v>
      </c>
      <c r="Q30" s="162"/>
    </row>
    <row r="31" spans="1:18" s="53" customFormat="1" ht="15" hidden="1" customHeight="1" x14ac:dyDescent="0.35">
      <c r="A31" s="53" t="s">
        <v>401</v>
      </c>
      <c r="B31" s="32">
        <v>850000</v>
      </c>
      <c r="C31" s="32">
        <v>0</v>
      </c>
      <c r="D31" s="32">
        <v>503000</v>
      </c>
      <c r="E31" s="32">
        <v>1700333</v>
      </c>
      <c r="F31" s="32">
        <v>1200000</v>
      </c>
      <c r="G31" s="32">
        <v>0</v>
      </c>
      <c r="H31" s="32">
        <v>0</v>
      </c>
      <c r="I31" s="32">
        <v>700000</v>
      </c>
      <c r="J31" s="32">
        <v>1914468</v>
      </c>
      <c r="K31" s="32">
        <v>1387237</v>
      </c>
      <c r="L31" s="32">
        <v>2657124</v>
      </c>
      <c r="M31" s="32">
        <v>850000</v>
      </c>
      <c r="N31" s="188">
        <f t="shared" si="5"/>
        <v>11762162</v>
      </c>
      <c r="P31" s="53" t="str">
        <f t="shared" si="4"/>
        <v>Duck - 23</v>
      </c>
      <c r="Q31" s="162"/>
    </row>
    <row r="32" spans="1:18" s="53" customFormat="1" ht="15" hidden="1" customHeight="1" x14ac:dyDescent="0.35">
      <c r="A32" s="53" t="s">
        <v>402</v>
      </c>
      <c r="B32" s="32">
        <v>3225100</v>
      </c>
      <c r="C32" s="32">
        <v>2431220</v>
      </c>
      <c r="D32" s="32">
        <v>653000</v>
      </c>
      <c r="E32" s="32">
        <v>3189711</v>
      </c>
      <c r="F32" s="32">
        <v>3546424</v>
      </c>
      <c r="G32" s="32">
        <v>6085250</v>
      </c>
      <c r="H32" s="32">
        <v>2963700</v>
      </c>
      <c r="I32" s="32">
        <v>1850068</v>
      </c>
      <c r="J32" s="32">
        <v>3675598</v>
      </c>
      <c r="K32" s="32">
        <v>3176640</v>
      </c>
      <c r="L32" s="32">
        <v>3178926</v>
      </c>
      <c r="M32" s="32">
        <v>1488500</v>
      </c>
      <c r="N32" s="188">
        <f t="shared" si="5"/>
        <v>35464137</v>
      </c>
      <c r="P32" s="53" t="str">
        <f t="shared" si="4"/>
        <v>Hatteras Island -23</v>
      </c>
      <c r="Q32" s="162"/>
    </row>
    <row r="33" spans="1:18" s="53" customFormat="1" ht="15" hidden="1" customHeight="1" x14ac:dyDescent="0.35">
      <c r="A33" s="53" t="s">
        <v>403</v>
      </c>
      <c r="B33" s="32">
        <v>855000</v>
      </c>
      <c r="C33" s="32">
        <v>895000</v>
      </c>
      <c r="D33" s="32">
        <v>758525</v>
      </c>
      <c r="E33" s="32">
        <v>1778286</v>
      </c>
      <c r="F33" s="32">
        <v>2502367</v>
      </c>
      <c r="G33" s="32">
        <v>1913948</v>
      </c>
      <c r="H33" s="32">
        <v>891298</v>
      </c>
      <c r="I33" s="32">
        <v>2026685</v>
      </c>
      <c r="J33" s="32">
        <v>2277561</v>
      </c>
      <c r="K33" s="32">
        <v>785000</v>
      </c>
      <c r="L33" s="32">
        <v>1060000</v>
      </c>
      <c r="M33" s="32">
        <v>2418410</v>
      </c>
      <c r="N33" s="188">
        <f t="shared" si="5"/>
        <v>18162080</v>
      </c>
      <c r="P33" s="53" t="str">
        <f t="shared" si="4"/>
        <v>Roanoke Island -23</v>
      </c>
      <c r="Q33" s="162"/>
    </row>
    <row r="34" spans="1:18" s="53" customFormat="1" ht="15" hidden="1" customHeight="1" x14ac:dyDescent="0.35">
      <c r="A34" s="53" t="s">
        <v>404</v>
      </c>
      <c r="B34" s="32">
        <v>2060000</v>
      </c>
      <c r="C34" s="32">
        <v>2025000</v>
      </c>
      <c r="D34" s="32">
        <v>610400</v>
      </c>
      <c r="E34" s="32">
        <v>135000</v>
      </c>
      <c r="F34" s="32">
        <v>885000</v>
      </c>
      <c r="G34" s="32">
        <v>1754000</v>
      </c>
      <c r="H34" s="32">
        <v>300000</v>
      </c>
      <c r="I34" s="32">
        <v>1036000</v>
      </c>
      <c r="J34" s="32">
        <v>3165000</v>
      </c>
      <c r="K34" s="32">
        <v>585000</v>
      </c>
      <c r="L34" s="32">
        <v>2400000</v>
      </c>
      <c r="M34" s="32">
        <v>387664</v>
      </c>
      <c r="N34" s="188">
        <f t="shared" si="5"/>
        <v>15343064</v>
      </c>
      <c r="P34" s="53" t="str">
        <f t="shared" si="4"/>
        <v>KDH - UnIncorporated - 23</v>
      </c>
      <c r="Q34" s="162"/>
    </row>
    <row r="35" spans="1:18" ht="14.5" hidden="1" x14ac:dyDescent="0.35">
      <c r="A35" s="53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188">
        <f>SUM(N26:N34)</f>
        <v>142452323</v>
      </c>
      <c r="O35" s="53"/>
      <c r="P35" s="53"/>
      <c r="Q35" s="162"/>
      <c r="R35" s="53"/>
    </row>
    <row r="36" spans="1:18" ht="14" hidden="1" x14ac:dyDescent="0.3"/>
    <row r="37" spans="1:18" ht="15" hidden="1" customHeight="1" x14ac:dyDescent="0.35">
      <c r="A37" s="53"/>
      <c r="B37" s="3">
        <v>44582</v>
      </c>
      <c r="C37" s="3">
        <v>44613</v>
      </c>
      <c r="D37" s="3">
        <v>44641</v>
      </c>
      <c r="E37" s="3">
        <v>44672</v>
      </c>
      <c r="F37" s="3">
        <v>44702</v>
      </c>
      <c r="G37" s="3">
        <v>44733</v>
      </c>
      <c r="H37" s="3">
        <v>44763</v>
      </c>
      <c r="I37" s="3">
        <v>44794</v>
      </c>
      <c r="J37" s="3">
        <v>44825</v>
      </c>
      <c r="K37" s="3">
        <v>44855</v>
      </c>
      <c r="L37" s="3">
        <v>44886</v>
      </c>
      <c r="M37" s="3">
        <v>44916</v>
      </c>
    </row>
    <row r="38" spans="1:18" s="53" customFormat="1" ht="15" hidden="1" customHeight="1" x14ac:dyDescent="0.35">
      <c r="A38" s="53" t="s">
        <v>361</v>
      </c>
      <c r="B38" s="32">
        <v>1300333</v>
      </c>
      <c r="C38" s="32">
        <v>992626</v>
      </c>
      <c r="D38" s="32">
        <v>889626</v>
      </c>
      <c r="E38" s="32">
        <v>169300</v>
      </c>
      <c r="F38" s="32">
        <v>1300000</v>
      </c>
      <c r="G38" s="32">
        <v>724000</v>
      </c>
      <c r="H38" s="32">
        <v>0</v>
      </c>
      <c r="I38" s="32">
        <v>1215000</v>
      </c>
      <c r="J38" s="32">
        <v>0</v>
      </c>
      <c r="K38" s="32">
        <v>0</v>
      </c>
      <c r="L38" s="32">
        <v>0</v>
      </c>
      <c r="M38" s="32">
        <v>0</v>
      </c>
      <c r="N38" s="188">
        <f>SUM(B38:M38)</f>
        <v>6590885</v>
      </c>
      <c r="P38" s="53" t="str">
        <f t="shared" ref="P38:P46" si="6">A38</f>
        <v>Manteo - 22</v>
      </c>
      <c r="Q38" s="162">
        <f t="shared" ref="Q38:Q46" si="7">N38</f>
        <v>6590885</v>
      </c>
      <c r="R38" s="162">
        <f>Q26</f>
        <v>0</v>
      </c>
    </row>
    <row r="39" spans="1:18" s="53" customFormat="1" ht="15" hidden="1" customHeight="1" x14ac:dyDescent="0.35">
      <c r="A39" s="53" t="s">
        <v>362</v>
      </c>
      <c r="B39" s="32">
        <v>1492849</v>
      </c>
      <c r="C39" s="32">
        <v>2802305</v>
      </c>
      <c r="D39" s="32">
        <v>1530500</v>
      </c>
      <c r="E39" s="32">
        <v>3296800</v>
      </c>
      <c r="F39" s="32">
        <v>952000</v>
      </c>
      <c r="G39" s="32">
        <v>250000</v>
      </c>
      <c r="H39" s="32">
        <v>1609109</v>
      </c>
      <c r="I39" s="32">
        <v>2485000</v>
      </c>
      <c r="J39" s="32">
        <v>850000</v>
      </c>
      <c r="K39" s="32">
        <v>3740600</v>
      </c>
      <c r="L39" s="32">
        <v>2450000</v>
      </c>
      <c r="M39" s="32">
        <v>1500217</v>
      </c>
      <c r="N39" s="188">
        <f t="shared" ref="N39:N46" si="8">SUM(B39:M39)</f>
        <v>22959380</v>
      </c>
      <c r="P39" s="53" t="str">
        <f t="shared" si="6"/>
        <v>Southern Shores-22</v>
      </c>
      <c r="Q39" s="162">
        <f t="shared" si="7"/>
        <v>22959380</v>
      </c>
      <c r="R39" s="162">
        <f t="shared" ref="R39:R46" si="9">Q27</f>
        <v>0</v>
      </c>
    </row>
    <row r="40" spans="1:18" s="53" customFormat="1" ht="15" hidden="1" customHeight="1" x14ac:dyDescent="0.35">
      <c r="A40" s="53" t="s">
        <v>363</v>
      </c>
      <c r="B40" s="32">
        <v>0</v>
      </c>
      <c r="C40" s="32">
        <v>315000</v>
      </c>
      <c r="D40" s="32">
        <v>880000</v>
      </c>
      <c r="E40" s="32">
        <v>702000</v>
      </c>
      <c r="F40" s="32">
        <v>640000</v>
      </c>
      <c r="G40" s="32">
        <v>379000</v>
      </c>
      <c r="H40" s="32">
        <v>0</v>
      </c>
      <c r="I40" s="32">
        <v>2568000</v>
      </c>
      <c r="J40" s="32">
        <v>2910000</v>
      </c>
      <c r="K40" s="32">
        <v>2184000</v>
      </c>
      <c r="L40" s="32">
        <v>582000</v>
      </c>
      <c r="M40" s="32">
        <v>1938733</v>
      </c>
      <c r="N40" s="188">
        <f t="shared" si="8"/>
        <v>13098733</v>
      </c>
      <c r="P40" s="53" t="str">
        <f t="shared" si="6"/>
        <v>Nags Head-22</v>
      </c>
      <c r="Q40" s="162">
        <f t="shared" si="7"/>
        <v>13098733</v>
      </c>
      <c r="R40" s="162">
        <f t="shared" si="9"/>
        <v>0</v>
      </c>
    </row>
    <row r="41" spans="1:18" s="53" customFormat="1" ht="15" hidden="1" customHeight="1" x14ac:dyDescent="0.35">
      <c r="A41" s="53" t="s">
        <v>364</v>
      </c>
      <c r="B41" s="32">
        <v>3760000</v>
      </c>
      <c r="C41" s="32">
        <v>2055000</v>
      </c>
      <c r="D41" s="32">
        <v>4591243</v>
      </c>
      <c r="E41" s="32">
        <v>2146163</v>
      </c>
      <c r="F41" s="32">
        <v>2387000</v>
      </c>
      <c r="G41" s="32">
        <v>1940000</v>
      </c>
      <c r="H41" s="32">
        <v>1035000</v>
      </c>
      <c r="I41" s="32">
        <v>15116967</v>
      </c>
      <c r="J41" s="32">
        <v>1573732</v>
      </c>
      <c r="K41" s="32">
        <v>5690000</v>
      </c>
      <c r="L41" s="32">
        <v>1948000</v>
      </c>
      <c r="M41" s="32">
        <v>915000</v>
      </c>
      <c r="N41" s="188">
        <f t="shared" si="8"/>
        <v>43158105</v>
      </c>
      <c r="P41" s="53" t="str">
        <f t="shared" si="6"/>
        <v>Kill Devil Hills -22</v>
      </c>
      <c r="Q41" s="162">
        <f t="shared" si="7"/>
        <v>43158105</v>
      </c>
      <c r="R41" s="162">
        <f t="shared" si="9"/>
        <v>0</v>
      </c>
    </row>
    <row r="42" spans="1:18" s="53" customFormat="1" ht="15" hidden="1" customHeight="1" x14ac:dyDescent="0.35">
      <c r="A42" s="53" t="s">
        <v>365</v>
      </c>
      <c r="B42" s="32">
        <v>700000</v>
      </c>
      <c r="C42" s="32">
        <v>1730000</v>
      </c>
      <c r="D42" s="32">
        <v>100000</v>
      </c>
      <c r="E42" s="32">
        <v>425000</v>
      </c>
      <c r="F42" s="32">
        <v>750000</v>
      </c>
      <c r="G42" s="32">
        <v>1955000</v>
      </c>
      <c r="H42" s="32">
        <v>1332000</v>
      </c>
      <c r="I42" s="32">
        <v>0</v>
      </c>
      <c r="J42" s="32">
        <v>1453000</v>
      </c>
      <c r="K42" s="32">
        <v>1738231</v>
      </c>
      <c r="L42" s="32">
        <v>1101400</v>
      </c>
      <c r="M42" s="32">
        <v>1997258</v>
      </c>
      <c r="N42" s="188">
        <f t="shared" si="8"/>
        <v>13281889</v>
      </c>
      <c r="P42" s="53" t="str">
        <f t="shared" si="6"/>
        <v>Kitty Hawk-22</v>
      </c>
      <c r="Q42" s="162">
        <f t="shared" si="7"/>
        <v>13281889</v>
      </c>
      <c r="R42" s="162">
        <f t="shared" si="9"/>
        <v>0</v>
      </c>
    </row>
    <row r="43" spans="1:18" s="53" customFormat="1" ht="15" hidden="1" customHeight="1" x14ac:dyDescent="0.35">
      <c r="A43" s="53" t="s">
        <v>366</v>
      </c>
      <c r="B43" s="32">
        <v>1043245</v>
      </c>
      <c r="C43" s="32">
        <v>1278400</v>
      </c>
      <c r="D43" s="32">
        <v>6338000</v>
      </c>
      <c r="E43" s="32">
        <v>1853553</v>
      </c>
      <c r="F43" s="32">
        <v>0</v>
      </c>
      <c r="G43" s="32">
        <v>639000</v>
      </c>
      <c r="H43" s="32">
        <v>990000</v>
      </c>
      <c r="I43" s="32">
        <v>4400000</v>
      </c>
      <c r="J43" s="32">
        <v>2155000</v>
      </c>
      <c r="K43" s="32">
        <v>2337357</v>
      </c>
      <c r="L43" s="32">
        <v>0</v>
      </c>
      <c r="M43" s="32">
        <v>0</v>
      </c>
      <c r="N43" s="188">
        <f t="shared" si="8"/>
        <v>21034555</v>
      </c>
      <c r="P43" s="53" t="str">
        <f t="shared" si="6"/>
        <v>Duck - 22</v>
      </c>
      <c r="Q43" s="162">
        <f t="shared" si="7"/>
        <v>21034555</v>
      </c>
      <c r="R43" s="162">
        <f t="shared" si="9"/>
        <v>0</v>
      </c>
    </row>
    <row r="44" spans="1:18" s="53" customFormat="1" ht="15" hidden="1" customHeight="1" x14ac:dyDescent="0.35">
      <c r="A44" s="53" t="s">
        <v>367</v>
      </c>
      <c r="B44" s="32">
        <v>3750566</v>
      </c>
      <c r="C44" s="32">
        <v>2270655</v>
      </c>
      <c r="D44" s="32">
        <v>4005000</v>
      </c>
      <c r="E44" s="32">
        <v>2349315</v>
      </c>
      <c r="F44" s="32">
        <v>3005000</v>
      </c>
      <c r="G44" s="32">
        <v>4453544</v>
      </c>
      <c r="H44" s="32">
        <v>3927880</v>
      </c>
      <c r="I44" s="32">
        <v>6330046</v>
      </c>
      <c r="J44" s="32">
        <v>2280000</v>
      </c>
      <c r="K44" s="32">
        <v>2956225</v>
      </c>
      <c r="L44" s="32">
        <v>2891837</v>
      </c>
      <c r="M44" s="32">
        <v>439028</v>
      </c>
      <c r="N44" s="188">
        <f t="shared" si="8"/>
        <v>38659096</v>
      </c>
      <c r="P44" s="53" t="str">
        <f t="shared" si="6"/>
        <v>Hatteras Island -22</v>
      </c>
      <c r="Q44" s="162">
        <f t="shared" si="7"/>
        <v>38659096</v>
      </c>
      <c r="R44" s="162">
        <f t="shared" si="9"/>
        <v>0</v>
      </c>
    </row>
    <row r="45" spans="1:18" s="53" customFormat="1" ht="15" hidden="1" customHeight="1" x14ac:dyDescent="0.35">
      <c r="A45" s="53" t="s">
        <v>368</v>
      </c>
      <c r="B45" s="32">
        <v>997000</v>
      </c>
      <c r="C45" s="32">
        <v>800000</v>
      </c>
      <c r="D45" s="32">
        <v>2956854</v>
      </c>
      <c r="E45" s="32">
        <v>1236928</v>
      </c>
      <c r="F45" s="32">
        <v>2195000</v>
      </c>
      <c r="G45" s="32">
        <v>2412000</v>
      </c>
      <c r="H45" s="32">
        <v>1866000</v>
      </c>
      <c r="I45" s="32">
        <v>1380465</v>
      </c>
      <c r="J45" s="32">
        <v>2536000</v>
      </c>
      <c r="K45" s="32">
        <v>3295690</v>
      </c>
      <c r="L45" s="32">
        <v>0</v>
      </c>
      <c r="M45" s="32">
        <v>100238</v>
      </c>
      <c r="N45" s="188">
        <f t="shared" si="8"/>
        <v>19776175</v>
      </c>
      <c r="P45" s="53" t="str">
        <f t="shared" si="6"/>
        <v>Roanoke Island -22</v>
      </c>
      <c r="Q45" s="162">
        <f t="shared" si="7"/>
        <v>19776175</v>
      </c>
      <c r="R45" s="162">
        <f t="shared" si="9"/>
        <v>0</v>
      </c>
    </row>
    <row r="46" spans="1:18" s="53" customFormat="1" ht="15" hidden="1" customHeight="1" x14ac:dyDescent="0.35">
      <c r="A46" s="53" t="s">
        <v>369</v>
      </c>
      <c r="B46" s="32">
        <v>825000</v>
      </c>
      <c r="C46" s="32">
        <v>3317300</v>
      </c>
      <c r="D46" s="32">
        <v>2553123</v>
      </c>
      <c r="E46" s="32">
        <v>400000</v>
      </c>
      <c r="F46" s="32">
        <v>0</v>
      </c>
      <c r="G46" s="32">
        <v>0</v>
      </c>
      <c r="H46" s="32">
        <v>150000</v>
      </c>
      <c r="I46" s="32">
        <v>1788800</v>
      </c>
      <c r="J46" s="32">
        <v>1460000</v>
      </c>
      <c r="K46" s="32">
        <v>2243099</v>
      </c>
      <c r="L46" s="32">
        <v>1125000</v>
      </c>
      <c r="M46" s="32">
        <v>0</v>
      </c>
      <c r="N46" s="188">
        <f t="shared" si="8"/>
        <v>13862322</v>
      </c>
      <c r="P46" s="53" t="str">
        <f t="shared" si="6"/>
        <v>KDH - UnIncorporated - 22</v>
      </c>
      <c r="Q46" s="162">
        <f t="shared" si="7"/>
        <v>13862322</v>
      </c>
      <c r="R46" s="162">
        <f t="shared" si="9"/>
        <v>0</v>
      </c>
    </row>
    <row r="47" spans="1:18" s="53" customFormat="1" ht="15" hidden="1" customHeight="1" x14ac:dyDescent="0.35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188">
        <f>SUM(N38:N46)</f>
        <v>192421140</v>
      </c>
      <c r="P47" s="53" t="s">
        <v>22</v>
      </c>
      <c r="Q47" s="162">
        <f>SUM(Q38:Q46)</f>
        <v>192421140</v>
      </c>
      <c r="R47" s="162">
        <f>SUM(R38:R46)</f>
        <v>0</v>
      </c>
    </row>
    <row r="48" spans="1:18" s="53" customFormat="1" ht="14.5" hidden="1" x14ac:dyDescent="0.35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188"/>
      <c r="Q48" s="162"/>
    </row>
    <row r="49" spans="1:18" ht="14.5" hidden="1" x14ac:dyDescent="0.35">
      <c r="A49" s="53"/>
      <c r="B49" s="3">
        <v>44582</v>
      </c>
      <c r="C49" s="3">
        <v>44613</v>
      </c>
      <c r="D49" s="3">
        <v>44641</v>
      </c>
      <c r="E49" s="3">
        <v>44672</v>
      </c>
      <c r="F49" s="3">
        <v>44702</v>
      </c>
      <c r="G49" s="3">
        <v>44733</v>
      </c>
      <c r="H49" s="3">
        <v>44763</v>
      </c>
      <c r="I49" s="3">
        <v>44794</v>
      </c>
      <c r="J49" s="3">
        <v>44825</v>
      </c>
      <c r="K49" s="3">
        <v>44855</v>
      </c>
      <c r="L49" s="3">
        <v>44886</v>
      </c>
      <c r="M49" s="3">
        <v>44916</v>
      </c>
    </row>
    <row r="50" spans="1:18" s="140" customFormat="1" ht="14.5" hidden="1" x14ac:dyDescent="0.35">
      <c r="A50" s="53" t="s">
        <v>361</v>
      </c>
      <c r="B50" s="32">
        <v>1300333</v>
      </c>
      <c r="C50" s="32">
        <v>992626</v>
      </c>
      <c r="D50" s="32">
        <v>889626</v>
      </c>
      <c r="E50" s="32">
        <v>169300</v>
      </c>
      <c r="F50" s="32">
        <v>1300000</v>
      </c>
      <c r="G50" s="32">
        <v>724000</v>
      </c>
      <c r="H50" s="32">
        <v>0</v>
      </c>
      <c r="I50" s="32">
        <v>1215000</v>
      </c>
      <c r="J50" s="32">
        <v>0</v>
      </c>
      <c r="K50" s="32">
        <v>0</v>
      </c>
      <c r="L50" s="32">
        <v>0</v>
      </c>
      <c r="M50" s="32">
        <v>0</v>
      </c>
      <c r="N50" s="31">
        <f>SUM(B50:M50)</f>
        <v>6590885</v>
      </c>
      <c r="P50" s="140" t="str">
        <f t="shared" ref="P50:P58" si="10">A50</f>
        <v>Manteo - 22</v>
      </c>
      <c r="Q50" s="162">
        <f t="shared" ref="Q50:Q58" si="11">N50</f>
        <v>6590885</v>
      </c>
      <c r="R50" s="162">
        <f>Q38</f>
        <v>6590885</v>
      </c>
    </row>
    <row r="51" spans="1:18" s="140" customFormat="1" ht="14.5" hidden="1" x14ac:dyDescent="0.35">
      <c r="A51" s="53" t="s">
        <v>362</v>
      </c>
      <c r="B51" s="32">
        <v>1492849</v>
      </c>
      <c r="C51" s="32">
        <v>2802305</v>
      </c>
      <c r="D51" s="32">
        <v>1530500</v>
      </c>
      <c r="E51" s="32">
        <v>3296800</v>
      </c>
      <c r="F51" s="32">
        <v>952000</v>
      </c>
      <c r="G51" s="32">
        <v>250000</v>
      </c>
      <c r="H51" s="32">
        <v>1609109</v>
      </c>
      <c r="I51" s="32">
        <v>2485000</v>
      </c>
      <c r="J51" s="32">
        <v>850000</v>
      </c>
      <c r="K51" s="32">
        <v>3740600</v>
      </c>
      <c r="L51" s="32">
        <v>2450000</v>
      </c>
      <c r="M51" s="32">
        <v>1500217</v>
      </c>
      <c r="N51" s="31">
        <f t="shared" ref="N51:N58" si="12">SUM(B51:M51)</f>
        <v>22959380</v>
      </c>
      <c r="P51" s="140" t="str">
        <f t="shared" si="10"/>
        <v>Southern Shores-22</v>
      </c>
      <c r="Q51" s="162">
        <f t="shared" si="11"/>
        <v>22959380</v>
      </c>
      <c r="R51" s="162">
        <f t="shared" ref="R51:R58" si="13">Q39</f>
        <v>22959380</v>
      </c>
    </row>
    <row r="52" spans="1:18" s="140" customFormat="1" ht="14.5" hidden="1" x14ac:dyDescent="0.35">
      <c r="A52" s="53" t="s">
        <v>363</v>
      </c>
      <c r="B52" s="32">
        <v>0</v>
      </c>
      <c r="C52" s="32">
        <v>315000</v>
      </c>
      <c r="D52" s="32">
        <v>880000</v>
      </c>
      <c r="E52" s="32">
        <v>702000</v>
      </c>
      <c r="F52" s="32">
        <v>640000</v>
      </c>
      <c r="G52" s="32">
        <v>379000</v>
      </c>
      <c r="H52" s="32">
        <v>0</v>
      </c>
      <c r="I52" s="32">
        <v>2568000</v>
      </c>
      <c r="J52" s="32">
        <v>2910000</v>
      </c>
      <c r="K52" s="32">
        <v>2184000</v>
      </c>
      <c r="L52" s="32">
        <v>582000</v>
      </c>
      <c r="M52" s="32">
        <v>1938733</v>
      </c>
      <c r="N52" s="31">
        <f t="shared" si="12"/>
        <v>13098733</v>
      </c>
      <c r="P52" s="140" t="str">
        <f t="shared" si="10"/>
        <v>Nags Head-22</v>
      </c>
      <c r="Q52" s="162">
        <f t="shared" si="11"/>
        <v>13098733</v>
      </c>
      <c r="R52" s="162">
        <f t="shared" si="13"/>
        <v>13098733</v>
      </c>
    </row>
    <row r="53" spans="1:18" s="140" customFormat="1" ht="14.5" hidden="1" x14ac:dyDescent="0.35">
      <c r="A53" s="53" t="s">
        <v>364</v>
      </c>
      <c r="B53" s="32">
        <v>3760000</v>
      </c>
      <c r="C53" s="32">
        <v>2055000</v>
      </c>
      <c r="D53" s="32">
        <v>4591243</v>
      </c>
      <c r="E53" s="32">
        <v>2146163</v>
      </c>
      <c r="F53" s="32">
        <v>2387000</v>
      </c>
      <c r="G53" s="32">
        <v>1940000</v>
      </c>
      <c r="H53" s="32">
        <v>1035000</v>
      </c>
      <c r="I53" s="32">
        <v>15116967</v>
      </c>
      <c r="J53" s="32">
        <v>1573732</v>
      </c>
      <c r="K53" s="32">
        <v>5690000</v>
      </c>
      <c r="L53" s="32">
        <v>1948000</v>
      </c>
      <c r="M53" s="32">
        <v>915000</v>
      </c>
      <c r="N53" s="31">
        <f t="shared" si="12"/>
        <v>43158105</v>
      </c>
      <c r="P53" s="140" t="str">
        <f t="shared" si="10"/>
        <v>Kill Devil Hills -22</v>
      </c>
      <c r="Q53" s="162">
        <f t="shared" si="11"/>
        <v>43158105</v>
      </c>
      <c r="R53" s="162">
        <f t="shared" si="13"/>
        <v>43158105</v>
      </c>
    </row>
    <row r="54" spans="1:18" s="140" customFormat="1" ht="14.5" hidden="1" x14ac:dyDescent="0.35">
      <c r="A54" s="53" t="s">
        <v>365</v>
      </c>
      <c r="B54" s="32">
        <v>700000</v>
      </c>
      <c r="C54" s="32">
        <v>1730000</v>
      </c>
      <c r="D54" s="32">
        <v>100000</v>
      </c>
      <c r="E54" s="32">
        <v>425000</v>
      </c>
      <c r="F54" s="32">
        <v>750000</v>
      </c>
      <c r="G54" s="32">
        <v>1955000</v>
      </c>
      <c r="H54" s="32">
        <v>1332000</v>
      </c>
      <c r="I54" s="32">
        <v>0</v>
      </c>
      <c r="J54" s="32">
        <v>1453000</v>
      </c>
      <c r="K54" s="32">
        <v>1738231</v>
      </c>
      <c r="L54" s="32">
        <v>1101400</v>
      </c>
      <c r="M54" s="32">
        <v>1997258</v>
      </c>
      <c r="N54" s="31">
        <f t="shared" si="12"/>
        <v>13281889</v>
      </c>
      <c r="P54" s="140" t="str">
        <f t="shared" si="10"/>
        <v>Kitty Hawk-22</v>
      </c>
      <c r="Q54" s="162">
        <f t="shared" si="11"/>
        <v>13281889</v>
      </c>
      <c r="R54" s="162">
        <f t="shared" si="13"/>
        <v>13281889</v>
      </c>
    </row>
    <row r="55" spans="1:18" s="140" customFormat="1" ht="14.5" hidden="1" x14ac:dyDescent="0.35">
      <c r="A55" s="53" t="s">
        <v>366</v>
      </c>
      <c r="B55" s="32">
        <v>1043245</v>
      </c>
      <c r="C55" s="32">
        <v>1278400</v>
      </c>
      <c r="D55" s="32">
        <v>6338000</v>
      </c>
      <c r="E55" s="32">
        <v>1853553</v>
      </c>
      <c r="F55" s="32">
        <v>0</v>
      </c>
      <c r="G55" s="32">
        <v>639000</v>
      </c>
      <c r="H55" s="32">
        <v>990000</v>
      </c>
      <c r="I55" s="32">
        <v>4400000</v>
      </c>
      <c r="J55" s="32">
        <v>2155000</v>
      </c>
      <c r="K55" s="32">
        <v>2337357</v>
      </c>
      <c r="L55" s="32">
        <v>0</v>
      </c>
      <c r="M55" s="32">
        <v>0</v>
      </c>
      <c r="N55" s="31">
        <f t="shared" si="12"/>
        <v>21034555</v>
      </c>
      <c r="P55" s="140" t="str">
        <f t="shared" si="10"/>
        <v>Duck - 22</v>
      </c>
      <c r="Q55" s="162">
        <f t="shared" si="11"/>
        <v>21034555</v>
      </c>
      <c r="R55" s="162">
        <f t="shared" si="13"/>
        <v>21034555</v>
      </c>
    </row>
    <row r="56" spans="1:18" s="140" customFormat="1" ht="14.5" hidden="1" x14ac:dyDescent="0.35">
      <c r="A56" s="53" t="s">
        <v>367</v>
      </c>
      <c r="B56" s="32">
        <v>3750566</v>
      </c>
      <c r="C56" s="32">
        <v>2270655</v>
      </c>
      <c r="D56" s="32">
        <v>4005000</v>
      </c>
      <c r="E56" s="32">
        <v>2349315</v>
      </c>
      <c r="F56" s="32">
        <v>3005000</v>
      </c>
      <c r="G56" s="32">
        <v>4453544</v>
      </c>
      <c r="H56" s="32">
        <v>3927880</v>
      </c>
      <c r="I56" s="32">
        <v>6330046</v>
      </c>
      <c r="J56" s="32">
        <v>2280000</v>
      </c>
      <c r="K56" s="32">
        <v>2956225</v>
      </c>
      <c r="L56" s="32">
        <v>2891837</v>
      </c>
      <c r="M56" s="32">
        <v>439028</v>
      </c>
      <c r="N56" s="31">
        <f t="shared" si="12"/>
        <v>38659096</v>
      </c>
      <c r="P56" s="140" t="str">
        <f t="shared" si="10"/>
        <v>Hatteras Island -22</v>
      </c>
      <c r="Q56" s="162">
        <f t="shared" si="11"/>
        <v>38659096</v>
      </c>
      <c r="R56" s="162">
        <f t="shared" si="13"/>
        <v>38659096</v>
      </c>
    </row>
    <row r="57" spans="1:18" s="140" customFormat="1" ht="14.5" hidden="1" x14ac:dyDescent="0.35">
      <c r="A57" s="53" t="s">
        <v>368</v>
      </c>
      <c r="B57" s="32">
        <v>997000</v>
      </c>
      <c r="C57" s="32">
        <v>800000</v>
      </c>
      <c r="D57" s="32">
        <v>2956854</v>
      </c>
      <c r="E57" s="32">
        <v>1236928</v>
      </c>
      <c r="F57" s="32">
        <v>2195000</v>
      </c>
      <c r="G57" s="32">
        <v>2412000</v>
      </c>
      <c r="H57" s="32">
        <v>1866000</v>
      </c>
      <c r="I57" s="32">
        <v>1380465</v>
      </c>
      <c r="J57" s="32">
        <v>2536000</v>
      </c>
      <c r="K57" s="32">
        <v>3295690</v>
      </c>
      <c r="L57" s="32">
        <v>0</v>
      </c>
      <c r="M57" s="32">
        <v>100238</v>
      </c>
      <c r="N57" s="31">
        <f t="shared" si="12"/>
        <v>19776175</v>
      </c>
      <c r="P57" s="140" t="str">
        <f t="shared" si="10"/>
        <v>Roanoke Island -22</v>
      </c>
      <c r="Q57" s="162">
        <f t="shared" si="11"/>
        <v>19776175</v>
      </c>
      <c r="R57" s="162">
        <f t="shared" si="13"/>
        <v>19776175</v>
      </c>
    </row>
    <row r="58" spans="1:18" s="140" customFormat="1" ht="29" hidden="1" x14ac:dyDescent="0.35">
      <c r="A58" s="53" t="s">
        <v>369</v>
      </c>
      <c r="B58" s="32">
        <v>825000</v>
      </c>
      <c r="C58" s="32">
        <v>3317300</v>
      </c>
      <c r="D58" s="32">
        <v>2553123</v>
      </c>
      <c r="E58" s="32">
        <v>400000</v>
      </c>
      <c r="F58" s="32">
        <v>0</v>
      </c>
      <c r="G58" s="32">
        <v>0</v>
      </c>
      <c r="H58" s="32">
        <v>150000</v>
      </c>
      <c r="I58" s="32">
        <v>1788800</v>
      </c>
      <c r="J58" s="32">
        <v>1460000</v>
      </c>
      <c r="K58" s="32">
        <v>2243099</v>
      </c>
      <c r="L58" s="32">
        <v>1125000</v>
      </c>
      <c r="M58" s="32">
        <v>0</v>
      </c>
      <c r="N58" s="31">
        <f t="shared" si="12"/>
        <v>13862322</v>
      </c>
      <c r="P58" s="140" t="str">
        <f t="shared" si="10"/>
        <v>KDH - UnIncorporated - 22</v>
      </c>
      <c r="Q58" s="162">
        <f t="shared" si="11"/>
        <v>13862322</v>
      </c>
      <c r="R58" s="162">
        <f t="shared" si="13"/>
        <v>13862322</v>
      </c>
    </row>
    <row r="59" spans="1:18" s="140" customFormat="1" ht="14.5" hidden="1" x14ac:dyDescent="0.35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188"/>
      <c r="P59" s="53" t="s">
        <v>22</v>
      </c>
      <c r="Q59" s="162">
        <f>SUM(Q50:Q58)</f>
        <v>192421140</v>
      </c>
      <c r="R59" s="162">
        <f>SUM(R50:R58)</f>
        <v>192421140</v>
      </c>
    </row>
    <row r="60" spans="1:18" s="140" customFormat="1" ht="14.5" hidden="1" x14ac:dyDescent="0.3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188"/>
      <c r="Q60" s="162"/>
    </row>
    <row r="61" spans="1:18" ht="14" hidden="1" x14ac:dyDescent="0.3"/>
    <row r="62" spans="1:18" ht="14.5" hidden="1" x14ac:dyDescent="0.35">
      <c r="A62" s="53"/>
      <c r="B62" s="3">
        <v>44217</v>
      </c>
      <c r="C62" s="3">
        <v>44248</v>
      </c>
      <c r="D62" s="3">
        <v>44276</v>
      </c>
      <c r="E62" s="3">
        <v>44307</v>
      </c>
      <c r="F62" s="3">
        <v>44337</v>
      </c>
      <c r="G62" s="3">
        <v>44368</v>
      </c>
      <c r="H62" s="3">
        <v>44398</v>
      </c>
      <c r="I62" s="3">
        <v>44429</v>
      </c>
      <c r="J62" s="3">
        <v>44460</v>
      </c>
      <c r="K62" s="3">
        <v>44490</v>
      </c>
      <c r="L62" s="3">
        <v>44521</v>
      </c>
      <c r="M62" s="3">
        <v>44551</v>
      </c>
    </row>
    <row r="63" spans="1:18" s="140" customFormat="1" ht="14.5" hidden="1" x14ac:dyDescent="0.35">
      <c r="A63" s="140" t="s">
        <v>310</v>
      </c>
      <c r="B63" s="32">
        <v>360000</v>
      </c>
      <c r="C63" s="32">
        <v>1588000</v>
      </c>
      <c r="D63" s="32">
        <v>380000</v>
      </c>
      <c r="E63" s="32">
        <v>0</v>
      </c>
      <c r="F63" s="32">
        <v>855000</v>
      </c>
      <c r="G63" s="32">
        <v>0</v>
      </c>
      <c r="H63" s="32">
        <v>0</v>
      </c>
      <c r="I63" s="32">
        <v>0</v>
      </c>
      <c r="J63" s="32">
        <v>320000</v>
      </c>
      <c r="K63" s="32">
        <v>917000</v>
      </c>
      <c r="L63" s="32">
        <v>800000</v>
      </c>
      <c r="M63" s="32">
        <v>1590000</v>
      </c>
      <c r="N63" s="31">
        <f>SUM(B63:M63)</f>
        <v>6810000</v>
      </c>
      <c r="P63" s="140" t="str">
        <f t="shared" ref="P63:P71" si="14">A63</f>
        <v>Manteo - 21</v>
      </c>
      <c r="Q63" s="162">
        <f t="shared" ref="Q63:Q71" si="15">N63</f>
        <v>6810000</v>
      </c>
    </row>
    <row r="64" spans="1:18" s="140" customFormat="1" ht="14.5" hidden="1" x14ac:dyDescent="0.35">
      <c r="A64" s="140" t="s">
        <v>311</v>
      </c>
      <c r="B64" s="32">
        <v>1072000</v>
      </c>
      <c r="C64" s="32">
        <v>1896000</v>
      </c>
      <c r="D64" s="32">
        <v>1380000</v>
      </c>
      <c r="E64" s="32">
        <v>3282393</v>
      </c>
      <c r="F64" s="32">
        <v>2425212</v>
      </c>
      <c r="G64" s="32">
        <v>0</v>
      </c>
      <c r="H64" s="32">
        <v>0</v>
      </c>
      <c r="I64" s="32">
        <v>2150000</v>
      </c>
      <c r="J64" s="32">
        <v>2421901</v>
      </c>
      <c r="K64" s="32">
        <v>2730025</v>
      </c>
      <c r="L64" s="32">
        <v>605587</v>
      </c>
      <c r="M64" s="32">
        <v>1466600</v>
      </c>
      <c r="N64" s="31">
        <f t="shared" ref="N64:N71" si="16">SUM(B64:M64)</f>
        <v>19429718</v>
      </c>
      <c r="P64" s="140" t="str">
        <f t="shared" si="14"/>
        <v>Southern Shores-21</v>
      </c>
      <c r="Q64" s="162">
        <f t="shared" si="15"/>
        <v>19429718</v>
      </c>
    </row>
    <row r="65" spans="1:17" s="140" customFormat="1" ht="14.5" hidden="1" x14ac:dyDescent="0.35">
      <c r="A65" s="53" t="s">
        <v>331</v>
      </c>
      <c r="B65" s="32">
        <v>450000</v>
      </c>
      <c r="C65" s="32">
        <v>1250000</v>
      </c>
      <c r="D65" s="32">
        <v>1606000</v>
      </c>
      <c r="E65" s="32">
        <v>0</v>
      </c>
      <c r="F65" s="32">
        <v>1642628</v>
      </c>
      <c r="G65" s="32">
        <v>1280000</v>
      </c>
      <c r="H65" s="32">
        <v>1575000</v>
      </c>
      <c r="I65" s="32">
        <v>700000</v>
      </c>
      <c r="J65" s="32">
        <v>1995270</v>
      </c>
      <c r="K65" s="32">
        <v>1605000</v>
      </c>
      <c r="L65" s="32">
        <v>1523000</v>
      </c>
      <c r="M65" s="32">
        <v>2441925</v>
      </c>
      <c r="N65" s="31">
        <f t="shared" si="16"/>
        <v>16068823</v>
      </c>
      <c r="P65" s="140" t="str">
        <f t="shared" si="14"/>
        <v>Nags Head-21</v>
      </c>
      <c r="Q65" s="162">
        <f t="shared" si="15"/>
        <v>16068823</v>
      </c>
    </row>
    <row r="66" spans="1:17" s="140" customFormat="1" ht="14.5" hidden="1" x14ac:dyDescent="0.35">
      <c r="A66" s="140" t="s">
        <v>312</v>
      </c>
      <c r="B66" s="32">
        <v>2605000</v>
      </c>
      <c r="C66" s="32">
        <v>2315000</v>
      </c>
      <c r="D66" s="32">
        <v>2165125</v>
      </c>
      <c r="E66" s="32">
        <v>657410</v>
      </c>
      <c r="F66" s="32">
        <v>2320000</v>
      </c>
      <c r="G66" s="32">
        <v>2660000</v>
      </c>
      <c r="H66" s="32">
        <v>2060000</v>
      </c>
      <c r="I66" s="32">
        <v>7245000</v>
      </c>
      <c r="J66" s="32">
        <v>3201000</v>
      </c>
      <c r="K66" s="32">
        <v>1210000</v>
      </c>
      <c r="L66" s="32">
        <v>2310000</v>
      </c>
      <c r="M66" s="32">
        <v>3066181</v>
      </c>
      <c r="N66" s="31">
        <f t="shared" si="16"/>
        <v>31814716</v>
      </c>
      <c r="P66" s="140" t="str">
        <f t="shared" si="14"/>
        <v>Kill Devil Hills -21</v>
      </c>
      <c r="Q66" s="162">
        <f t="shared" si="15"/>
        <v>31814716</v>
      </c>
    </row>
    <row r="67" spans="1:17" s="140" customFormat="1" ht="14.5" hidden="1" x14ac:dyDescent="0.35">
      <c r="A67" s="140" t="s">
        <v>313</v>
      </c>
      <c r="B67" s="32">
        <v>845000</v>
      </c>
      <c r="C67" s="32">
        <v>623000</v>
      </c>
      <c r="D67" s="32">
        <v>0</v>
      </c>
      <c r="E67" s="32">
        <v>500000</v>
      </c>
      <c r="F67" s="32">
        <v>0</v>
      </c>
      <c r="G67" s="32">
        <v>95000</v>
      </c>
      <c r="H67" s="32">
        <v>2803847</v>
      </c>
      <c r="I67" s="32">
        <v>740000</v>
      </c>
      <c r="J67" s="32">
        <v>1750000</v>
      </c>
      <c r="K67" s="32">
        <v>780000</v>
      </c>
      <c r="L67" s="32">
        <v>675000</v>
      </c>
      <c r="M67" s="32">
        <v>1341622</v>
      </c>
      <c r="N67" s="31">
        <f t="shared" si="16"/>
        <v>10153469</v>
      </c>
      <c r="P67" s="140" t="str">
        <f t="shared" si="14"/>
        <v>Kitty Hawk-21</v>
      </c>
      <c r="Q67" s="162">
        <f t="shared" si="15"/>
        <v>10153469</v>
      </c>
    </row>
    <row r="68" spans="1:17" s="140" customFormat="1" ht="14.5" hidden="1" x14ac:dyDescent="0.35">
      <c r="A68" s="140" t="s">
        <v>314</v>
      </c>
      <c r="B68" s="32">
        <v>945700</v>
      </c>
      <c r="C68" s="32">
        <v>1242014</v>
      </c>
      <c r="D68" s="32">
        <v>612000</v>
      </c>
      <c r="E68" s="32">
        <v>612000</v>
      </c>
      <c r="F68" s="32">
        <v>0</v>
      </c>
      <c r="G68" s="32">
        <v>2235800</v>
      </c>
      <c r="H68" s="32">
        <v>0</v>
      </c>
      <c r="I68" s="32">
        <v>0</v>
      </c>
      <c r="J68" s="32">
        <v>0</v>
      </c>
      <c r="K68" s="32">
        <v>899000</v>
      </c>
      <c r="L68" s="32">
        <v>1971478</v>
      </c>
      <c r="M68" s="32">
        <v>569225</v>
      </c>
      <c r="N68" s="31">
        <f t="shared" si="16"/>
        <v>9087217</v>
      </c>
      <c r="P68" s="140" t="str">
        <f t="shared" si="14"/>
        <v>Duck - 21</v>
      </c>
      <c r="Q68" s="162">
        <f t="shared" si="15"/>
        <v>9087217</v>
      </c>
    </row>
    <row r="69" spans="1:17" s="140" customFormat="1" ht="14.5" hidden="1" x14ac:dyDescent="0.35">
      <c r="A69" s="140" t="s">
        <v>315</v>
      </c>
      <c r="B69" s="32">
        <v>3653200</v>
      </c>
      <c r="C69" s="32">
        <v>1541925</v>
      </c>
      <c r="D69" s="32">
        <v>2038350</v>
      </c>
      <c r="E69" s="32">
        <v>1694500</v>
      </c>
      <c r="F69" s="32">
        <v>2195568</v>
      </c>
      <c r="G69" s="32">
        <v>2072000</v>
      </c>
      <c r="H69" s="32">
        <v>2251000</v>
      </c>
      <c r="I69" s="32">
        <v>2448481</v>
      </c>
      <c r="J69" s="32">
        <v>1292000</v>
      </c>
      <c r="K69" s="32">
        <v>770000</v>
      </c>
      <c r="L69" s="32">
        <v>2651214</v>
      </c>
      <c r="M69" s="32">
        <v>3429973</v>
      </c>
      <c r="N69" s="31">
        <f t="shared" si="16"/>
        <v>26038211</v>
      </c>
      <c r="P69" s="140" t="str">
        <f t="shared" si="14"/>
        <v>Hatteras Island -21</v>
      </c>
      <c r="Q69" s="162">
        <f t="shared" si="15"/>
        <v>26038211</v>
      </c>
    </row>
    <row r="70" spans="1:17" s="140" customFormat="1" ht="14.5" hidden="1" x14ac:dyDescent="0.35">
      <c r="A70" s="140" t="s">
        <v>316</v>
      </c>
      <c r="B70" s="32">
        <v>153000</v>
      </c>
      <c r="C70" s="32">
        <v>464624</v>
      </c>
      <c r="D70" s="32">
        <v>2499000</v>
      </c>
      <c r="E70" s="32">
        <v>1899382</v>
      </c>
      <c r="F70" s="32">
        <v>270000</v>
      </c>
      <c r="G70" s="32">
        <v>830000</v>
      </c>
      <c r="H70" s="32">
        <v>788000</v>
      </c>
      <c r="I70" s="32">
        <v>3484581</v>
      </c>
      <c r="J70" s="32">
        <v>953073</v>
      </c>
      <c r="K70" s="32">
        <v>1103000</v>
      </c>
      <c r="L70" s="32">
        <v>955000</v>
      </c>
      <c r="M70" s="32">
        <v>1870753</v>
      </c>
      <c r="N70" s="31">
        <f t="shared" si="16"/>
        <v>15270413</v>
      </c>
      <c r="P70" s="140" t="str">
        <f t="shared" si="14"/>
        <v>Roanoke Island -21</v>
      </c>
      <c r="Q70" s="162">
        <f t="shared" si="15"/>
        <v>15270413</v>
      </c>
    </row>
    <row r="71" spans="1:17" s="140" customFormat="1" ht="29" hidden="1" x14ac:dyDescent="0.35">
      <c r="A71" s="140" t="s">
        <v>317</v>
      </c>
      <c r="B71" s="32">
        <v>792500</v>
      </c>
      <c r="C71" s="32">
        <v>1908600</v>
      </c>
      <c r="D71" s="32">
        <v>2025000</v>
      </c>
      <c r="E71" s="32">
        <v>156000</v>
      </c>
      <c r="F71" s="32">
        <v>301900</v>
      </c>
      <c r="G71" s="32">
        <v>380000</v>
      </c>
      <c r="H71" s="32">
        <v>400000</v>
      </c>
      <c r="I71" s="32">
        <v>1422000</v>
      </c>
      <c r="J71" s="32">
        <v>285000</v>
      </c>
      <c r="K71" s="32">
        <v>1000000</v>
      </c>
      <c r="L71" s="32">
        <v>1600000</v>
      </c>
      <c r="M71" s="32">
        <v>481800</v>
      </c>
      <c r="N71" s="31">
        <f t="shared" si="16"/>
        <v>10752800</v>
      </c>
      <c r="P71" s="140" t="str">
        <f t="shared" si="14"/>
        <v>KDH - UnIncorporated - 21</v>
      </c>
      <c r="Q71" s="162">
        <f t="shared" si="15"/>
        <v>10752800</v>
      </c>
    </row>
    <row r="72" spans="1:17" ht="14.5" hidden="1" x14ac:dyDescent="0.3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1">
        <f>SUM(N63:N71)</f>
        <v>145425367</v>
      </c>
    </row>
    <row r="73" spans="1:17" ht="14" hidden="1" x14ac:dyDescent="0.3"/>
    <row r="74" spans="1:17" ht="14.5" hidden="1" x14ac:dyDescent="0.35">
      <c r="A74" s="53"/>
      <c r="B74" s="3">
        <v>43850</v>
      </c>
      <c r="C74" s="3">
        <v>43881</v>
      </c>
      <c r="D74" s="3">
        <v>43910</v>
      </c>
      <c r="E74" s="3">
        <v>43941</v>
      </c>
      <c r="F74" s="3">
        <v>43971</v>
      </c>
      <c r="G74" s="3">
        <v>44002</v>
      </c>
      <c r="H74" s="3">
        <v>44032</v>
      </c>
      <c r="I74" s="3">
        <v>44063</v>
      </c>
      <c r="J74" s="3">
        <v>44094</v>
      </c>
      <c r="K74" s="3">
        <v>44124</v>
      </c>
      <c r="L74" s="3">
        <v>44155</v>
      </c>
      <c r="M74" s="3">
        <v>44185</v>
      </c>
      <c r="N74" s="2" t="s">
        <v>22</v>
      </c>
    </row>
    <row r="75" spans="1:17" ht="14.5" hidden="1" x14ac:dyDescent="0.35">
      <c r="A75" s="53" t="s">
        <v>177</v>
      </c>
      <c r="B75" s="32">
        <v>181000</v>
      </c>
      <c r="C75" s="32">
        <v>0</v>
      </c>
      <c r="D75" s="32">
        <v>0</v>
      </c>
      <c r="E75" s="32">
        <v>0</v>
      </c>
      <c r="F75" s="32">
        <v>450000</v>
      </c>
      <c r="G75" s="32">
        <v>200000</v>
      </c>
      <c r="H75" s="32">
        <v>395000</v>
      </c>
      <c r="I75" s="32">
        <v>492787</v>
      </c>
      <c r="J75" s="32">
        <v>0</v>
      </c>
      <c r="K75" s="32">
        <v>0</v>
      </c>
      <c r="L75" s="32">
        <v>1170000</v>
      </c>
      <c r="M75" s="32">
        <v>610502</v>
      </c>
      <c r="N75" s="31">
        <f t="shared" ref="N75:N83" si="17">SUM(B75:M75)</f>
        <v>3499289</v>
      </c>
      <c r="P75" s="2" t="str">
        <f t="shared" ref="P75:P83" si="18">A75</f>
        <v>Manteo - 20</v>
      </c>
      <c r="Q75" s="32">
        <f t="shared" ref="Q75:Q83" si="19">N75</f>
        <v>3499289</v>
      </c>
    </row>
    <row r="76" spans="1:17" ht="14.5" hidden="1" x14ac:dyDescent="0.35">
      <c r="A76" s="53" t="s">
        <v>178</v>
      </c>
      <c r="B76" s="32">
        <v>700000</v>
      </c>
      <c r="C76" s="32">
        <v>1258285</v>
      </c>
      <c r="D76" s="32">
        <v>2176830</v>
      </c>
      <c r="E76" s="32">
        <v>700000</v>
      </c>
      <c r="F76" s="32">
        <v>175000</v>
      </c>
      <c r="G76" s="32">
        <v>1545772</v>
      </c>
      <c r="H76" s="32">
        <v>1912540</v>
      </c>
      <c r="I76" s="32">
        <v>0</v>
      </c>
      <c r="J76" s="32">
        <v>1356670</v>
      </c>
      <c r="K76" s="32">
        <v>3176930</v>
      </c>
      <c r="L76" s="32">
        <v>0</v>
      </c>
      <c r="M76" s="32">
        <v>1575400</v>
      </c>
      <c r="N76" s="31">
        <f t="shared" si="17"/>
        <v>14577427</v>
      </c>
      <c r="P76" s="2" t="str">
        <f t="shared" si="18"/>
        <v>Southern Shores-20</v>
      </c>
      <c r="Q76" s="32">
        <f t="shared" si="19"/>
        <v>14577427</v>
      </c>
    </row>
    <row r="77" spans="1:17" ht="14.5" hidden="1" x14ac:dyDescent="0.35">
      <c r="A77" s="53" t="s">
        <v>179</v>
      </c>
      <c r="B77" s="32">
        <v>367797</v>
      </c>
      <c r="C77" s="32">
        <v>1150000</v>
      </c>
      <c r="D77" s="32">
        <v>572000</v>
      </c>
      <c r="E77" s="32">
        <v>150000</v>
      </c>
      <c r="F77" s="32">
        <v>0</v>
      </c>
      <c r="G77" s="32">
        <v>0</v>
      </c>
      <c r="H77" s="32">
        <v>686336</v>
      </c>
      <c r="I77" s="32">
        <v>610000</v>
      </c>
      <c r="J77" s="32">
        <v>1406000</v>
      </c>
      <c r="K77" s="32">
        <v>1025000</v>
      </c>
      <c r="L77" s="32">
        <v>0</v>
      </c>
      <c r="M77" s="32">
        <v>2145000</v>
      </c>
      <c r="N77" s="31">
        <f t="shared" si="17"/>
        <v>8112133</v>
      </c>
      <c r="P77" s="2" t="str">
        <f t="shared" si="18"/>
        <v>Nags Head-20</v>
      </c>
      <c r="Q77" s="32">
        <f t="shared" si="19"/>
        <v>8112133</v>
      </c>
    </row>
    <row r="78" spans="1:17" ht="14.5" hidden="1" x14ac:dyDescent="0.35">
      <c r="A78" s="53" t="s">
        <v>180</v>
      </c>
      <c r="B78" s="32">
        <v>1294765</v>
      </c>
      <c r="C78" s="32">
        <v>2769000</v>
      </c>
      <c r="D78" s="32">
        <v>1025000</v>
      </c>
      <c r="E78" s="32">
        <v>1167000</v>
      </c>
      <c r="F78" s="32">
        <v>515000</v>
      </c>
      <c r="G78" s="32">
        <v>1645000</v>
      </c>
      <c r="H78" s="32">
        <v>540000</v>
      </c>
      <c r="I78" s="32">
        <v>1025000</v>
      </c>
      <c r="J78" s="32">
        <v>2738700</v>
      </c>
      <c r="K78" s="32">
        <v>1045000</v>
      </c>
      <c r="L78" s="32">
        <v>1785000</v>
      </c>
      <c r="M78" s="32">
        <v>625000</v>
      </c>
      <c r="N78" s="31">
        <f t="shared" si="17"/>
        <v>16174465</v>
      </c>
      <c r="P78" s="2" t="str">
        <f t="shared" si="18"/>
        <v>Kill Devil Hills -20</v>
      </c>
      <c r="Q78" s="32">
        <f t="shared" si="19"/>
        <v>16174465</v>
      </c>
    </row>
    <row r="79" spans="1:17" ht="14.5" hidden="1" x14ac:dyDescent="0.35">
      <c r="A79" s="53" t="s">
        <v>181</v>
      </c>
      <c r="B79" s="32">
        <v>0</v>
      </c>
      <c r="C79" s="32">
        <v>743460</v>
      </c>
      <c r="D79" s="32">
        <v>1175000</v>
      </c>
      <c r="E79" s="32">
        <v>150000</v>
      </c>
      <c r="F79" s="32">
        <v>1105200</v>
      </c>
      <c r="G79" s="32">
        <v>515900</v>
      </c>
      <c r="H79" s="32">
        <v>965000</v>
      </c>
      <c r="I79" s="32">
        <v>0</v>
      </c>
      <c r="J79" s="32">
        <v>1160000</v>
      </c>
      <c r="K79" s="32">
        <v>0</v>
      </c>
      <c r="L79" s="32">
        <v>1148957</v>
      </c>
      <c r="M79" s="32">
        <v>845000</v>
      </c>
      <c r="N79" s="31">
        <f t="shared" si="17"/>
        <v>7808517</v>
      </c>
      <c r="P79" s="2" t="str">
        <f t="shared" si="18"/>
        <v>Kitty Hawk-20</v>
      </c>
      <c r="Q79" s="32">
        <f t="shared" si="19"/>
        <v>7808517</v>
      </c>
    </row>
    <row r="80" spans="1:17" ht="14.5" hidden="1" x14ac:dyDescent="0.35">
      <c r="A80" s="53" t="s">
        <v>80</v>
      </c>
      <c r="B80" s="32">
        <v>0</v>
      </c>
      <c r="C80" s="32">
        <v>525000</v>
      </c>
      <c r="D80" s="32">
        <v>1230000</v>
      </c>
      <c r="E80" s="32">
        <v>1300000</v>
      </c>
      <c r="F80" s="32">
        <v>468000</v>
      </c>
      <c r="G80" s="32">
        <v>0</v>
      </c>
      <c r="H80" s="32">
        <v>443000</v>
      </c>
      <c r="I80" s="32">
        <v>650000</v>
      </c>
      <c r="J80" s="32">
        <v>0</v>
      </c>
      <c r="K80" s="32">
        <v>2849901</v>
      </c>
      <c r="L80" s="32">
        <v>615000</v>
      </c>
      <c r="M80" s="32">
        <v>3006215</v>
      </c>
      <c r="N80" s="31">
        <f t="shared" si="17"/>
        <v>11087116</v>
      </c>
      <c r="P80" s="2" t="str">
        <f t="shared" si="18"/>
        <v>Duck - 20</v>
      </c>
      <c r="Q80" s="32">
        <f t="shared" si="19"/>
        <v>11087116</v>
      </c>
    </row>
    <row r="81" spans="1:17" ht="14.5" hidden="1" x14ac:dyDescent="0.35">
      <c r="A81" s="53" t="s">
        <v>182</v>
      </c>
      <c r="B81" s="32">
        <v>1457000</v>
      </c>
      <c r="C81" s="32">
        <v>0</v>
      </c>
      <c r="D81" s="32">
        <v>387750</v>
      </c>
      <c r="E81" s="32">
        <v>1143700</v>
      </c>
      <c r="F81" s="32">
        <v>750000</v>
      </c>
      <c r="G81" s="32">
        <v>930000</v>
      </c>
      <c r="H81" s="32">
        <v>1233570</v>
      </c>
      <c r="I81" s="32">
        <v>435000</v>
      </c>
      <c r="J81" s="32">
        <v>345000</v>
      </c>
      <c r="K81" s="32">
        <v>700000</v>
      </c>
      <c r="L81" s="32">
        <v>3911000</v>
      </c>
      <c r="M81" s="32">
        <v>4104000</v>
      </c>
      <c r="N81" s="31">
        <f t="shared" si="17"/>
        <v>15397020</v>
      </c>
      <c r="P81" s="2" t="str">
        <f t="shared" si="18"/>
        <v>Hatteras Island -20</v>
      </c>
      <c r="Q81" s="32">
        <f t="shared" si="19"/>
        <v>15397020</v>
      </c>
    </row>
    <row r="82" spans="1:17" ht="14.5" hidden="1" x14ac:dyDescent="0.35">
      <c r="A82" s="53" t="s">
        <v>183</v>
      </c>
      <c r="B82" s="32">
        <v>645000</v>
      </c>
      <c r="C82" s="32">
        <v>1015000</v>
      </c>
      <c r="D82" s="32">
        <v>1528800</v>
      </c>
      <c r="E82" s="32">
        <v>66800</v>
      </c>
      <c r="F82" s="32">
        <v>976323</v>
      </c>
      <c r="G82" s="32">
        <v>1000000</v>
      </c>
      <c r="H82" s="32">
        <v>395000</v>
      </c>
      <c r="I82" s="32">
        <v>1748000</v>
      </c>
      <c r="J82" s="32">
        <v>1160000</v>
      </c>
      <c r="K82" s="32">
        <v>1140000</v>
      </c>
      <c r="L82" s="32">
        <v>717000</v>
      </c>
      <c r="M82" s="32">
        <v>970000</v>
      </c>
      <c r="N82" s="31">
        <f t="shared" si="17"/>
        <v>11361923</v>
      </c>
      <c r="P82" s="2" t="str">
        <f t="shared" si="18"/>
        <v>Roanoke Island -20</v>
      </c>
      <c r="Q82" s="32">
        <f t="shared" si="19"/>
        <v>11361923</v>
      </c>
    </row>
    <row r="83" spans="1:17" ht="14.5" hidden="1" x14ac:dyDescent="0.35">
      <c r="A83" s="53" t="s">
        <v>130</v>
      </c>
      <c r="B83" s="32">
        <v>0</v>
      </c>
      <c r="C83" s="32">
        <v>250000</v>
      </c>
      <c r="D83" s="32">
        <v>1160500</v>
      </c>
      <c r="E83" s="32">
        <v>0</v>
      </c>
      <c r="F83" s="32">
        <v>185000</v>
      </c>
      <c r="G83" s="32">
        <v>190000</v>
      </c>
      <c r="H83" s="32">
        <v>1620800</v>
      </c>
      <c r="I83" s="32">
        <v>1337890</v>
      </c>
      <c r="J83" s="32">
        <v>2551209</v>
      </c>
      <c r="K83" s="32">
        <v>4450000</v>
      </c>
      <c r="L83" s="32">
        <v>1677500</v>
      </c>
      <c r="M83" s="32">
        <v>420000</v>
      </c>
      <c r="N83" s="31">
        <f t="shared" si="17"/>
        <v>13842899</v>
      </c>
      <c r="P83" s="2" t="str">
        <f t="shared" si="18"/>
        <v>KDH - UnIncorporated - 20</v>
      </c>
      <c r="Q83" s="32">
        <f t="shared" si="19"/>
        <v>13842899</v>
      </c>
    </row>
    <row r="84" spans="1:17" ht="14.5" hidden="1" x14ac:dyDescent="0.35">
      <c r="A84" s="53"/>
      <c r="B84" s="31">
        <f t="shared" ref="B84:N84" si="20">SUM(B75:B83)</f>
        <v>4645562</v>
      </c>
      <c r="C84" s="31">
        <f t="shared" si="20"/>
        <v>7710745</v>
      </c>
      <c r="D84" s="31">
        <f t="shared" si="20"/>
        <v>9255880</v>
      </c>
      <c r="E84" s="31">
        <f t="shared" si="20"/>
        <v>4677500</v>
      </c>
      <c r="F84" s="31">
        <f t="shared" si="20"/>
        <v>4624523</v>
      </c>
      <c r="G84" s="31">
        <f t="shared" si="20"/>
        <v>6026672</v>
      </c>
      <c r="H84" s="31">
        <f t="shared" si="20"/>
        <v>8191246</v>
      </c>
      <c r="I84" s="31">
        <f t="shared" si="20"/>
        <v>6298677</v>
      </c>
      <c r="J84" s="31">
        <f t="shared" si="20"/>
        <v>10717579</v>
      </c>
      <c r="K84" s="31">
        <f t="shared" si="20"/>
        <v>14386831</v>
      </c>
      <c r="L84" s="31">
        <f t="shared" si="20"/>
        <v>11024457</v>
      </c>
      <c r="M84" s="31">
        <f>SUM(M75:M83)</f>
        <v>14301117</v>
      </c>
      <c r="N84" s="31">
        <f t="shared" si="20"/>
        <v>101860789</v>
      </c>
    </row>
    <row r="85" spans="1:17" ht="14.5" hidden="1" x14ac:dyDescent="0.35">
      <c r="A85" s="53"/>
    </row>
    <row r="86" spans="1:17" ht="14.5" hidden="1" x14ac:dyDescent="0.35">
      <c r="A86" s="53"/>
      <c r="B86" s="3">
        <v>43466</v>
      </c>
      <c r="C86" s="3">
        <v>43497</v>
      </c>
      <c r="D86" s="3">
        <v>43525</v>
      </c>
      <c r="E86" s="3">
        <v>43556</v>
      </c>
      <c r="F86" s="3">
        <v>43586</v>
      </c>
      <c r="G86" s="3">
        <v>43617</v>
      </c>
      <c r="H86" s="3">
        <v>43647</v>
      </c>
      <c r="I86" s="3">
        <v>43678</v>
      </c>
      <c r="J86" s="3">
        <v>43709</v>
      </c>
      <c r="K86" s="3">
        <v>43739</v>
      </c>
      <c r="L86" s="3">
        <v>43770</v>
      </c>
      <c r="M86" s="3">
        <v>43800</v>
      </c>
      <c r="N86" s="2" t="s">
        <v>22</v>
      </c>
    </row>
    <row r="87" spans="1:17" ht="14.5" hidden="1" x14ac:dyDescent="0.35">
      <c r="A87" s="53" t="s">
        <v>184</v>
      </c>
      <c r="B87" s="32">
        <v>175261</v>
      </c>
      <c r="C87" s="32">
        <v>0</v>
      </c>
      <c r="D87" s="32">
        <v>0</v>
      </c>
      <c r="E87" s="32">
        <v>1425000</v>
      </c>
      <c r="F87" s="32">
        <v>0</v>
      </c>
      <c r="G87" s="32">
        <v>0</v>
      </c>
      <c r="H87" s="32">
        <v>0</v>
      </c>
      <c r="I87" s="32">
        <v>335000</v>
      </c>
      <c r="J87" s="32">
        <v>0</v>
      </c>
      <c r="K87" s="32">
        <v>0</v>
      </c>
      <c r="L87" s="32">
        <v>0</v>
      </c>
      <c r="M87" s="32">
        <v>0</v>
      </c>
      <c r="N87" s="31">
        <f t="shared" ref="N87:N95" si="21">SUM(B87:M87)</f>
        <v>1935261</v>
      </c>
      <c r="P87" s="2" t="str">
        <f t="shared" ref="P87:P95" si="22">A87</f>
        <v>Manteo - 19</v>
      </c>
      <c r="Q87" s="32">
        <f t="shared" ref="Q87:Q95" si="23">N87</f>
        <v>1935261</v>
      </c>
    </row>
    <row r="88" spans="1:17" ht="14.5" hidden="1" x14ac:dyDescent="0.35">
      <c r="A88" s="53" t="s">
        <v>185</v>
      </c>
      <c r="B88" s="32">
        <v>1710000</v>
      </c>
      <c r="C88" s="32">
        <v>0</v>
      </c>
      <c r="D88" s="32">
        <v>0</v>
      </c>
      <c r="E88" s="32">
        <v>1158000</v>
      </c>
      <c r="F88" s="32">
        <v>754000</v>
      </c>
      <c r="G88" s="32">
        <v>639897</v>
      </c>
      <c r="H88" s="32">
        <v>0</v>
      </c>
      <c r="I88" s="32">
        <v>2635000</v>
      </c>
      <c r="J88" s="32">
        <v>0</v>
      </c>
      <c r="K88" s="32">
        <v>2022920</v>
      </c>
      <c r="L88" s="32">
        <v>2219138</v>
      </c>
      <c r="M88" s="32">
        <v>0</v>
      </c>
      <c r="N88" s="31">
        <f t="shared" si="21"/>
        <v>11138955</v>
      </c>
      <c r="P88" s="2" t="str">
        <f t="shared" si="22"/>
        <v>Southern Shores-19</v>
      </c>
      <c r="Q88" s="32">
        <f t="shared" si="23"/>
        <v>11138955</v>
      </c>
    </row>
    <row r="89" spans="1:17" ht="14.5" hidden="1" x14ac:dyDescent="0.35">
      <c r="A89" s="53" t="s">
        <v>186</v>
      </c>
      <c r="B89" s="32">
        <v>500000</v>
      </c>
      <c r="C89" s="32">
        <v>185000</v>
      </c>
      <c r="D89" s="32">
        <v>230000</v>
      </c>
      <c r="E89" s="32">
        <v>1268000</v>
      </c>
      <c r="F89" s="32">
        <v>0</v>
      </c>
      <c r="G89" s="32">
        <v>200000</v>
      </c>
      <c r="H89" s="32">
        <v>875000</v>
      </c>
      <c r="I89" s="32">
        <v>900000</v>
      </c>
      <c r="J89" s="32">
        <v>0</v>
      </c>
      <c r="K89" s="32">
        <v>1632561</v>
      </c>
      <c r="L89" s="32">
        <v>200000</v>
      </c>
      <c r="M89" s="32">
        <v>0</v>
      </c>
      <c r="N89" s="31">
        <f t="shared" si="21"/>
        <v>5990561</v>
      </c>
      <c r="P89" s="2" t="str">
        <f t="shared" si="22"/>
        <v>Nags Head-19</v>
      </c>
      <c r="Q89" s="32">
        <f t="shared" si="23"/>
        <v>5990561</v>
      </c>
    </row>
    <row r="90" spans="1:17" ht="14.5" hidden="1" x14ac:dyDescent="0.35">
      <c r="A90" s="53" t="s">
        <v>187</v>
      </c>
      <c r="B90" s="32">
        <v>718000</v>
      </c>
      <c r="C90" s="32">
        <v>65000</v>
      </c>
      <c r="D90" s="32">
        <v>755000</v>
      </c>
      <c r="E90" s="32">
        <v>540000</v>
      </c>
      <c r="F90" s="32">
        <v>605000</v>
      </c>
      <c r="G90" s="32">
        <v>8100000</v>
      </c>
      <c r="H90" s="32">
        <v>150000</v>
      </c>
      <c r="I90" s="32">
        <v>1856719</v>
      </c>
      <c r="J90" s="32">
        <v>360000</v>
      </c>
      <c r="K90" s="32">
        <v>4035000</v>
      </c>
      <c r="L90" s="32">
        <v>5405000</v>
      </c>
      <c r="M90" s="32">
        <v>1081000</v>
      </c>
      <c r="N90" s="31">
        <f t="shared" si="21"/>
        <v>23670719</v>
      </c>
      <c r="P90" s="2" t="str">
        <f t="shared" si="22"/>
        <v>Kill Devil Hills -19</v>
      </c>
      <c r="Q90" s="32">
        <f t="shared" si="23"/>
        <v>23670719</v>
      </c>
    </row>
    <row r="91" spans="1:17" ht="14.5" hidden="1" x14ac:dyDescent="0.35">
      <c r="A91" s="53" t="s">
        <v>188</v>
      </c>
      <c r="B91" s="32">
        <v>963800</v>
      </c>
      <c r="C91" s="32">
        <v>596246</v>
      </c>
      <c r="D91" s="32">
        <v>280000</v>
      </c>
      <c r="E91" s="32">
        <v>452655</v>
      </c>
      <c r="F91" s="32">
        <v>1078912</v>
      </c>
      <c r="G91" s="32">
        <v>485200</v>
      </c>
      <c r="H91" s="32">
        <v>354000</v>
      </c>
      <c r="I91" s="32">
        <v>360000</v>
      </c>
      <c r="J91" s="32">
        <v>0</v>
      </c>
      <c r="K91" s="32">
        <v>0</v>
      </c>
      <c r="L91" s="32">
        <v>750000</v>
      </c>
      <c r="M91" s="32">
        <v>350000</v>
      </c>
      <c r="N91" s="31">
        <f t="shared" si="21"/>
        <v>5670813</v>
      </c>
      <c r="P91" s="2" t="str">
        <f t="shared" si="22"/>
        <v>Kitty Hawk-19</v>
      </c>
      <c r="Q91" s="32">
        <f t="shared" si="23"/>
        <v>5670813</v>
      </c>
    </row>
    <row r="92" spans="1:17" ht="14.5" hidden="1" x14ac:dyDescent="0.35">
      <c r="A92" s="53" t="s">
        <v>126</v>
      </c>
      <c r="B92" s="32">
        <v>1534500</v>
      </c>
      <c r="C92" s="32">
        <v>507000</v>
      </c>
      <c r="D92" s="32">
        <v>0</v>
      </c>
      <c r="E92" s="32">
        <v>0</v>
      </c>
      <c r="F92" s="32">
        <v>0</v>
      </c>
      <c r="G92" s="32">
        <v>2890476</v>
      </c>
      <c r="H92" s="32">
        <v>0</v>
      </c>
      <c r="I92" s="32">
        <v>348000</v>
      </c>
      <c r="J92" s="32">
        <v>0</v>
      </c>
      <c r="K92" s="32">
        <v>871850</v>
      </c>
      <c r="L92" s="32">
        <v>0</v>
      </c>
      <c r="M92" s="32">
        <v>850938</v>
      </c>
      <c r="N92" s="31">
        <f t="shared" si="21"/>
        <v>7002764</v>
      </c>
      <c r="P92" s="2" t="str">
        <f t="shared" si="22"/>
        <v>Duck - 19</v>
      </c>
      <c r="Q92" s="32">
        <f t="shared" si="23"/>
        <v>7002764</v>
      </c>
    </row>
    <row r="93" spans="1:17" ht="14.5" hidden="1" x14ac:dyDescent="0.35">
      <c r="A93" s="53" t="s">
        <v>189</v>
      </c>
      <c r="B93" s="32">
        <v>975352</v>
      </c>
      <c r="C93" s="32">
        <v>1000000</v>
      </c>
      <c r="D93" s="32">
        <v>585000</v>
      </c>
      <c r="E93" s="32">
        <v>375000</v>
      </c>
      <c r="F93" s="32">
        <v>1435000</v>
      </c>
      <c r="G93" s="32">
        <v>1100000</v>
      </c>
      <c r="H93" s="32">
        <v>1201864</v>
      </c>
      <c r="I93" s="32">
        <v>3926200</v>
      </c>
      <c r="J93" s="32">
        <v>3341000</v>
      </c>
      <c r="K93" s="32">
        <v>1819411</v>
      </c>
      <c r="L93" s="32">
        <v>1627000</v>
      </c>
      <c r="M93" s="32">
        <v>1834470</v>
      </c>
      <c r="N93" s="31">
        <f t="shared" si="21"/>
        <v>19220297</v>
      </c>
      <c r="P93" s="2" t="str">
        <f t="shared" si="22"/>
        <v>Hatteras Island -19</v>
      </c>
      <c r="Q93" s="32">
        <f t="shared" si="23"/>
        <v>19220297</v>
      </c>
    </row>
    <row r="94" spans="1:17" ht="14.5" hidden="1" x14ac:dyDescent="0.35">
      <c r="A94" s="53" t="s">
        <v>129</v>
      </c>
      <c r="B94" s="32">
        <v>0</v>
      </c>
      <c r="C94" s="32">
        <v>1046697</v>
      </c>
      <c r="D94" s="32">
        <v>1077750</v>
      </c>
      <c r="E94" s="32">
        <v>325000</v>
      </c>
      <c r="F94" s="32">
        <v>260000</v>
      </c>
      <c r="G94" s="32">
        <v>637068</v>
      </c>
      <c r="H94" s="32">
        <v>1290500</v>
      </c>
      <c r="I94" s="32">
        <v>150000</v>
      </c>
      <c r="J94" s="32">
        <v>420000</v>
      </c>
      <c r="K94" s="32">
        <v>1208000</v>
      </c>
      <c r="L94" s="32">
        <v>0</v>
      </c>
      <c r="M94" s="32">
        <v>635000</v>
      </c>
      <c r="N94" s="31">
        <f t="shared" si="21"/>
        <v>7050015</v>
      </c>
      <c r="P94" s="2" t="str">
        <f t="shared" si="22"/>
        <v>Roanoke Island -19</v>
      </c>
      <c r="Q94" s="32">
        <f t="shared" si="23"/>
        <v>7050015</v>
      </c>
    </row>
    <row r="95" spans="1:17" ht="14.5" hidden="1" x14ac:dyDescent="0.35">
      <c r="A95" s="53" t="s">
        <v>143</v>
      </c>
      <c r="B95" s="32">
        <v>500000</v>
      </c>
      <c r="C95" s="32">
        <v>1275000</v>
      </c>
      <c r="D95" s="32">
        <v>859000</v>
      </c>
      <c r="E95" s="32">
        <v>200000</v>
      </c>
      <c r="F95" s="32">
        <v>782500</v>
      </c>
      <c r="G95" s="32">
        <v>480000</v>
      </c>
      <c r="H95" s="32">
        <v>350000</v>
      </c>
      <c r="I95" s="32">
        <v>551000</v>
      </c>
      <c r="J95" s="32">
        <v>370000</v>
      </c>
      <c r="K95" s="32">
        <v>230000</v>
      </c>
      <c r="L95" s="32">
        <v>990500</v>
      </c>
      <c r="M95" s="32">
        <v>1340000</v>
      </c>
      <c r="N95" s="31">
        <f t="shared" si="21"/>
        <v>7928000</v>
      </c>
      <c r="P95" s="2" t="str">
        <f t="shared" si="22"/>
        <v>KDH - UnIncorporated - 19</v>
      </c>
      <c r="Q95" s="32">
        <f t="shared" si="23"/>
        <v>7928000</v>
      </c>
    </row>
    <row r="96" spans="1:17" ht="14.5" hidden="1" x14ac:dyDescent="0.35">
      <c r="A96" s="53"/>
      <c r="B96" s="31">
        <f t="shared" ref="B96:N96" si="24">SUM(B87:B95)</f>
        <v>7076913</v>
      </c>
      <c r="C96" s="31">
        <f t="shared" si="24"/>
        <v>4674943</v>
      </c>
      <c r="D96" s="31">
        <f t="shared" si="24"/>
        <v>3786750</v>
      </c>
      <c r="E96" s="31">
        <f t="shared" si="24"/>
        <v>5743655</v>
      </c>
      <c r="F96" s="31">
        <f t="shared" si="24"/>
        <v>4915412</v>
      </c>
      <c r="G96" s="31">
        <f t="shared" si="24"/>
        <v>14532641</v>
      </c>
      <c r="H96" s="31">
        <f t="shared" si="24"/>
        <v>4221364</v>
      </c>
      <c r="I96" s="31">
        <f t="shared" si="24"/>
        <v>11061919</v>
      </c>
      <c r="J96" s="31">
        <f t="shared" si="24"/>
        <v>4491000</v>
      </c>
      <c r="K96" s="31">
        <f t="shared" si="24"/>
        <v>11819742</v>
      </c>
      <c r="L96" s="31">
        <f t="shared" si="24"/>
        <v>11191638</v>
      </c>
      <c r="M96" s="31">
        <f t="shared" si="24"/>
        <v>6091408</v>
      </c>
      <c r="N96" s="31">
        <f t="shared" si="24"/>
        <v>89607385</v>
      </c>
    </row>
    <row r="97" spans="1:17" ht="14.5" hidden="1" x14ac:dyDescent="0.35">
      <c r="A97" s="53"/>
    </row>
    <row r="98" spans="1:17" ht="14.5" hidden="1" x14ac:dyDescent="0.35">
      <c r="A98" s="53"/>
      <c r="B98" s="3">
        <v>43101</v>
      </c>
      <c r="C98" s="3">
        <v>43132</v>
      </c>
      <c r="D98" s="3">
        <v>43160</v>
      </c>
      <c r="E98" s="3">
        <v>43191</v>
      </c>
      <c r="F98" s="3">
        <v>43221</v>
      </c>
      <c r="G98" s="3">
        <v>43252</v>
      </c>
      <c r="H98" s="3">
        <v>43282</v>
      </c>
      <c r="I98" s="3">
        <v>43313</v>
      </c>
      <c r="J98" s="3">
        <v>43344</v>
      </c>
      <c r="K98" s="3">
        <v>43374</v>
      </c>
      <c r="L98" s="3">
        <v>43405</v>
      </c>
      <c r="M98" s="3">
        <v>43435</v>
      </c>
      <c r="N98" s="2" t="s">
        <v>22</v>
      </c>
    </row>
    <row r="99" spans="1:17" ht="14.5" hidden="1" x14ac:dyDescent="0.35">
      <c r="A99" s="53" t="s">
        <v>190</v>
      </c>
      <c r="B99" s="32">
        <v>0</v>
      </c>
      <c r="C99" s="32">
        <v>0</v>
      </c>
      <c r="D99" s="32">
        <v>0</v>
      </c>
      <c r="E99" s="32">
        <v>305000</v>
      </c>
      <c r="F99" s="32">
        <v>203000</v>
      </c>
      <c r="G99" s="32">
        <v>0</v>
      </c>
      <c r="H99" s="32">
        <v>0</v>
      </c>
      <c r="I99" s="32">
        <v>0</v>
      </c>
      <c r="J99" s="32">
        <v>1334000</v>
      </c>
      <c r="K99" s="32">
        <v>500000</v>
      </c>
      <c r="L99" s="32">
        <v>0</v>
      </c>
      <c r="M99" s="32">
        <v>0</v>
      </c>
      <c r="N99" s="31">
        <f t="shared" ref="N99:N107" si="25">SUM(B99:M99)</f>
        <v>2342000</v>
      </c>
      <c r="P99" s="2" t="str">
        <f t="shared" ref="P99:P107" si="26">A99</f>
        <v>Manteo - 18</v>
      </c>
      <c r="Q99" s="32">
        <f t="shared" ref="Q99:Q107" si="27">N99</f>
        <v>2342000</v>
      </c>
    </row>
    <row r="100" spans="1:17" ht="14.5" hidden="1" x14ac:dyDescent="0.35">
      <c r="A100" s="53" t="s">
        <v>191</v>
      </c>
      <c r="B100" s="32">
        <v>215000</v>
      </c>
      <c r="C100" s="32">
        <v>440000</v>
      </c>
      <c r="D100" s="32">
        <v>380000</v>
      </c>
      <c r="E100" s="32">
        <v>2325000</v>
      </c>
      <c r="F100" s="32">
        <v>1085156</v>
      </c>
      <c r="G100" s="32">
        <v>170000</v>
      </c>
      <c r="H100" s="32">
        <v>1350000</v>
      </c>
      <c r="I100" s="32">
        <v>1303345</v>
      </c>
      <c r="J100" s="32">
        <v>911104</v>
      </c>
      <c r="K100" s="32">
        <v>1100000</v>
      </c>
      <c r="L100" s="32">
        <v>967472</v>
      </c>
      <c r="M100" s="32">
        <v>1080745</v>
      </c>
      <c r="N100" s="31">
        <f t="shared" si="25"/>
        <v>11327822</v>
      </c>
      <c r="P100" s="2" t="str">
        <f t="shared" si="26"/>
        <v>Southern Shores-18</v>
      </c>
      <c r="Q100" s="32">
        <f t="shared" si="27"/>
        <v>11327822</v>
      </c>
    </row>
    <row r="101" spans="1:17" ht="14.5" hidden="1" x14ac:dyDescent="0.35">
      <c r="A101" s="53" t="s">
        <v>192</v>
      </c>
      <c r="B101" s="32">
        <v>1908000</v>
      </c>
      <c r="C101" s="32">
        <v>3631235</v>
      </c>
      <c r="D101" s="32">
        <v>749500</v>
      </c>
      <c r="E101" s="32">
        <v>400000</v>
      </c>
      <c r="F101" s="32">
        <v>1661900</v>
      </c>
      <c r="G101" s="32">
        <v>380000</v>
      </c>
      <c r="H101" s="32">
        <v>1770000</v>
      </c>
      <c r="I101" s="32">
        <v>2468539</v>
      </c>
      <c r="J101" s="32">
        <v>240000</v>
      </c>
      <c r="K101" s="32">
        <v>1336921</v>
      </c>
      <c r="L101" s="32">
        <v>503000</v>
      </c>
      <c r="M101" s="32">
        <v>225000</v>
      </c>
      <c r="N101" s="31">
        <f t="shared" si="25"/>
        <v>15274095</v>
      </c>
      <c r="P101" s="2" t="str">
        <f t="shared" si="26"/>
        <v>Nags Head-18</v>
      </c>
      <c r="Q101" s="32">
        <f t="shared" si="27"/>
        <v>15274095</v>
      </c>
    </row>
    <row r="102" spans="1:17" ht="14.5" hidden="1" x14ac:dyDescent="0.35">
      <c r="A102" s="53" t="s">
        <v>193</v>
      </c>
      <c r="B102" s="32">
        <v>655000</v>
      </c>
      <c r="C102" s="32">
        <v>156067</v>
      </c>
      <c r="D102" s="32">
        <v>1370000</v>
      </c>
      <c r="E102" s="32">
        <v>548000</v>
      </c>
      <c r="F102" s="32">
        <v>695000</v>
      </c>
      <c r="G102" s="32">
        <v>1700000</v>
      </c>
      <c r="H102" s="32">
        <v>935000</v>
      </c>
      <c r="I102" s="32">
        <v>1393000</v>
      </c>
      <c r="J102" s="32">
        <v>2939448</v>
      </c>
      <c r="K102" s="32">
        <v>3429329</v>
      </c>
      <c r="L102" s="32">
        <v>770000</v>
      </c>
      <c r="M102" s="32">
        <v>6409470</v>
      </c>
      <c r="N102" s="31">
        <f t="shared" si="25"/>
        <v>21000314</v>
      </c>
      <c r="P102" s="2" t="str">
        <f t="shared" si="26"/>
        <v>Kill Devil Hills -18</v>
      </c>
      <c r="Q102" s="32">
        <f t="shared" si="27"/>
        <v>21000314</v>
      </c>
    </row>
    <row r="103" spans="1:17" ht="14.5" hidden="1" x14ac:dyDescent="0.35">
      <c r="A103" s="53" t="s">
        <v>194</v>
      </c>
      <c r="B103" s="32">
        <v>1705000</v>
      </c>
      <c r="C103" s="32">
        <v>775000</v>
      </c>
      <c r="D103" s="32">
        <v>767000</v>
      </c>
      <c r="E103" s="32">
        <v>398900</v>
      </c>
      <c r="F103" s="32">
        <v>1185003</v>
      </c>
      <c r="G103" s="32">
        <v>525000</v>
      </c>
      <c r="H103" s="32">
        <v>0</v>
      </c>
      <c r="I103" s="32">
        <v>1180000</v>
      </c>
      <c r="J103" s="32">
        <v>400000</v>
      </c>
      <c r="K103" s="32">
        <v>2500000</v>
      </c>
      <c r="L103" s="32">
        <v>720000</v>
      </c>
      <c r="M103" s="32">
        <v>3234543</v>
      </c>
      <c r="N103" s="31">
        <f t="shared" si="25"/>
        <v>13390446</v>
      </c>
      <c r="P103" s="2" t="str">
        <f t="shared" si="26"/>
        <v>Kitty Hawk-18</v>
      </c>
      <c r="Q103" s="32">
        <f t="shared" si="27"/>
        <v>13390446</v>
      </c>
    </row>
    <row r="104" spans="1:17" ht="14.5" hidden="1" x14ac:dyDescent="0.35">
      <c r="A104" s="53" t="s">
        <v>140</v>
      </c>
      <c r="B104" s="32">
        <v>0</v>
      </c>
      <c r="C104" s="32">
        <v>512900</v>
      </c>
      <c r="D104" s="32">
        <v>1027518</v>
      </c>
      <c r="E104" s="32">
        <v>0</v>
      </c>
      <c r="F104" s="32">
        <v>622000</v>
      </c>
      <c r="G104" s="32">
        <v>0</v>
      </c>
      <c r="H104" s="32">
        <v>1661472</v>
      </c>
      <c r="I104" s="32">
        <v>737092</v>
      </c>
      <c r="J104" s="32">
        <v>590950</v>
      </c>
      <c r="K104" s="32">
        <v>83700</v>
      </c>
      <c r="L104" s="32">
        <v>650000</v>
      </c>
      <c r="M104" s="32">
        <v>1200000</v>
      </c>
      <c r="N104" s="31">
        <f t="shared" si="25"/>
        <v>7085632</v>
      </c>
      <c r="P104" s="2" t="str">
        <f t="shared" si="26"/>
        <v>Duck - 18</v>
      </c>
      <c r="Q104" s="32">
        <f t="shared" si="27"/>
        <v>7085632</v>
      </c>
    </row>
    <row r="105" spans="1:17" ht="14.5" hidden="1" x14ac:dyDescent="0.35">
      <c r="A105" s="53" t="s">
        <v>195</v>
      </c>
      <c r="B105" s="32">
        <v>575720</v>
      </c>
      <c r="C105" s="32">
        <v>860575</v>
      </c>
      <c r="D105" s="32">
        <v>640000</v>
      </c>
      <c r="E105" s="32">
        <v>740000</v>
      </c>
      <c r="F105" s="32">
        <v>2152748</v>
      </c>
      <c r="G105" s="32">
        <v>300000</v>
      </c>
      <c r="H105" s="32">
        <v>1515000</v>
      </c>
      <c r="I105" s="32">
        <v>1550000</v>
      </c>
      <c r="J105" s="32">
        <v>700000</v>
      </c>
      <c r="K105" s="32">
        <v>340000</v>
      </c>
      <c r="L105" s="32">
        <v>770000</v>
      </c>
      <c r="M105" s="32">
        <v>400000</v>
      </c>
      <c r="N105" s="31">
        <f t="shared" si="25"/>
        <v>10544043</v>
      </c>
      <c r="P105" s="2" t="str">
        <f t="shared" si="26"/>
        <v>Hatteras Island -18</v>
      </c>
      <c r="Q105" s="32">
        <f t="shared" si="27"/>
        <v>10544043</v>
      </c>
    </row>
    <row r="106" spans="1:17" ht="14.5" hidden="1" x14ac:dyDescent="0.35">
      <c r="A106" s="53" t="s">
        <v>142</v>
      </c>
      <c r="B106" s="32">
        <v>0</v>
      </c>
      <c r="C106" s="32">
        <v>461900</v>
      </c>
      <c r="D106" s="32">
        <v>1373095</v>
      </c>
      <c r="E106" s="32">
        <v>850000</v>
      </c>
      <c r="F106" s="32">
        <v>1043000</v>
      </c>
      <c r="G106" s="32">
        <v>820000</v>
      </c>
      <c r="H106" s="32">
        <v>0</v>
      </c>
      <c r="I106" s="32">
        <v>1453461</v>
      </c>
      <c r="J106" s="32">
        <v>600000</v>
      </c>
      <c r="K106" s="32">
        <v>40000</v>
      </c>
      <c r="L106" s="32">
        <v>1315000</v>
      </c>
      <c r="M106" s="32">
        <v>0</v>
      </c>
      <c r="N106" s="31">
        <f t="shared" si="25"/>
        <v>7956456</v>
      </c>
      <c r="P106" s="2" t="str">
        <f t="shared" si="26"/>
        <v>Roanoke Island -18</v>
      </c>
      <c r="Q106" s="32">
        <f t="shared" si="27"/>
        <v>7956456</v>
      </c>
    </row>
    <row r="107" spans="1:17" ht="14.5" hidden="1" x14ac:dyDescent="0.35">
      <c r="A107" s="53" t="s">
        <v>157</v>
      </c>
      <c r="B107" s="32">
        <v>1362640</v>
      </c>
      <c r="C107" s="32">
        <v>2290000</v>
      </c>
      <c r="D107" s="32">
        <v>1570000</v>
      </c>
      <c r="E107" s="32">
        <v>556320</v>
      </c>
      <c r="F107" s="32">
        <v>502000</v>
      </c>
      <c r="G107" s="32">
        <v>1100000</v>
      </c>
      <c r="H107" s="32">
        <v>442000</v>
      </c>
      <c r="I107" s="32">
        <v>667500</v>
      </c>
      <c r="J107" s="32">
        <v>910000</v>
      </c>
      <c r="K107" s="32">
        <v>1163000</v>
      </c>
      <c r="L107" s="32">
        <v>697000</v>
      </c>
      <c r="M107" s="32">
        <v>0</v>
      </c>
      <c r="N107" s="31">
        <f t="shared" si="25"/>
        <v>11260460</v>
      </c>
      <c r="P107" s="2" t="str">
        <f t="shared" si="26"/>
        <v>KDH - UnIncorporated - 18</v>
      </c>
      <c r="Q107" s="32">
        <f t="shared" si="27"/>
        <v>11260460</v>
      </c>
    </row>
    <row r="108" spans="1:17" ht="14.5" hidden="1" x14ac:dyDescent="0.35">
      <c r="A108" s="53"/>
      <c r="B108" s="31">
        <f t="shared" ref="B108:N108" si="28">SUM(B99:B107)</f>
        <v>6421360</v>
      </c>
      <c r="C108" s="31">
        <f t="shared" si="28"/>
        <v>9127677</v>
      </c>
      <c r="D108" s="31">
        <f t="shared" si="28"/>
        <v>7877113</v>
      </c>
      <c r="E108" s="31">
        <f t="shared" si="28"/>
        <v>6123220</v>
      </c>
      <c r="F108" s="31">
        <f t="shared" si="28"/>
        <v>9149807</v>
      </c>
      <c r="G108" s="31">
        <f t="shared" si="28"/>
        <v>4995000</v>
      </c>
      <c r="H108" s="31">
        <f t="shared" si="28"/>
        <v>7673472</v>
      </c>
      <c r="I108" s="31">
        <f t="shared" si="28"/>
        <v>10752937</v>
      </c>
      <c r="J108" s="31">
        <f t="shared" si="28"/>
        <v>8625502</v>
      </c>
      <c r="K108" s="31">
        <f t="shared" si="28"/>
        <v>10492950</v>
      </c>
      <c r="L108" s="31">
        <f t="shared" si="28"/>
        <v>6392472</v>
      </c>
      <c r="M108" s="31">
        <f t="shared" si="28"/>
        <v>12549758</v>
      </c>
      <c r="N108" s="31">
        <f t="shared" si="28"/>
        <v>100181268</v>
      </c>
    </row>
    <row r="109" spans="1:17" ht="14.5" hidden="1" x14ac:dyDescent="0.35">
      <c r="A109" s="53"/>
    </row>
    <row r="110" spans="1:17" ht="14.5" hidden="1" x14ac:dyDescent="0.35">
      <c r="A110" s="53"/>
      <c r="B110" s="3">
        <v>42736</v>
      </c>
      <c r="C110" s="3">
        <v>42767</v>
      </c>
      <c r="D110" s="3">
        <v>42795</v>
      </c>
      <c r="E110" s="3">
        <v>42826</v>
      </c>
      <c r="F110" s="3">
        <v>42856</v>
      </c>
      <c r="G110" s="3">
        <v>42887</v>
      </c>
      <c r="H110" s="3">
        <v>42917</v>
      </c>
      <c r="I110" s="3">
        <v>42948</v>
      </c>
      <c r="J110" s="3">
        <v>42979</v>
      </c>
      <c r="K110" s="3">
        <v>43009</v>
      </c>
      <c r="L110" s="3">
        <v>43040</v>
      </c>
      <c r="M110" s="3">
        <v>43070</v>
      </c>
      <c r="N110" s="2" t="s">
        <v>22</v>
      </c>
    </row>
    <row r="111" spans="1:17" ht="14.5" hidden="1" x14ac:dyDescent="0.35">
      <c r="A111" s="53" t="s">
        <v>196</v>
      </c>
      <c r="B111" s="32">
        <v>1020048</v>
      </c>
      <c r="C111" s="32">
        <v>585900</v>
      </c>
      <c r="D111" s="32">
        <v>0</v>
      </c>
      <c r="E111" s="32">
        <v>240000</v>
      </c>
      <c r="F111" s="32">
        <v>174000</v>
      </c>
      <c r="G111" s="32">
        <v>0</v>
      </c>
      <c r="H111" s="32">
        <v>0</v>
      </c>
      <c r="I111" s="32">
        <v>0</v>
      </c>
      <c r="J111" s="32">
        <v>0</v>
      </c>
      <c r="K111" s="32">
        <v>586600</v>
      </c>
      <c r="L111" s="32">
        <v>358712</v>
      </c>
      <c r="M111" s="32">
        <v>0</v>
      </c>
      <c r="N111" s="31">
        <f t="shared" ref="N111:N119" si="29">SUM(B111:M111)</f>
        <v>2965260</v>
      </c>
      <c r="P111" s="2" t="str">
        <f t="shared" ref="P111:P119" si="30">A111</f>
        <v xml:space="preserve">Manteo - 17 </v>
      </c>
      <c r="Q111" s="32">
        <f t="shared" ref="Q111:Q119" si="31">SUM(B111:M111)</f>
        <v>2965260</v>
      </c>
    </row>
    <row r="112" spans="1:17" ht="14.5" hidden="1" x14ac:dyDescent="0.35">
      <c r="A112" s="53" t="s">
        <v>147</v>
      </c>
      <c r="B112" s="32">
        <v>839125</v>
      </c>
      <c r="C112" s="32">
        <v>1823301</v>
      </c>
      <c r="D112" s="32">
        <v>295000</v>
      </c>
      <c r="E112" s="32">
        <v>899000</v>
      </c>
      <c r="F112" s="32">
        <v>3646156</v>
      </c>
      <c r="G112" s="32">
        <v>729957</v>
      </c>
      <c r="H112" s="32">
        <v>715000</v>
      </c>
      <c r="I112" s="32">
        <v>640435</v>
      </c>
      <c r="J112" s="32">
        <v>1696000</v>
      </c>
      <c r="K112" s="32">
        <v>2350032</v>
      </c>
      <c r="L112" s="32">
        <v>3085000</v>
      </c>
      <c r="M112" s="32">
        <v>0</v>
      </c>
      <c r="N112" s="31">
        <f t="shared" si="29"/>
        <v>16719006</v>
      </c>
      <c r="P112" s="2" t="str">
        <f t="shared" si="30"/>
        <v>Southern Shores - 17</v>
      </c>
      <c r="Q112" s="32">
        <f t="shared" si="31"/>
        <v>16719006</v>
      </c>
    </row>
    <row r="113" spans="1:17" ht="14.5" hidden="1" x14ac:dyDescent="0.35">
      <c r="A113" s="53" t="s">
        <v>148</v>
      </c>
      <c r="B113" s="32">
        <v>1789000</v>
      </c>
      <c r="C113" s="32">
        <v>527976</v>
      </c>
      <c r="D113" s="32">
        <v>1060000</v>
      </c>
      <c r="E113" s="32">
        <v>381000</v>
      </c>
      <c r="F113" s="32">
        <v>800976</v>
      </c>
      <c r="G113" s="32">
        <v>0</v>
      </c>
      <c r="H113" s="32">
        <v>320000</v>
      </c>
      <c r="I113" s="32">
        <v>0</v>
      </c>
      <c r="J113" s="32">
        <v>3170000</v>
      </c>
      <c r="K113" s="32">
        <v>2449200</v>
      </c>
      <c r="L113" s="32">
        <v>1112000</v>
      </c>
      <c r="M113" s="32">
        <v>3731000</v>
      </c>
      <c r="N113" s="31">
        <f t="shared" si="29"/>
        <v>15341152</v>
      </c>
      <c r="P113" s="2" t="str">
        <f t="shared" si="30"/>
        <v>Nags Head - 17</v>
      </c>
      <c r="Q113" s="32">
        <f t="shared" si="31"/>
        <v>15341152</v>
      </c>
    </row>
    <row r="114" spans="1:17" ht="14.5" hidden="1" x14ac:dyDescent="0.35">
      <c r="A114" s="53" t="s">
        <v>149</v>
      </c>
      <c r="B114" s="32">
        <v>285000</v>
      </c>
      <c r="C114" s="32">
        <v>534816</v>
      </c>
      <c r="D114" s="32">
        <v>1987722</v>
      </c>
      <c r="E114" s="32">
        <v>540000</v>
      </c>
      <c r="F114" s="32">
        <v>856633</v>
      </c>
      <c r="G114" s="32">
        <v>804000</v>
      </c>
      <c r="H114" s="32">
        <v>3965042</v>
      </c>
      <c r="I114" s="32">
        <v>535932</v>
      </c>
      <c r="J114" s="32">
        <v>5400063</v>
      </c>
      <c r="K114" s="32">
        <v>952300</v>
      </c>
      <c r="L114" s="32">
        <v>1745000</v>
      </c>
      <c r="M114" s="32">
        <v>909900</v>
      </c>
      <c r="N114" s="31">
        <f t="shared" si="29"/>
        <v>18516408</v>
      </c>
      <c r="P114" s="2" t="str">
        <f t="shared" si="30"/>
        <v>Kill Devil Hills - 17</v>
      </c>
      <c r="Q114" s="32">
        <f t="shared" si="31"/>
        <v>18516408</v>
      </c>
    </row>
    <row r="115" spans="1:17" ht="14.5" hidden="1" x14ac:dyDescent="0.35">
      <c r="A115" s="53" t="s">
        <v>164</v>
      </c>
      <c r="B115" s="32">
        <v>678671</v>
      </c>
      <c r="C115" s="32">
        <v>0</v>
      </c>
      <c r="D115" s="32">
        <v>440000</v>
      </c>
      <c r="E115" s="32">
        <v>645000</v>
      </c>
      <c r="F115" s="32">
        <v>1724608</v>
      </c>
      <c r="G115" s="32">
        <v>0</v>
      </c>
      <c r="H115" s="32">
        <v>350000</v>
      </c>
      <c r="I115" s="32">
        <v>200000</v>
      </c>
      <c r="J115" s="32">
        <v>539502</v>
      </c>
      <c r="K115" s="32">
        <v>641126</v>
      </c>
      <c r="L115" s="32">
        <v>674000</v>
      </c>
      <c r="M115" s="32">
        <v>935000</v>
      </c>
      <c r="N115" s="31">
        <f t="shared" si="29"/>
        <v>6827907</v>
      </c>
      <c r="P115" s="2" t="str">
        <f t="shared" si="30"/>
        <v>Kitty Hawk - 17</v>
      </c>
      <c r="Q115" s="32">
        <f t="shared" si="31"/>
        <v>6827907</v>
      </c>
    </row>
    <row r="116" spans="1:17" ht="14.5" hidden="1" x14ac:dyDescent="0.35">
      <c r="A116" s="53" t="s">
        <v>153</v>
      </c>
      <c r="B116" s="32">
        <v>0</v>
      </c>
      <c r="C116" s="32">
        <v>1700000</v>
      </c>
      <c r="D116" s="32">
        <v>0</v>
      </c>
      <c r="E116" s="32">
        <v>0</v>
      </c>
      <c r="F116" s="32">
        <v>0</v>
      </c>
      <c r="G116" s="32">
        <v>2255517</v>
      </c>
      <c r="H116" s="32">
        <v>445000</v>
      </c>
      <c r="I116" s="32">
        <v>0</v>
      </c>
      <c r="J116" s="32">
        <v>497000</v>
      </c>
      <c r="K116" s="32">
        <v>732000</v>
      </c>
      <c r="L116" s="32">
        <v>0</v>
      </c>
      <c r="M116" s="32">
        <v>1525819</v>
      </c>
      <c r="N116" s="31">
        <f t="shared" si="29"/>
        <v>7155336</v>
      </c>
      <c r="P116" s="2" t="str">
        <f t="shared" si="30"/>
        <v>Duck - 17</v>
      </c>
      <c r="Q116" s="32">
        <f t="shared" si="31"/>
        <v>7155336</v>
      </c>
    </row>
    <row r="117" spans="1:17" ht="14.5" hidden="1" x14ac:dyDescent="0.35">
      <c r="A117" s="53" t="s">
        <v>154</v>
      </c>
      <c r="B117" s="32">
        <v>0</v>
      </c>
      <c r="C117" s="32">
        <v>541949</v>
      </c>
      <c r="D117" s="32">
        <v>1286000</v>
      </c>
      <c r="E117" s="32">
        <v>862000</v>
      </c>
      <c r="F117" s="32">
        <v>314000</v>
      </c>
      <c r="G117" s="32">
        <v>1912000</v>
      </c>
      <c r="H117" s="32">
        <v>670000</v>
      </c>
      <c r="I117" s="32">
        <v>1021388</v>
      </c>
      <c r="J117" s="32">
        <v>536000</v>
      </c>
      <c r="K117" s="32">
        <v>1470000</v>
      </c>
      <c r="L117" s="32">
        <v>1260000</v>
      </c>
      <c r="M117" s="32">
        <v>399000</v>
      </c>
      <c r="N117" s="31">
        <f t="shared" si="29"/>
        <v>10272337</v>
      </c>
      <c r="P117" s="2" t="str">
        <f t="shared" si="30"/>
        <v>Hatteras Island - 17</v>
      </c>
      <c r="Q117" s="32">
        <f t="shared" si="31"/>
        <v>10272337</v>
      </c>
    </row>
    <row r="118" spans="1:17" ht="14.5" hidden="1" x14ac:dyDescent="0.35">
      <c r="A118" s="53" t="s">
        <v>169</v>
      </c>
      <c r="B118" s="32">
        <v>247328</v>
      </c>
      <c r="C118" s="32">
        <v>265000</v>
      </c>
      <c r="D118" s="32">
        <v>1122660</v>
      </c>
      <c r="E118" s="32">
        <v>280000</v>
      </c>
      <c r="F118" s="32">
        <v>480000</v>
      </c>
      <c r="G118" s="32">
        <v>602615</v>
      </c>
      <c r="H118" s="32">
        <v>2278500</v>
      </c>
      <c r="I118" s="32">
        <v>302504</v>
      </c>
      <c r="J118" s="32">
        <v>395380</v>
      </c>
      <c r="K118" s="32">
        <v>944200</v>
      </c>
      <c r="L118" s="32">
        <v>850000</v>
      </c>
      <c r="M118" s="32">
        <v>0</v>
      </c>
      <c r="N118" s="31">
        <f t="shared" si="29"/>
        <v>7768187</v>
      </c>
      <c r="P118" s="2" t="str">
        <f t="shared" si="30"/>
        <v>Roanoke Island - 17</v>
      </c>
      <c r="Q118" s="32">
        <f t="shared" si="31"/>
        <v>7768187</v>
      </c>
    </row>
    <row r="119" spans="1:17" ht="14.5" hidden="1" x14ac:dyDescent="0.35">
      <c r="A119" s="53" t="s">
        <v>171</v>
      </c>
      <c r="B119" s="32">
        <v>1325000</v>
      </c>
      <c r="C119" s="32">
        <v>1229000</v>
      </c>
      <c r="D119" s="32">
        <v>831000</v>
      </c>
      <c r="E119" s="32">
        <v>660000</v>
      </c>
      <c r="F119" s="32">
        <v>538000</v>
      </c>
      <c r="G119" s="32">
        <v>125000</v>
      </c>
      <c r="H119" s="32">
        <v>751004</v>
      </c>
      <c r="I119" s="32">
        <v>1420000</v>
      </c>
      <c r="J119" s="32">
        <v>601555</v>
      </c>
      <c r="K119" s="32">
        <v>1105300</v>
      </c>
      <c r="L119" s="32">
        <v>457000</v>
      </c>
      <c r="M119" s="32">
        <v>142000</v>
      </c>
      <c r="N119" s="31">
        <f t="shared" si="29"/>
        <v>9184859</v>
      </c>
      <c r="P119" s="2" t="str">
        <f t="shared" si="30"/>
        <v>KDH - UnIncorporated - 17</v>
      </c>
      <c r="Q119" s="32">
        <f t="shared" si="31"/>
        <v>9184859</v>
      </c>
    </row>
    <row r="120" spans="1:17" ht="14.5" hidden="1" x14ac:dyDescent="0.35">
      <c r="A120" s="53"/>
      <c r="B120" s="31">
        <f t="shared" ref="B120:N120" si="32">SUM(B111:B119)</f>
        <v>6184172</v>
      </c>
      <c r="C120" s="31">
        <f t="shared" si="32"/>
        <v>7207942</v>
      </c>
      <c r="D120" s="31">
        <f t="shared" si="32"/>
        <v>7022382</v>
      </c>
      <c r="E120" s="31">
        <f t="shared" si="32"/>
        <v>4507000</v>
      </c>
      <c r="F120" s="31">
        <f t="shared" si="32"/>
        <v>8534373</v>
      </c>
      <c r="G120" s="31">
        <f t="shared" si="32"/>
        <v>6429089</v>
      </c>
      <c r="H120" s="31">
        <f t="shared" si="32"/>
        <v>9494546</v>
      </c>
      <c r="I120" s="31">
        <f t="shared" si="32"/>
        <v>4120259</v>
      </c>
      <c r="J120" s="31">
        <f t="shared" si="32"/>
        <v>12835500</v>
      </c>
      <c r="K120" s="31">
        <f t="shared" si="32"/>
        <v>11230758</v>
      </c>
      <c r="L120" s="31">
        <f t="shared" si="32"/>
        <v>9541712</v>
      </c>
      <c r="M120" s="31">
        <f t="shared" si="32"/>
        <v>7642719</v>
      </c>
      <c r="N120" s="31">
        <f t="shared" si="32"/>
        <v>94750452</v>
      </c>
      <c r="Q120" s="32"/>
    </row>
    <row r="121" spans="1:17" ht="14.5" hidden="1" x14ac:dyDescent="0.35">
      <c r="A121" s="53"/>
      <c r="P121" s="32"/>
    </row>
    <row r="122" spans="1:17" ht="14.5" hidden="1" x14ac:dyDescent="0.35">
      <c r="A122" s="53"/>
      <c r="B122" s="3">
        <v>42370</v>
      </c>
      <c r="C122" s="3">
        <v>42401</v>
      </c>
      <c r="D122" s="3">
        <v>42430</v>
      </c>
      <c r="E122" s="3">
        <v>42461</v>
      </c>
      <c r="F122" s="3">
        <v>42491</v>
      </c>
      <c r="G122" s="3">
        <v>42522</v>
      </c>
      <c r="H122" s="3">
        <v>42552</v>
      </c>
      <c r="I122" s="3">
        <v>42583</v>
      </c>
      <c r="J122" s="3">
        <v>42614</v>
      </c>
      <c r="K122" s="3">
        <v>42644</v>
      </c>
      <c r="L122" s="3">
        <v>42675</v>
      </c>
      <c r="M122" s="3">
        <v>42705</v>
      </c>
      <c r="N122" s="2" t="s">
        <v>22</v>
      </c>
    </row>
    <row r="123" spans="1:17" ht="14.5" hidden="1" x14ac:dyDescent="0.35">
      <c r="A123" s="53" t="s">
        <v>174</v>
      </c>
      <c r="B123" s="32">
        <v>306600</v>
      </c>
      <c r="C123" s="32">
        <v>689000</v>
      </c>
      <c r="D123" s="32">
        <v>200500</v>
      </c>
      <c r="E123" s="32">
        <v>956000</v>
      </c>
      <c r="F123" s="32">
        <v>0</v>
      </c>
      <c r="G123" s="32">
        <v>645600</v>
      </c>
      <c r="H123" s="32">
        <v>731925</v>
      </c>
      <c r="I123" s="32">
        <v>300000</v>
      </c>
      <c r="J123" s="31">
        <v>1394000</v>
      </c>
      <c r="K123" s="32">
        <v>667402</v>
      </c>
      <c r="L123" s="32">
        <v>0</v>
      </c>
      <c r="M123" s="32">
        <v>1161000</v>
      </c>
      <c r="N123" s="32">
        <f t="shared" ref="N123:N132" si="33">SUM(B123:M123)</f>
        <v>7052027</v>
      </c>
    </row>
    <row r="124" spans="1:17" ht="14.5" hidden="1" x14ac:dyDescent="0.35">
      <c r="A124" s="53" t="s">
        <v>56</v>
      </c>
      <c r="B124" s="32">
        <v>686750</v>
      </c>
      <c r="C124" s="32">
        <v>1035000</v>
      </c>
      <c r="D124" s="32">
        <v>0</v>
      </c>
      <c r="E124" s="32">
        <v>0</v>
      </c>
      <c r="F124" s="32">
        <v>0</v>
      </c>
      <c r="G124" s="32">
        <v>4129000</v>
      </c>
      <c r="H124" s="32">
        <v>1861950</v>
      </c>
      <c r="I124" s="32">
        <v>198800</v>
      </c>
      <c r="J124" s="31">
        <v>1404589</v>
      </c>
      <c r="K124" s="32">
        <v>0</v>
      </c>
      <c r="L124" s="32">
        <v>1659000</v>
      </c>
      <c r="M124" s="32">
        <v>180000</v>
      </c>
      <c r="N124" s="32">
        <f t="shared" si="33"/>
        <v>11155089</v>
      </c>
      <c r="P124" s="32"/>
    </row>
    <row r="125" spans="1:17" ht="14.5" hidden="1" x14ac:dyDescent="0.35">
      <c r="A125" s="53" t="s">
        <v>59</v>
      </c>
      <c r="B125" s="32">
        <v>842046</v>
      </c>
      <c r="C125" s="32">
        <v>434407</v>
      </c>
      <c r="D125" s="32">
        <v>410000</v>
      </c>
      <c r="E125" s="32">
        <v>3289700</v>
      </c>
      <c r="F125" s="32">
        <v>536000</v>
      </c>
      <c r="G125" s="32">
        <v>1890000</v>
      </c>
      <c r="H125" s="32">
        <v>2401000</v>
      </c>
      <c r="I125" s="32">
        <v>4322500</v>
      </c>
      <c r="J125" s="31">
        <v>0</v>
      </c>
      <c r="K125" s="32">
        <v>175000</v>
      </c>
      <c r="L125" s="32">
        <v>1814200</v>
      </c>
      <c r="M125" s="32">
        <v>1714825</v>
      </c>
      <c r="N125" s="32">
        <f t="shared" si="33"/>
        <v>17829678</v>
      </c>
      <c r="P125" s="32"/>
    </row>
    <row r="126" spans="1:17" ht="14.5" hidden="1" x14ac:dyDescent="0.35">
      <c r="A126" s="53" t="s">
        <v>58</v>
      </c>
      <c r="B126" s="32">
        <v>1238400</v>
      </c>
      <c r="C126" s="32">
        <v>1377790</v>
      </c>
      <c r="D126" s="32">
        <v>1060000</v>
      </c>
      <c r="E126" s="32">
        <v>1368253</v>
      </c>
      <c r="F126" s="32">
        <v>2734816</v>
      </c>
      <c r="G126" s="32">
        <v>854817</v>
      </c>
      <c r="H126" s="32">
        <v>1525633</v>
      </c>
      <c r="I126" s="32">
        <v>2494000</v>
      </c>
      <c r="J126" s="32">
        <v>2235600</v>
      </c>
      <c r="K126" s="32">
        <v>1118817</v>
      </c>
      <c r="L126" s="32">
        <v>492993</v>
      </c>
      <c r="M126" s="32">
        <v>3648247</v>
      </c>
      <c r="N126" s="32">
        <f t="shared" si="33"/>
        <v>20149366</v>
      </c>
      <c r="P126" s="32"/>
    </row>
    <row r="127" spans="1:17" ht="14.5" hidden="1" x14ac:dyDescent="0.35">
      <c r="A127" s="53" t="s">
        <v>57</v>
      </c>
      <c r="B127" s="32">
        <v>1288000</v>
      </c>
      <c r="C127" s="32">
        <v>0</v>
      </c>
      <c r="D127" s="32">
        <v>0</v>
      </c>
      <c r="E127" s="32">
        <v>0</v>
      </c>
      <c r="F127" s="32">
        <v>1287208</v>
      </c>
      <c r="G127" s="32">
        <v>1016110</v>
      </c>
      <c r="H127" s="32">
        <v>250000</v>
      </c>
      <c r="I127" s="32">
        <v>993979</v>
      </c>
      <c r="J127" s="32">
        <v>787664</v>
      </c>
      <c r="K127" s="32">
        <v>0</v>
      </c>
      <c r="L127" s="32">
        <v>320000</v>
      </c>
      <c r="M127" s="32">
        <v>670000</v>
      </c>
      <c r="N127" s="32">
        <f t="shared" si="33"/>
        <v>6612961</v>
      </c>
      <c r="P127" s="32"/>
    </row>
    <row r="128" spans="1:17" ht="14.5" hidden="1" x14ac:dyDescent="0.35">
      <c r="A128" s="53" t="s">
        <v>55</v>
      </c>
      <c r="B128" s="32">
        <v>0</v>
      </c>
      <c r="C128" s="32">
        <v>200000</v>
      </c>
      <c r="D128" s="32">
        <v>320000</v>
      </c>
      <c r="E128" s="32">
        <v>0</v>
      </c>
      <c r="F128" s="32">
        <v>0</v>
      </c>
      <c r="G128" s="32">
        <v>290000</v>
      </c>
      <c r="H128" s="32">
        <v>1064775</v>
      </c>
      <c r="I128" s="32">
        <v>0</v>
      </c>
      <c r="J128" s="32">
        <v>425000</v>
      </c>
      <c r="K128" s="32">
        <v>1984000</v>
      </c>
      <c r="L128" s="32">
        <v>0</v>
      </c>
      <c r="M128" s="32">
        <v>185000</v>
      </c>
      <c r="N128" s="32">
        <f t="shared" si="33"/>
        <v>4468775</v>
      </c>
      <c r="P128" s="32"/>
    </row>
    <row r="129" spans="1:16" ht="14.5" hidden="1" x14ac:dyDescent="0.35">
      <c r="A129" s="53" t="s">
        <v>175</v>
      </c>
      <c r="B129" s="32">
        <v>1200950</v>
      </c>
      <c r="C129" s="32">
        <v>438000</v>
      </c>
      <c r="D129" s="32">
        <v>1440000</v>
      </c>
      <c r="E129" s="32">
        <v>1614000</v>
      </c>
      <c r="F129" s="32">
        <v>3115750</v>
      </c>
      <c r="G129" s="32">
        <v>1550000</v>
      </c>
      <c r="H129" s="32">
        <v>1673000</v>
      </c>
      <c r="I129" s="32">
        <v>915000</v>
      </c>
      <c r="J129" s="32">
        <v>889000</v>
      </c>
      <c r="K129" s="32">
        <v>575000</v>
      </c>
      <c r="L129" s="32">
        <v>1865000</v>
      </c>
      <c r="M129" s="32">
        <v>2315000</v>
      </c>
      <c r="N129" s="32">
        <f t="shared" si="33"/>
        <v>17590700</v>
      </c>
      <c r="P129" s="32"/>
    </row>
    <row r="130" spans="1:16" ht="14.5" hidden="1" x14ac:dyDescent="0.35">
      <c r="A130" s="53" t="s">
        <v>60</v>
      </c>
      <c r="B130" s="32">
        <v>402000</v>
      </c>
      <c r="C130" s="32">
        <v>670000</v>
      </c>
      <c r="D130" s="32">
        <v>144000</v>
      </c>
      <c r="E130" s="32">
        <v>170000</v>
      </c>
      <c r="F130" s="32">
        <v>495000</v>
      </c>
      <c r="G130" s="32">
        <v>871112</v>
      </c>
      <c r="H130" s="32">
        <v>496365</v>
      </c>
      <c r="I130" s="32">
        <v>556091</v>
      </c>
      <c r="J130" s="32">
        <v>799298</v>
      </c>
      <c r="K130" s="32">
        <v>685500</v>
      </c>
      <c r="L130" s="32">
        <v>385000</v>
      </c>
      <c r="M130" s="32">
        <v>430000</v>
      </c>
      <c r="N130" s="32">
        <f t="shared" si="33"/>
        <v>6104366</v>
      </c>
      <c r="P130" s="32"/>
    </row>
    <row r="131" spans="1:16" ht="14.5" hidden="1" x14ac:dyDescent="0.35">
      <c r="A131" s="53" t="s">
        <v>176</v>
      </c>
      <c r="B131" s="32">
        <v>1145370</v>
      </c>
      <c r="C131" s="32">
        <v>1295000</v>
      </c>
      <c r="D131" s="32">
        <v>235000</v>
      </c>
      <c r="E131" s="32">
        <v>1157200</v>
      </c>
      <c r="F131" s="32">
        <v>613675</v>
      </c>
      <c r="G131" s="32">
        <v>1233000</v>
      </c>
      <c r="H131" s="32">
        <v>525000</v>
      </c>
      <c r="I131" s="32">
        <v>150000</v>
      </c>
      <c r="J131" s="32">
        <v>540000</v>
      </c>
      <c r="K131" s="32">
        <v>960000</v>
      </c>
      <c r="L131" s="32">
        <v>110880</v>
      </c>
      <c r="M131" s="32">
        <v>200000</v>
      </c>
      <c r="N131" s="32">
        <f t="shared" si="33"/>
        <v>8165125</v>
      </c>
      <c r="P131" s="32"/>
    </row>
    <row r="132" spans="1:16" ht="14.5" hidden="1" x14ac:dyDescent="0.35">
      <c r="A132" s="53"/>
      <c r="B132" s="32">
        <f t="shared" ref="B132:M132" si="34">SUM(B123:B131)</f>
        <v>7110116</v>
      </c>
      <c r="C132" s="32">
        <f t="shared" si="34"/>
        <v>6139197</v>
      </c>
      <c r="D132" s="32">
        <f t="shared" si="34"/>
        <v>3809500</v>
      </c>
      <c r="E132" s="32">
        <f t="shared" si="34"/>
        <v>8555153</v>
      </c>
      <c r="F132" s="32">
        <f t="shared" si="34"/>
        <v>8782449</v>
      </c>
      <c r="G132" s="32">
        <f t="shared" si="34"/>
        <v>12479639</v>
      </c>
      <c r="H132" s="32">
        <f t="shared" si="34"/>
        <v>10529648</v>
      </c>
      <c r="I132" s="32">
        <f t="shared" si="34"/>
        <v>9930370</v>
      </c>
      <c r="J132" s="32">
        <f t="shared" si="34"/>
        <v>8475151</v>
      </c>
      <c r="K132" s="32">
        <f t="shared" si="34"/>
        <v>6165719</v>
      </c>
      <c r="L132" s="32">
        <f t="shared" si="34"/>
        <v>6647073</v>
      </c>
      <c r="M132" s="32">
        <f t="shared" si="34"/>
        <v>10504072</v>
      </c>
      <c r="N132" s="32">
        <f t="shared" si="33"/>
        <v>99128087</v>
      </c>
      <c r="O132" s="32"/>
      <c r="P132" s="32"/>
    </row>
    <row r="133" spans="1:16" ht="14.5" hidden="1" x14ac:dyDescent="0.35">
      <c r="A133" s="53"/>
      <c r="N133" s="32"/>
      <c r="P133" s="32"/>
    </row>
    <row r="134" spans="1:16" ht="29" hidden="1" x14ac:dyDescent="0.35">
      <c r="A134" s="53" t="s">
        <v>197</v>
      </c>
      <c r="B134" s="3">
        <v>42370</v>
      </c>
      <c r="C134" s="3">
        <v>42401</v>
      </c>
      <c r="D134" s="3">
        <v>42430</v>
      </c>
      <c r="E134" s="3">
        <v>42461</v>
      </c>
      <c r="F134" s="3">
        <v>42491</v>
      </c>
      <c r="G134" s="3">
        <v>42522</v>
      </c>
      <c r="H134" s="3">
        <v>42552</v>
      </c>
      <c r="I134" s="3">
        <v>42583</v>
      </c>
      <c r="J134" s="3">
        <v>42614</v>
      </c>
      <c r="K134" s="3">
        <v>42644</v>
      </c>
      <c r="L134" s="3">
        <v>42675</v>
      </c>
      <c r="M134" s="3">
        <v>42705</v>
      </c>
    </row>
    <row r="135" spans="1:16" ht="14.5" hidden="1" x14ac:dyDescent="0.35">
      <c r="A135" s="53" t="s">
        <v>173</v>
      </c>
      <c r="B135" s="32">
        <f t="shared" ref="B135:M135" si="35">B132</f>
        <v>7110116</v>
      </c>
      <c r="C135" s="32">
        <f t="shared" si="35"/>
        <v>6139197</v>
      </c>
      <c r="D135" s="32">
        <f t="shared" si="35"/>
        <v>3809500</v>
      </c>
      <c r="E135" s="32">
        <f t="shared" si="35"/>
        <v>8555153</v>
      </c>
      <c r="F135" s="32">
        <f t="shared" si="35"/>
        <v>8782449</v>
      </c>
      <c r="G135" s="32">
        <f t="shared" si="35"/>
        <v>12479639</v>
      </c>
      <c r="H135" s="32">
        <f t="shared" si="35"/>
        <v>10529648</v>
      </c>
      <c r="I135" s="32">
        <f t="shared" si="35"/>
        <v>9930370</v>
      </c>
      <c r="J135" s="31">
        <f t="shared" si="35"/>
        <v>8475151</v>
      </c>
      <c r="K135" s="32">
        <f t="shared" si="35"/>
        <v>6165719</v>
      </c>
      <c r="L135" s="32">
        <f t="shared" si="35"/>
        <v>6647073</v>
      </c>
      <c r="M135" s="32">
        <f t="shared" si="35"/>
        <v>10504072</v>
      </c>
      <c r="N135" s="32">
        <f>SUM(B135:M135)</f>
        <v>99128087</v>
      </c>
    </row>
    <row r="136" spans="1:16" ht="14.5" hidden="1" x14ac:dyDescent="0.35">
      <c r="A136" s="53" t="s">
        <v>159</v>
      </c>
      <c r="B136" s="32">
        <f t="shared" ref="B136:M136" si="36">B120</f>
        <v>6184172</v>
      </c>
      <c r="C136" s="32">
        <f t="shared" si="36"/>
        <v>7207942</v>
      </c>
      <c r="D136" s="32">
        <f t="shared" si="36"/>
        <v>7022382</v>
      </c>
      <c r="E136" s="32">
        <f t="shared" si="36"/>
        <v>4507000</v>
      </c>
      <c r="F136" s="32">
        <f t="shared" si="36"/>
        <v>8534373</v>
      </c>
      <c r="G136" s="32">
        <f t="shared" si="36"/>
        <v>6429089</v>
      </c>
      <c r="H136" s="32">
        <f t="shared" si="36"/>
        <v>9494546</v>
      </c>
      <c r="I136" s="32">
        <f t="shared" si="36"/>
        <v>4120259</v>
      </c>
      <c r="J136" s="32">
        <f t="shared" si="36"/>
        <v>12835500</v>
      </c>
      <c r="K136" s="32">
        <f t="shared" si="36"/>
        <v>11230758</v>
      </c>
      <c r="L136" s="32">
        <f t="shared" si="36"/>
        <v>9541712</v>
      </c>
      <c r="M136" s="32">
        <f t="shared" si="36"/>
        <v>7642719</v>
      </c>
      <c r="N136" s="32">
        <f>SUM(B136:M136)</f>
        <v>94750452</v>
      </c>
    </row>
    <row r="137" spans="1:16" ht="14.5" hidden="1" x14ac:dyDescent="0.35">
      <c r="A137" s="53"/>
    </row>
    <row r="138" spans="1:16" ht="14.5" hidden="1" x14ac:dyDescent="0.35">
      <c r="A138" s="53"/>
    </row>
    <row r="139" spans="1:16" ht="14.5" hidden="1" x14ac:dyDescent="0.35">
      <c r="A139" s="53"/>
      <c r="B139">
        <v>2022</v>
      </c>
      <c r="C139">
        <v>2023</v>
      </c>
    </row>
    <row r="140" spans="1:16" ht="14.25" hidden="1" customHeight="1" x14ac:dyDescent="0.35">
      <c r="A140" s="53" t="s">
        <v>174</v>
      </c>
      <c r="B140" s="162">
        <f t="shared" ref="B140:B148" si="37">SUM(B50:M50)</f>
        <v>6590885</v>
      </c>
      <c r="C140" s="162">
        <f>N26</f>
        <v>2294171</v>
      </c>
    </row>
    <row r="141" spans="1:16" ht="14.25" hidden="1" customHeight="1" x14ac:dyDescent="0.35">
      <c r="A141" s="53" t="s">
        <v>56</v>
      </c>
      <c r="B141" s="162">
        <f t="shared" si="37"/>
        <v>22959380</v>
      </c>
      <c r="C141" s="162">
        <f t="shared" ref="C141:C149" si="38">N27</f>
        <v>19230787</v>
      </c>
    </row>
    <row r="142" spans="1:16" ht="14.25" hidden="1" customHeight="1" x14ac:dyDescent="0.35">
      <c r="A142" s="53" t="s">
        <v>59</v>
      </c>
      <c r="B142" s="162">
        <f t="shared" si="37"/>
        <v>13098733</v>
      </c>
      <c r="C142" s="162">
        <f t="shared" si="38"/>
        <v>11757829</v>
      </c>
    </row>
    <row r="143" spans="1:16" ht="14.25" hidden="1" customHeight="1" x14ac:dyDescent="0.35">
      <c r="A143" s="53" t="s">
        <v>58</v>
      </c>
      <c r="B143" s="162">
        <f t="shared" si="37"/>
        <v>43158105</v>
      </c>
      <c r="C143" s="162">
        <f t="shared" si="38"/>
        <v>19268117</v>
      </c>
    </row>
    <row r="144" spans="1:16" ht="14.25" hidden="1" customHeight="1" x14ac:dyDescent="0.35">
      <c r="A144" s="53" t="s">
        <v>57</v>
      </c>
      <c r="B144" s="162">
        <f t="shared" si="37"/>
        <v>13281889</v>
      </c>
      <c r="C144" s="162">
        <f t="shared" si="38"/>
        <v>9169976</v>
      </c>
    </row>
    <row r="145" spans="1:4" ht="14.25" hidden="1" customHeight="1" x14ac:dyDescent="0.35">
      <c r="A145" s="53" t="s">
        <v>55</v>
      </c>
      <c r="B145" s="162">
        <f t="shared" si="37"/>
        <v>21034555</v>
      </c>
      <c r="C145" s="162">
        <f t="shared" si="38"/>
        <v>11762162</v>
      </c>
    </row>
    <row r="146" spans="1:4" ht="14.25" hidden="1" customHeight="1" x14ac:dyDescent="0.35">
      <c r="A146" s="53" t="s">
        <v>175</v>
      </c>
      <c r="B146" s="162">
        <f t="shared" si="37"/>
        <v>38659096</v>
      </c>
      <c r="C146" s="162">
        <f t="shared" si="38"/>
        <v>35464137</v>
      </c>
    </row>
    <row r="147" spans="1:4" ht="14.25" hidden="1" customHeight="1" x14ac:dyDescent="0.35">
      <c r="A147" s="53" t="s">
        <v>60</v>
      </c>
      <c r="B147" s="162">
        <f t="shared" si="37"/>
        <v>19776175</v>
      </c>
      <c r="C147" s="162">
        <f t="shared" si="38"/>
        <v>18162080</v>
      </c>
    </row>
    <row r="148" spans="1:4" ht="14.25" hidden="1" customHeight="1" x14ac:dyDescent="0.35">
      <c r="A148" s="53" t="s">
        <v>421</v>
      </c>
      <c r="B148" s="162">
        <f t="shared" si="37"/>
        <v>13862322</v>
      </c>
      <c r="C148" s="162">
        <f t="shared" si="38"/>
        <v>15343064</v>
      </c>
    </row>
    <row r="149" spans="1:4" ht="14.25" hidden="1" customHeight="1" x14ac:dyDescent="0.35">
      <c r="A149" s="53" t="s">
        <v>22</v>
      </c>
      <c r="B149" s="162">
        <f>SUM(B140:B148)</f>
        <v>192421140</v>
      </c>
      <c r="C149" s="162">
        <f t="shared" si="38"/>
        <v>142452323</v>
      </c>
    </row>
    <row r="150" spans="1:4" ht="14.25" hidden="1" customHeight="1" x14ac:dyDescent="0.3"/>
    <row r="151" spans="1:4" ht="14.25" customHeight="1" x14ac:dyDescent="0.3"/>
    <row r="152" spans="1:4" ht="14.25" customHeight="1" x14ac:dyDescent="0.35">
      <c r="A152" s="53"/>
      <c r="B152">
        <v>2023</v>
      </c>
      <c r="C152">
        <v>2024</v>
      </c>
      <c r="D152">
        <v>2025</v>
      </c>
    </row>
    <row r="153" spans="1:4" ht="14.25" customHeight="1" x14ac:dyDescent="0.35">
      <c r="A153" s="53" t="s">
        <v>174</v>
      </c>
      <c r="B153" s="162">
        <f>SUM(B26:M26)</f>
        <v>2294171</v>
      </c>
      <c r="C153" s="249">
        <f>N14</f>
        <v>0</v>
      </c>
      <c r="D153" s="189">
        <f>N2</f>
        <v>750000</v>
      </c>
    </row>
    <row r="154" spans="1:4" ht="14.25" customHeight="1" x14ac:dyDescent="0.35">
      <c r="A154" s="53" t="s">
        <v>56</v>
      </c>
      <c r="B154" s="162">
        <f t="shared" ref="B154:B161" si="39">SUM(B27:M27)</f>
        <v>19230787</v>
      </c>
      <c r="C154" s="249">
        <f t="shared" ref="C154:C162" si="40">N15</f>
        <v>742472</v>
      </c>
      <c r="D154" s="189">
        <f t="shared" ref="D154:D162" si="41">N3</f>
        <v>3054000</v>
      </c>
    </row>
    <row r="155" spans="1:4" ht="14.25" customHeight="1" x14ac:dyDescent="0.35">
      <c r="A155" s="53" t="s">
        <v>59</v>
      </c>
      <c r="B155" s="162">
        <f t="shared" si="39"/>
        <v>11757829</v>
      </c>
      <c r="C155" s="249">
        <f t="shared" si="40"/>
        <v>3326158</v>
      </c>
      <c r="D155" s="189">
        <f t="shared" si="41"/>
        <v>1647000</v>
      </c>
    </row>
    <row r="156" spans="1:4" ht="14.25" customHeight="1" x14ac:dyDescent="0.35">
      <c r="A156" s="53" t="s">
        <v>58</v>
      </c>
      <c r="B156" s="162">
        <f t="shared" si="39"/>
        <v>19268117</v>
      </c>
      <c r="C156" s="249">
        <f t="shared" si="40"/>
        <v>2988566</v>
      </c>
      <c r="D156" s="189">
        <f t="shared" si="41"/>
        <v>2187829</v>
      </c>
    </row>
    <row r="157" spans="1:4" ht="14.25" customHeight="1" x14ac:dyDescent="0.35">
      <c r="A157" s="53" t="s">
        <v>57</v>
      </c>
      <c r="B157" s="162">
        <f t="shared" si="39"/>
        <v>9169976</v>
      </c>
      <c r="C157" s="249">
        <f t="shared" si="40"/>
        <v>1579100</v>
      </c>
      <c r="D157" s="189">
        <f t="shared" si="41"/>
        <v>4115191</v>
      </c>
    </row>
    <row r="158" spans="1:4" ht="14.25" customHeight="1" x14ac:dyDescent="0.35">
      <c r="A158" s="53" t="s">
        <v>55</v>
      </c>
      <c r="B158" s="162">
        <f t="shared" si="39"/>
        <v>11762162</v>
      </c>
      <c r="C158" s="249">
        <f t="shared" si="40"/>
        <v>2649930</v>
      </c>
      <c r="D158" s="189">
        <f t="shared" si="41"/>
        <v>2255000</v>
      </c>
    </row>
    <row r="159" spans="1:4" ht="14.25" customHeight="1" x14ac:dyDescent="0.35">
      <c r="A159" s="53" t="s">
        <v>175</v>
      </c>
      <c r="B159" s="162">
        <f t="shared" si="39"/>
        <v>35464137</v>
      </c>
      <c r="C159" s="249">
        <f t="shared" si="40"/>
        <v>3794476</v>
      </c>
      <c r="D159" s="189">
        <f t="shared" si="41"/>
        <v>3179335</v>
      </c>
    </row>
    <row r="160" spans="1:4" ht="14.25" customHeight="1" x14ac:dyDescent="0.35">
      <c r="A160" s="53" t="s">
        <v>60</v>
      </c>
      <c r="B160" s="162">
        <f t="shared" si="39"/>
        <v>18162080</v>
      </c>
      <c r="C160" s="249">
        <f t="shared" si="40"/>
        <v>1478000</v>
      </c>
      <c r="D160" s="189">
        <f t="shared" si="41"/>
        <v>1750000</v>
      </c>
    </row>
    <row r="161" spans="1:4" ht="14.25" customHeight="1" x14ac:dyDescent="0.35">
      <c r="A161" s="53" t="s">
        <v>421</v>
      </c>
      <c r="B161" s="162">
        <f t="shared" si="39"/>
        <v>15343064</v>
      </c>
      <c r="C161" s="249">
        <f t="shared" si="40"/>
        <v>2540000</v>
      </c>
      <c r="D161" s="189">
        <f t="shared" si="41"/>
        <v>0</v>
      </c>
    </row>
    <row r="162" spans="1:4" ht="14.25" customHeight="1" x14ac:dyDescent="0.35">
      <c r="A162" s="53" t="s">
        <v>22</v>
      </c>
      <c r="B162" s="162">
        <f>SUM(B153:B161)</f>
        <v>142452323</v>
      </c>
      <c r="C162" s="249">
        <f t="shared" si="40"/>
        <v>19098702</v>
      </c>
      <c r="D162" s="189">
        <f t="shared" si="41"/>
        <v>18938355</v>
      </c>
    </row>
    <row r="163" spans="1:4" ht="14.25" customHeight="1" x14ac:dyDescent="0.35">
      <c r="A163" s="53"/>
      <c r="B163" s="162"/>
    </row>
    <row r="164" spans="1:4" ht="14.25" customHeight="1" x14ac:dyDescent="0.35">
      <c r="A164" s="53"/>
    </row>
    <row r="165" spans="1:4" ht="14.25" customHeight="1" x14ac:dyDescent="0.35">
      <c r="A165" s="53"/>
    </row>
    <row r="166" spans="1:4" ht="14.25" customHeight="1" x14ac:dyDescent="0.35">
      <c r="A166" s="53"/>
    </row>
    <row r="167" spans="1:4" ht="14.25" customHeight="1" x14ac:dyDescent="0.35">
      <c r="A167" s="53"/>
    </row>
    <row r="168" spans="1:4" ht="14.25" customHeight="1" x14ac:dyDescent="0.35">
      <c r="A168" s="53"/>
    </row>
    <row r="169" spans="1:4" ht="14.25" customHeight="1" x14ac:dyDescent="0.35">
      <c r="A169" s="53"/>
    </row>
    <row r="170" spans="1:4" ht="14.25" customHeight="1" x14ac:dyDescent="0.35">
      <c r="A170" s="53"/>
    </row>
    <row r="171" spans="1:4" ht="14.25" customHeight="1" x14ac:dyDescent="0.35">
      <c r="A171" s="53"/>
    </row>
    <row r="172" spans="1:4" ht="14.25" customHeight="1" x14ac:dyDescent="0.35">
      <c r="A172" s="53"/>
    </row>
    <row r="173" spans="1:4" ht="14.25" customHeight="1" x14ac:dyDescent="0.35">
      <c r="A173" s="53"/>
    </row>
    <row r="174" spans="1:4" ht="14.25" customHeight="1" x14ac:dyDescent="0.35">
      <c r="A174" s="53"/>
    </row>
    <row r="175" spans="1:4" ht="14.25" customHeight="1" x14ac:dyDescent="0.35">
      <c r="A175" s="53"/>
    </row>
    <row r="176" spans="1:4" ht="14.25" customHeight="1" x14ac:dyDescent="0.35">
      <c r="A176" s="53"/>
    </row>
    <row r="177" spans="1:1" ht="14.25" customHeight="1" x14ac:dyDescent="0.35">
      <c r="A177" s="53"/>
    </row>
    <row r="178" spans="1:1" ht="14.25" customHeight="1" x14ac:dyDescent="0.35">
      <c r="A178" s="53"/>
    </row>
    <row r="179" spans="1:1" ht="14.25" customHeight="1" x14ac:dyDescent="0.35">
      <c r="A179" s="53"/>
    </row>
    <row r="180" spans="1:1" ht="14.25" customHeight="1" x14ac:dyDescent="0.35">
      <c r="A180" s="53"/>
    </row>
    <row r="181" spans="1:1" ht="14.25" customHeight="1" x14ac:dyDescent="0.35">
      <c r="A181" s="53"/>
    </row>
    <row r="182" spans="1:1" ht="14.25" customHeight="1" x14ac:dyDescent="0.35">
      <c r="A182" s="53"/>
    </row>
    <row r="183" spans="1:1" ht="14.25" customHeight="1" x14ac:dyDescent="0.35">
      <c r="A183" s="53"/>
    </row>
    <row r="184" spans="1:1" ht="14.25" customHeight="1" x14ac:dyDescent="0.35">
      <c r="A184" s="53"/>
    </row>
    <row r="185" spans="1:1" ht="14.25" customHeight="1" x14ac:dyDescent="0.35">
      <c r="A185" s="53"/>
    </row>
    <row r="186" spans="1:1" ht="14.25" customHeight="1" x14ac:dyDescent="0.35">
      <c r="A186" s="53"/>
    </row>
    <row r="187" spans="1:1" ht="14.25" customHeight="1" x14ac:dyDescent="0.35">
      <c r="A187" s="53"/>
    </row>
    <row r="188" spans="1:1" ht="14.25" customHeight="1" x14ac:dyDescent="0.35">
      <c r="A188" s="53"/>
    </row>
    <row r="189" spans="1:1" ht="14.25" customHeight="1" x14ac:dyDescent="0.35">
      <c r="A189" s="53"/>
    </row>
    <row r="190" spans="1:1" ht="14.25" customHeight="1" x14ac:dyDescent="0.35">
      <c r="A190" s="53"/>
    </row>
    <row r="191" spans="1:1" ht="14.25" customHeight="1" x14ac:dyDescent="0.35">
      <c r="A191" s="53"/>
    </row>
    <row r="192" spans="1:1" ht="14.25" customHeight="1" x14ac:dyDescent="0.35">
      <c r="A192" s="53"/>
    </row>
    <row r="193" spans="1:1" ht="14.25" customHeight="1" x14ac:dyDescent="0.35">
      <c r="A193" s="53"/>
    </row>
    <row r="194" spans="1:1" ht="14.25" customHeight="1" x14ac:dyDescent="0.35">
      <c r="A194" s="53"/>
    </row>
    <row r="195" spans="1:1" ht="14.25" customHeight="1" x14ac:dyDescent="0.35">
      <c r="A195" s="53"/>
    </row>
    <row r="196" spans="1:1" ht="14.25" customHeight="1" x14ac:dyDescent="0.35">
      <c r="A196" s="53"/>
    </row>
    <row r="197" spans="1:1" ht="14.25" customHeight="1" x14ac:dyDescent="0.35">
      <c r="A197" s="53"/>
    </row>
    <row r="198" spans="1:1" ht="14.25" customHeight="1" x14ac:dyDescent="0.35">
      <c r="A198" s="53"/>
    </row>
    <row r="199" spans="1:1" ht="14.25" customHeight="1" x14ac:dyDescent="0.35">
      <c r="A199" s="53"/>
    </row>
    <row r="200" spans="1:1" ht="14.25" customHeight="1" x14ac:dyDescent="0.35">
      <c r="A200" s="53"/>
    </row>
    <row r="201" spans="1:1" ht="14.25" customHeight="1" x14ac:dyDescent="0.35">
      <c r="A201" s="53"/>
    </row>
    <row r="202" spans="1:1" ht="14.25" customHeight="1" x14ac:dyDescent="0.35">
      <c r="A202" s="53"/>
    </row>
    <row r="203" spans="1:1" ht="14.25" customHeight="1" x14ac:dyDescent="0.35">
      <c r="A203" s="53"/>
    </row>
    <row r="204" spans="1:1" ht="14.25" customHeight="1" x14ac:dyDescent="0.35">
      <c r="A204" s="53"/>
    </row>
    <row r="205" spans="1:1" ht="14.25" customHeight="1" x14ac:dyDescent="0.35">
      <c r="A205" s="53"/>
    </row>
    <row r="206" spans="1:1" ht="14.25" customHeight="1" x14ac:dyDescent="0.35">
      <c r="A206" s="53"/>
    </row>
    <row r="207" spans="1:1" ht="14.25" customHeight="1" x14ac:dyDescent="0.35">
      <c r="A207" s="53"/>
    </row>
    <row r="208" spans="1:1" ht="14.25" customHeight="1" x14ac:dyDescent="0.35">
      <c r="A208" s="53"/>
    </row>
    <row r="209" spans="1:1" ht="14.25" customHeight="1" x14ac:dyDescent="0.35">
      <c r="A209" s="53"/>
    </row>
    <row r="210" spans="1:1" ht="14.25" customHeight="1" x14ac:dyDescent="0.35">
      <c r="A210" s="53"/>
    </row>
    <row r="211" spans="1:1" ht="14.25" customHeight="1" x14ac:dyDescent="0.35">
      <c r="A211" s="53"/>
    </row>
    <row r="212" spans="1:1" ht="14.25" customHeight="1" x14ac:dyDescent="0.35">
      <c r="A212" s="53"/>
    </row>
    <row r="213" spans="1:1" ht="14.25" customHeight="1" x14ac:dyDescent="0.35">
      <c r="A213" s="53"/>
    </row>
    <row r="214" spans="1:1" ht="14.25" customHeight="1" x14ac:dyDescent="0.35">
      <c r="A214" s="53"/>
    </row>
    <row r="215" spans="1:1" ht="14.25" customHeight="1" x14ac:dyDescent="0.35">
      <c r="A215" s="53"/>
    </row>
    <row r="216" spans="1:1" ht="14.25" customHeight="1" x14ac:dyDescent="0.35">
      <c r="A216" s="53"/>
    </row>
    <row r="217" spans="1:1" ht="14.25" customHeight="1" x14ac:dyDescent="0.35">
      <c r="A217" s="53"/>
    </row>
    <row r="218" spans="1:1" ht="14.25" customHeight="1" x14ac:dyDescent="0.35">
      <c r="A218" s="53"/>
    </row>
    <row r="219" spans="1:1" ht="14.25" customHeight="1" x14ac:dyDescent="0.35">
      <c r="A219" s="53"/>
    </row>
    <row r="220" spans="1:1" ht="14.25" customHeight="1" x14ac:dyDescent="0.35">
      <c r="A220" s="53"/>
    </row>
    <row r="221" spans="1:1" ht="14.25" customHeight="1" x14ac:dyDescent="0.35">
      <c r="A221" s="53"/>
    </row>
    <row r="222" spans="1:1" ht="14.25" customHeight="1" x14ac:dyDescent="0.35">
      <c r="A222" s="53"/>
    </row>
    <row r="223" spans="1:1" ht="14.25" customHeight="1" x14ac:dyDescent="0.35">
      <c r="A223" s="53"/>
    </row>
    <row r="224" spans="1:1" ht="14.25" customHeight="1" x14ac:dyDescent="0.35">
      <c r="A224" s="53"/>
    </row>
    <row r="225" spans="1:1" ht="14.25" customHeight="1" x14ac:dyDescent="0.35">
      <c r="A225" s="53"/>
    </row>
    <row r="226" spans="1:1" ht="14.25" customHeight="1" x14ac:dyDescent="0.35">
      <c r="A226" s="53"/>
    </row>
    <row r="227" spans="1:1" ht="14.25" customHeight="1" x14ac:dyDescent="0.35">
      <c r="A227" s="53"/>
    </row>
    <row r="228" spans="1:1" ht="14.25" customHeight="1" x14ac:dyDescent="0.35">
      <c r="A228" s="53"/>
    </row>
    <row r="229" spans="1:1" ht="14.25" customHeight="1" x14ac:dyDescent="0.35">
      <c r="A229" s="53"/>
    </row>
    <row r="230" spans="1:1" ht="14.25" customHeight="1" x14ac:dyDescent="0.35">
      <c r="A230" s="53"/>
    </row>
    <row r="231" spans="1:1" ht="14.25" customHeight="1" x14ac:dyDescent="0.35">
      <c r="A231" s="53"/>
    </row>
    <row r="232" spans="1:1" ht="14.25" customHeight="1" x14ac:dyDescent="0.35">
      <c r="A232" s="53"/>
    </row>
    <row r="233" spans="1:1" ht="14.25" customHeight="1" x14ac:dyDescent="0.35">
      <c r="A233" s="53"/>
    </row>
    <row r="234" spans="1:1" ht="14.25" customHeight="1" x14ac:dyDescent="0.35">
      <c r="A234" s="53"/>
    </row>
    <row r="235" spans="1:1" ht="14.25" customHeight="1" x14ac:dyDescent="0.35">
      <c r="A235" s="53"/>
    </row>
    <row r="236" spans="1:1" ht="14.25" customHeight="1" x14ac:dyDescent="0.35">
      <c r="A236" s="53"/>
    </row>
    <row r="237" spans="1:1" ht="14.25" customHeight="1" x14ac:dyDescent="0.35">
      <c r="A237" s="53"/>
    </row>
    <row r="238" spans="1:1" ht="14.25" customHeight="1" x14ac:dyDescent="0.35">
      <c r="A238" s="53"/>
    </row>
    <row r="239" spans="1:1" ht="14.25" customHeight="1" x14ac:dyDescent="0.35">
      <c r="A239" s="53"/>
    </row>
    <row r="240" spans="1:1" ht="14.25" customHeight="1" x14ac:dyDescent="0.35">
      <c r="A240" s="53"/>
    </row>
    <row r="241" spans="1:1" ht="14.25" customHeight="1" x14ac:dyDescent="0.35">
      <c r="A241" s="53"/>
    </row>
    <row r="242" spans="1:1" ht="14.25" customHeight="1" x14ac:dyDescent="0.35">
      <c r="A242" s="53"/>
    </row>
    <row r="243" spans="1:1" ht="14.25" customHeight="1" x14ac:dyDescent="0.35">
      <c r="A243" s="53"/>
    </row>
    <row r="244" spans="1:1" ht="14.25" customHeight="1" x14ac:dyDescent="0.35">
      <c r="A244" s="53"/>
    </row>
    <row r="245" spans="1:1" ht="14.25" customHeight="1" x14ac:dyDescent="0.35">
      <c r="A245" s="53"/>
    </row>
    <row r="246" spans="1:1" ht="14.25" customHeight="1" x14ac:dyDescent="0.35">
      <c r="A246" s="53"/>
    </row>
    <row r="247" spans="1:1" ht="14.25" customHeight="1" x14ac:dyDescent="0.35">
      <c r="A247" s="53"/>
    </row>
    <row r="248" spans="1:1" ht="14.25" customHeight="1" x14ac:dyDescent="0.35">
      <c r="A248" s="53"/>
    </row>
    <row r="249" spans="1:1" ht="14.25" customHeight="1" x14ac:dyDescent="0.35">
      <c r="A249" s="53"/>
    </row>
    <row r="250" spans="1:1" ht="14.25" customHeight="1" x14ac:dyDescent="0.35">
      <c r="A250" s="53"/>
    </row>
    <row r="251" spans="1:1" ht="14.25" customHeight="1" x14ac:dyDescent="0.35">
      <c r="A251" s="53"/>
    </row>
    <row r="252" spans="1:1" ht="14.25" customHeight="1" x14ac:dyDescent="0.35">
      <c r="A252" s="53"/>
    </row>
    <row r="253" spans="1:1" ht="14.25" customHeight="1" x14ac:dyDescent="0.35">
      <c r="A253" s="53"/>
    </row>
    <row r="254" spans="1:1" ht="14.25" customHeight="1" x14ac:dyDescent="0.35">
      <c r="A254" s="53"/>
    </row>
    <row r="255" spans="1:1" ht="14.25" customHeight="1" x14ac:dyDescent="0.35">
      <c r="A255" s="53"/>
    </row>
    <row r="256" spans="1:1" ht="14.25" customHeight="1" x14ac:dyDescent="0.35">
      <c r="A256" s="53"/>
    </row>
    <row r="257" spans="1:1" ht="14.25" customHeight="1" x14ac:dyDescent="0.35">
      <c r="A257" s="53"/>
    </row>
    <row r="258" spans="1:1" ht="14.25" customHeight="1" x14ac:dyDescent="0.35">
      <c r="A258" s="53"/>
    </row>
    <row r="259" spans="1:1" ht="14.25" customHeight="1" x14ac:dyDescent="0.35">
      <c r="A259" s="53"/>
    </row>
    <row r="260" spans="1:1" ht="14.25" customHeight="1" x14ac:dyDescent="0.35">
      <c r="A260" s="53"/>
    </row>
    <row r="261" spans="1:1" ht="14.25" customHeight="1" x14ac:dyDescent="0.35">
      <c r="A261" s="53"/>
    </row>
    <row r="262" spans="1:1" ht="14.25" customHeight="1" x14ac:dyDescent="0.35">
      <c r="A262" s="53"/>
    </row>
    <row r="263" spans="1:1" ht="14.25" customHeight="1" x14ac:dyDescent="0.35">
      <c r="A263" s="53"/>
    </row>
    <row r="264" spans="1:1" ht="14.25" customHeight="1" x14ac:dyDescent="0.35">
      <c r="A264" s="53"/>
    </row>
    <row r="265" spans="1:1" ht="14.25" customHeight="1" x14ac:dyDescent="0.35">
      <c r="A265" s="53"/>
    </row>
    <row r="266" spans="1:1" ht="14.25" customHeight="1" x14ac:dyDescent="0.35">
      <c r="A266" s="53"/>
    </row>
    <row r="267" spans="1:1" ht="14.25" customHeight="1" x14ac:dyDescent="0.35">
      <c r="A267" s="53"/>
    </row>
    <row r="268" spans="1:1" ht="14.25" customHeight="1" x14ac:dyDescent="0.35">
      <c r="A268" s="53"/>
    </row>
    <row r="269" spans="1:1" ht="14.25" customHeight="1" x14ac:dyDescent="0.35">
      <c r="A269" s="53"/>
    </row>
    <row r="270" spans="1:1" ht="14.25" customHeight="1" x14ac:dyDescent="0.35">
      <c r="A270" s="53"/>
    </row>
    <row r="271" spans="1:1" ht="14.25" customHeight="1" x14ac:dyDescent="0.35">
      <c r="A271" s="53"/>
    </row>
    <row r="272" spans="1:1" ht="14.25" customHeight="1" x14ac:dyDescent="0.35">
      <c r="A272" s="53"/>
    </row>
    <row r="273" spans="1:1" ht="14.25" customHeight="1" x14ac:dyDescent="0.35">
      <c r="A273" s="53"/>
    </row>
    <row r="274" spans="1:1" ht="14.25" customHeight="1" x14ac:dyDescent="0.35">
      <c r="A274" s="53"/>
    </row>
    <row r="275" spans="1:1" ht="14.25" customHeight="1" x14ac:dyDescent="0.35">
      <c r="A275" s="53"/>
    </row>
    <row r="276" spans="1:1" ht="14.25" customHeight="1" x14ac:dyDescent="0.35">
      <c r="A276" s="53"/>
    </row>
    <row r="277" spans="1:1" ht="14.25" customHeight="1" x14ac:dyDescent="0.35">
      <c r="A277" s="53"/>
    </row>
    <row r="278" spans="1:1" ht="14.25" customHeight="1" x14ac:dyDescent="0.35">
      <c r="A278" s="53"/>
    </row>
    <row r="279" spans="1:1" ht="14.25" customHeight="1" x14ac:dyDescent="0.35">
      <c r="A279" s="53"/>
    </row>
    <row r="280" spans="1:1" ht="14.25" customHeight="1" x14ac:dyDescent="0.35">
      <c r="A280" s="53"/>
    </row>
    <row r="281" spans="1:1" ht="14.25" customHeight="1" x14ac:dyDescent="0.35">
      <c r="A281" s="53"/>
    </row>
    <row r="282" spans="1:1" ht="14.25" customHeight="1" x14ac:dyDescent="0.35">
      <c r="A282" s="53"/>
    </row>
    <row r="283" spans="1:1" ht="14.25" customHeight="1" x14ac:dyDescent="0.35">
      <c r="A283" s="53"/>
    </row>
    <row r="284" spans="1:1" ht="14.25" customHeight="1" x14ac:dyDescent="0.35">
      <c r="A284" s="53"/>
    </row>
    <row r="285" spans="1:1" ht="14.25" customHeight="1" x14ac:dyDescent="0.35">
      <c r="A285" s="53"/>
    </row>
    <row r="286" spans="1:1" ht="14.25" customHeight="1" x14ac:dyDescent="0.35">
      <c r="A286" s="53"/>
    </row>
    <row r="287" spans="1:1" ht="14.25" customHeight="1" x14ac:dyDescent="0.35">
      <c r="A287" s="53"/>
    </row>
    <row r="288" spans="1:1" ht="14.25" customHeight="1" x14ac:dyDescent="0.35">
      <c r="A288" s="53"/>
    </row>
    <row r="289" spans="1:1" ht="14.25" customHeight="1" x14ac:dyDescent="0.35">
      <c r="A289" s="53"/>
    </row>
    <row r="290" spans="1:1" ht="14.25" customHeight="1" x14ac:dyDescent="0.35">
      <c r="A290" s="53"/>
    </row>
    <row r="291" spans="1:1" ht="14.25" customHeight="1" x14ac:dyDescent="0.35">
      <c r="A291" s="53"/>
    </row>
    <row r="292" spans="1:1" ht="14.25" customHeight="1" x14ac:dyDescent="0.35">
      <c r="A292" s="53"/>
    </row>
    <row r="293" spans="1:1" ht="14.25" customHeight="1" x14ac:dyDescent="0.35">
      <c r="A293" s="53"/>
    </row>
    <row r="294" spans="1:1" ht="14.25" customHeight="1" x14ac:dyDescent="0.35">
      <c r="A294" s="53"/>
    </row>
    <row r="295" spans="1:1" ht="14.25" customHeight="1" x14ac:dyDescent="0.35">
      <c r="A295" s="53"/>
    </row>
    <row r="296" spans="1:1" ht="14.25" customHeight="1" x14ac:dyDescent="0.35">
      <c r="A296" s="53"/>
    </row>
    <row r="297" spans="1:1" ht="14.25" customHeight="1" x14ac:dyDescent="0.35">
      <c r="A297" s="53"/>
    </row>
    <row r="298" spans="1:1" ht="14.25" customHeight="1" x14ac:dyDescent="0.35">
      <c r="A298" s="53"/>
    </row>
    <row r="299" spans="1:1" ht="14.25" customHeight="1" x14ac:dyDescent="0.35">
      <c r="A299" s="53"/>
    </row>
    <row r="300" spans="1:1" ht="14.25" customHeight="1" x14ac:dyDescent="0.35">
      <c r="A300" s="53"/>
    </row>
    <row r="301" spans="1:1" ht="14.25" customHeight="1" x14ac:dyDescent="0.35">
      <c r="A301" s="53"/>
    </row>
    <row r="302" spans="1:1" ht="14.25" customHeight="1" x14ac:dyDescent="0.35">
      <c r="A302" s="53"/>
    </row>
    <row r="303" spans="1:1" ht="14.25" customHeight="1" x14ac:dyDescent="0.35">
      <c r="A303" s="53"/>
    </row>
    <row r="304" spans="1:1" ht="14.25" customHeight="1" x14ac:dyDescent="0.35">
      <c r="A304" s="53"/>
    </row>
    <row r="305" spans="1:1" ht="14.25" customHeight="1" x14ac:dyDescent="0.35">
      <c r="A305" s="53"/>
    </row>
    <row r="306" spans="1:1" ht="14.25" customHeight="1" x14ac:dyDescent="0.35">
      <c r="A306" s="53"/>
    </row>
    <row r="307" spans="1:1" ht="14.25" customHeight="1" x14ac:dyDescent="0.35">
      <c r="A307" s="53"/>
    </row>
    <row r="308" spans="1:1" ht="14.25" customHeight="1" x14ac:dyDescent="0.35">
      <c r="A308" s="53"/>
    </row>
    <row r="309" spans="1:1" ht="14.25" customHeight="1" x14ac:dyDescent="0.35">
      <c r="A309" s="53"/>
    </row>
    <row r="310" spans="1:1" ht="14.25" customHeight="1" x14ac:dyDescent="0.35">
      <c r="A310" s="53"/>
    </row>
    <row r="311" spans="1:1" ht="14.25" customHeight="1" x14ac:dyDescent="0.35">
      <c r="A311" s="53"/>
    </row>
    <row r="312" spans="1:1" ht="14.25" customHeight="1" x14ac:dyDescent="0.35">
      <c r="A312" s="53"/>
    </row>
    <row r="313" spans="1:1" ht="14.25" customHeight="1" x14ac:dyDescent="0.35">
      <c r="A313" s="53"/>
    </row>
    <row r="314" spans="1:1" ht="14.25" customHeight="1" x14ac:dyDescent="0.35">
      <c r="A314" s="53"/>
    </row>
    <row r="315" spans="1:1" ht="14.25" customHeight="1" x14ac:dyDescent="0.35">
      <c r="A315" s="53"/>
    </row>
    <row r="316" spans="1:1" ht="14.25" customHeight="1" x14ac:dyDescent="0.35">
      <c r="A316" s="53"/>
    </row>
    <row r="317" spans="1:1" ht="14.25" customHeight="1" x14ac:dyDescent="0.35">
      <c r="A317" s="53"/>
    </row>
    <row r="318" spans="1:1" ht="14.25" customHeight="1" x14ac:dyDescent="0.35">
      <c r="A318" s="53"/>
    </row>
    <row r="319" spans="1:1" ht="14.25" customHeight="1" x14ac:dyDescent="0.35">
      <c r="A319" s="53"/>
    </row>
    <row r="320" spans="1:1" ht="14.25" customHeight="1" x14ac:dyDescent="0.35">
      <c r="A320" s="53"/>
    </row>
    <row r="321" spans="1:1" ht="14.25" customHeight="1" x14ac:dyDescent="0.35">
      <c r="A321" s="53"/>
    </row>
    <row r="322" spans="1:1" ht="14.25" customHeight="1" x14ac:dyDescent="0.35">
      <c r="A322" s="53"/>
    </row>
    <row r="323" spans="1:1" ht="14.25" customHeight="1" x14ac:dyDescent="0.35">
      <c r="A323" s="53"/>
    </row>
    <row r="324" spans="1:1" ht="14.25" customHeight="1" x14ac:dyDescent="0.35">
      <c r="A324" s="53"/>
    </row>
    <row r="325" spans="1:1" ht="14.25" customHeight="1" x14ac:dyDescent="0.35">
      <c r="A325" s="53"/>
    </row>
    <row r="326" spans="1:1" ht="14.25" customHeight="1" x14ac:dyDescent="0.35">
      <c r="A326" s="53"/>
    </row>
    <row r="327" spans="1:1" ht="14.25" customHeight="1" x14ac:dyDescent="0.35">
      <c r="A327" s="53"/>
    </row>
    <row r="328" spans="1:1" ht="14.25" customHeight="1" x14ac:dyDescent="0.35">
      <c r="A328" s="53"/>
    </row>
    <row r="329" spans="1:1" ht="14.25" customHeight="1" x14ac:dyDescent="0.35">
      <c r="A329" s="53"/>
    </row>
    <row r="330" spans="1:1" ht="14.25" customHeight="1" x14ac:dyDescent="0.35">
      <c r="A330" s="53"/>
    </row>
    <row r="331" spans="1:1" ht="14.25" customHeight="1" x14ac:dyDescent="0.35">
      <c r="A331" s="53"/>
    </row>
    <row r="332" spans="1:1" ht="14.25" customHeight="1" x14ac:dyDescent="0.35">
      <c r="A332" s="53"/>
    </row>
    <row r="333" spans="1:1" ht="14.25" customHeight="1" x14ac:dyDescent="0.35">
      <c r="A333" s="53"/>
    </row>
    <row r="334" spans="1:1" ht="14.25" customHeight="1" x14ac:dyDescent="0.35">
      <c r="A334" s="53"/>
    </row>
    <row r="335" spans="1:1" ht="14.25" customHeight="1" x14ac:dyDescent="0.35">
      <c r="A335" s="53"/>
    </row>
    <row r="336" spans="1:1" ht="14.25" customHeight="1" x14ac:dyDescent="0.35">
      <c r="A336" s="53"/>
    </row>
    <row r="337" spans="1:1" ht="14.25" customHeight="1" x14ac:dyDescent="0.35">
      <c r="A337" s="53"/>
    </row>
    <row r="338" spans="1:1" ht="14.25" customHeight="1" x14ac:dyDescent="0.35">
      <c r="A338" s="53"/>
    </row>
    <row r="339" spans="1:1" ht="14.25" customHeight="1" x14ac:dyDescent="0.35">
      <c r="A339" s="53"/>
    </row>
    <row r="340" spans="1:1" ht="14.25" customHeight="1" x14ac:dyDescent="0.35">
      <c r="A340" s="53"/>
    </row>
    <row r="341" spans="1:1" ht="14.25" customHeight="1" x14ac:dyDescent="0.35">
      <c r="A341" s="53"/>
    </row>
    <row r="342" spans="1:1" ht="14.25" customHeight="1" x14ac:dyDescent="0.35">
      <c r="A342" s="53"/>
    </row>
    <row r="343" spans="1:1" ht="14.25" customHeight="1" x14ac:dyDescent="0.35">
      <c r="A343" s="53"/>
    </row>
    <row r="344" spans="1:1" ht="14.25" customHeight="1" x14ac:dyDescent="0.35">
      <c r="A344" s="53"/>
    </row>
    <row r="345" spans="1:1" ht="14.25" customHeight="1" x14ac:dyDescent="0.35">
      <c r="A345" s="53"/>
    </row>
    <row r="346" spans="1:1" ht="14.25" customHeight="1" x14ac:dyDescent="0.35">
      <c r="A346" s="53"/>
    </row>
    <row r="347" spans="1:1" ht="14.25" customHeight="1" x14ac:dyDescent="0.35">
      <c r="A347" s="53"/>
    </row>
    <row r="348" spans="1:1" ht="14.25" customHeight="1" x14ac:dyDescent="0.35">
      <c r="A348" s="53"/>
    </row>
    <row r="349" spans="1:1" ht="14.25" customHeight="1" x14ac:dyDescent="0.35">
      <c r="A349" s="53"/>
    </row>
    <row r="350" spans="1:1" ht="14.25" customHeight="1" x14ac:dyDescent="0.35">
      <c r="A350" s="53"/>
    </row>
    <row r="351" spans="1:1" ht="14.25" customHeight="1" x14ac:dyDescent="0.35">
      <c r="A351" s="53"/>
    </row>
    <row r="352" spans="1:1" ht="14.25" customHeight="1" x14ac:dyDescent="0.35">
      <c r="A352" s="53"/>
    </row>
    <row r="353" spans="1:1" ht="14.25" customHeight="1" x14ac:dyDescent="0.35">
      <c r="A353" s="53"/>
    </row>
    <row r="354" spans="1:1" ht="14.25" customHeight="1" x14ac:dyDescent="0.35">
      <c r="A354" s="53"/>
    </row>
    <row r="355" spans="1:1" ht="14.25" customHeight="1" x14ac:dyDescent="0.35">
      <c r="A355" s="53"/>
    </row>
    <row r="356" spans="1:1" ht="14.25" customHeight="1" x14ac:dyDescent="0.35">
      <c r="A356" s="53"/>
    </row>
    <row r="357" spans="1:1" ht="14.25" customHeight="1" x14ac:dyDescent="0.35">
      <c r="A357" s="53"/>
    </row>
    <row r="358" spans="1:1" ht="14.25" customHeight="1" x14ac:dyDescent="0.35">
      <c r="A358" s="53"/>
    </row>
    <row r="359" spans="1:1" ht="14.25" customHeight="1" x14ac:dyDescent="0.35">
      <c r="A359" s="53"/>
    </row>
    <row r="360" spans="1:1" ht="14.25" customHeight="1" x14ac:dyDescent="0.35">
      <c r="A360" s="53"/>
    </row>
    <row r="361" spans="1:1" ht="14.25" customHeight="1" x14ac:dyDescent="0.35">
      <c r="A361" s="53"/>
    </row>
    <row r="362" spans="1:1" ht="14.25" customHeight="1" x14ac:dyDescent="0.35">
      <c r="A362" s="53"/>
    </row>
    <row r="363" spans="1:1" ht="14.25" customHeight="1" x14ac:dyDescent="0.35">
      <c r="A363" s="53"/>
    </row>
    <row r="364" spans="1:1" ht="14.25" customHeight="1" x14ac:dyDescent="0.35">
      <c r="A364" s="53"/>
    </row>
    <row r="365" spans="1:1" ht="14.25" customHeight="1" x14ac:dyDescent="0.35">
      <c r="A365" s="53"/>
    </row>
    <row r="366" spans="1:1" ht="14.25" customHeight="1" x14ac:dyDescent="0.35">
      <c r="A366" s="53"/>
    </row>
    <row r="367" spans="1:1" ht="14.25" customHeight="1" x14ac:dyDescent="0.35">
      <c r="A367" s="53"/>
    </row>
    <row r="368" spans="1:1" ht="14.25" customHeight="1" x14ac:dyDescent="0.35">
      <c r="A368" s="53"/>
    </row>
    <row r="369" spans="1:1" ht="14.25" customHeight="1" x14ac:dyDescent="0.35">
      <c r="A369" s="53"/>
    </row>
    <row r="370" spans="1:1" ht="14.25" customHeight="1" x14ac:dyDescent="0.35">
      <c r="A370" s="53"/>
    </row>
    <row r="371" spans="1:1" ht="14.25" customHeight="1" x14ac:dyDescent="0.35">
      <c r="A371" s="53"/>
    </row>
    <row r="372" spans="1:1" ht="14.25" customHeight="1" x14ac:dyDescent="0.35">
      <c r="A372" s="53"/>
    </row>
    <row r="373" spans="1:1" ht="14.25" customHeight="1" x14ac:dyDescent="0.35">
      <c r="A373" s="53"/>
    </row>
    <row r="374" spans="1:1" ht="14.25" customHeight="1" x14ac:dyDescent="0.35">
      <c r="A374" s="53"/>
    </row>
    <row r="375" spans="1:1" ht="14.25" customHeight="1" x14ac:dyDescent="0.35">
      <c r="A375" s="53"/>
    </row>
    <row r="376" spans="1:1" ht="14.25" customHeight="1" x14ac:dyDescent="0.35">
      <c r="A376" s="53"/>
    </row>
    <row r="377" spans="1:1" ht="14.25" customHeight="1" x14ac:dyDescent="0.35">
      <c r="A377" s="53"/>
    </row>
    <row r="378" spans="1:1" ht="14.25" customHeight="1" x14ac:dyDescent="0.35">
      <c r="A378" s="53"/>
    </row>
    <row r="379" spans="1:1" ht="14.25" customHeight="1" x14ac:dyDescent="0.35">
      <c r="A379" s="53"/>
    </row>
    <row r="380" spans="1:1" ht="14.25" customHeight="1" x14ac:dyDescent="0.35">
      <c r="A380" s="53"/>
    </row>
    <row r="381" spans="1:1" ht="14.25" customHeight="1" x14ac:dyDescent="0.35">
      <c r="A381" s="53"/>
    </row>
    <row r="382" spans="1:1" ht="14.25" customHeight="1" x14ac:dyDescent="0.35">
      <c r="A382" s="53"/>
    </row>
    <row r="383" spans="1:1" ht="14.25" customHeight="1" x14ac:dyDescent="0.35">
      <c r="A383" s="53"/>
    </row>
    <row r="384" spans="1:1" ht="14.25" customHeight="1" x14ac:dyDescent="0.35">
      <c r="A384" s="53"/>
    </row>
    <row r="385" spans="1:1" ht="14.25" customHeight="1" x14ac:dyDescent="0.35">
      <c r="A385" s="53"/>
    </row>
    <row r="386" spans="1:1" ht="14.25" customHeight="1" x14ac:dyDescent="0.35">
      <c r="A386" s="53"/>
    </row>
    <row r="387" spans="1:1" ht="14.25" customHeight="1" x14ac:dyDescent="0.35">
      <c r="A387" s="53"/>
    </row>
    <row r="388" spans="1:1" ht="14.25" customHeight="1" x14ac:dyDescent="0.35">
      <c r="A388" s="53"/>
    </row>
    <row r="389" spans="1:1" ht="14.25" customHeight="1" x14ac:dyDescent="0.35">
      <c r="A389" s="53"/>
    </row>
    <row r="390" spans="1:1" ht="14.25" customHeight="1" x14ac:dyDescent="0.35">
      <c r="A390" s="53"/>
    </row>
    <row r="391" spans="1:1" ht="14.25" customHeight="1" x14ac:dyDescent="0.35">
      <c r="A391" s="53"/>
    </row>
    <row r="392" spans="1:1" ht="14.25" customHeight="1" x14ac:dyDescent="0.35">
      <c r="A392" s="53"/>
    </row>
    <row r="393" spans="1:1" ht="14.25" customHeight="1" x14ac:dyDescent="0.35">
      <c r="A393" s="53"/>
    </row>
    <row r="394" spans="1:1" ht="14.25" customHeight="1" x14ac:dyDescent="0.35">
      <c r="A394" s="53"/>
    </row>
    <row r="395" spans="1:1" ht="14.25" customHeight="1" x14ac:dyDescent="0.35">
      <c r="A395" s="53"/>
    </row>
    <row r="396" spans="1:1" ht="14.25" customHeight="1" x14ac:dyDescent="0.35">
      <c r="A396" s="53"/>
    </row>
    <row r="397" spans="1:1" ht="14.25" customHeight="1" x14ac:dyDescent="0.35">
      <c r="A397" s="53"/>
    </row>
    <row r="398" spans="1:1" ht="14.25" customHeight="1" x14ac:dyDescent="0.35">
      <c r="A398" s="53"/>
    </row>
    <row r="399" spans="1:1" ht="14.25" customHeight="1" x14ac:dyDescent="0.35">
      <c r="A399" s="53"/>
    </row>
    <row r="400" spans="1:1" ht="14.25" customHeight="1" x14ac:dyDescent="0.35">
      <c r="A400" s="53"/>
    </row>
    <row r="401" spans="1:1" ht="14.25" customHeight="1" x14ac:dyDescent="0.35">
      <c r="A401" s="53"/>
    </row>
    <row r="402" spans="1:1" ht="14.25" customHeight="1" x14ac:dyDescent="0.35">
      <c r="A402" s="53"/>
    </row>
    <row r="403" spans="1:1" ht="14.25" customHeight="1" x14ac:dyDescent="0.35">
      <c r="A403" s="53"/>
    </row>
    <row r="404" spans="1:1" ht="14.25" customHeight="1" x14ac:dyDescent="0.35">
      <c r="A404" s="53"/>
    </row>
    <row r="405" spans="1:1" ht="14.25" customHeight="1" x14ac:dyDescent="0.35">
      <c r="A405" s="53"/>
    </row>
    <row r="406" spans="1:1" ht="14.25" customHeight="1" x14ac:dyDescent="0.35">
      <c r="A406" s="53"/>
    </row>
    <row r="407" spans="1:1" ht="14.25" customHeight="1" x14ac:dyDescent="0.35">
      <c r="A407" s="53"/>
    </row>
    <row r="408" spans="1:1" ht="14.25" customHeight="1" x14ac:dyDescent="0.35">
      <c r="A408" s="53"/>
    </row>
    <row r="409" spans="1:1" ht="14.25" customHeight="1" x14ac:dyDescent="0.35">
      <c r="A409" s="53"/>
    </row>
    <row r="410" spans="1:1" ht="14.25" customHeight="1" x14ac:dyDescent="0.35">
      <c r="A410" s="53"/>
    </row>
    <row r="411" spans="1:1" ht="14.25" customHeight="1" x14ac:dyDescent="0.35">
      <c r="A411" s="53"/>
    </row>
    <row r="412" spans="1:1" ht="14.25" customHeight="1" x14ac:dyDescent="0.35">
      <c r="A412" s="53"/>
    </row>
    <row r="413" spans="1:1" ht="14.25" customHeight="1" x14ac:dyDescent="0.35">
      <c r="A413" s="53"/>
    </row>
    <row r="414" spans="1:1" ht="14.25" customHeight="1" x14ac:dyDescent="0.35">
      <c r="A414" s="53"/>
    </row>
    <row r="415" spans="1:1" ht="14.25" customHeight="1" x14ac:dyDescent="0.35">
      <c r="A415" s="53"/>
    </row>
    <row r="416" spans="1:1" ht="14.25" customHeight="1" x14ac:dyDescent="0.35">
      <c r="A416" s="53"/>
    </row>
    <row r="417" spans="1:1" ht="14.25" customHeight="1" x14ac:dyDescent="0.35">
      <c r="A417" s="53"/>
    </row>
    <row r="418" spans="1:1" ht="14.25" customHeight="1" x14ac:dyDescent="0.35">
      <c r="A418" s="53"/>
    </row>
    <row r="419" spans="1:1" ht="14.25" customHeight="1" x14ac:dyDescent="0.35">
      <c r="A419" s="53"/>
    </row>
    <row r="420" spans="1:1" ht="14.25" customHeight="1" x14ac:dyDescent="0.35">
      <c r="A420" s="53"/>
    </row>
    <row r="421" spans="1:1" ht="14.25" customHeight="1" x14ac:dyDescent="0.35">
      <c r="A421" s="53"/>
    </row>
    <row r="422" spans="1:1" ht="14.25" customHeight="1" x14ac:dyDescent="0.35">
      <c r="A422" s="53"/>
    </row>
    <row r="423" spans="1:1" ht="14.25" customHeight="1" x14ac:dyDescent="0.35">
      <c r="A423" s="53"/>
    </row>
    <row r="424" spans="1:1" ht="14.25" customHeight="1" x14ac:dyDescent="0.35">
      <c r="A424" s="53"/>
    </row>
    <row r="425" spans="1:1" ht="14.25" customHeight="1" x14ac:dyDescent="0.35">
      <c r="A425" s="53"/>
    </row>
    <row r="426" spans="1:1" ht="14.25" customHeight="1" x14ac:dyDescent="0.35">
      <c r="A426" s="53"/>
    </row>
    <row r="427" spans="1:1" ht="14.25" customHeight="1" x14ac:dyDescent="0.35">
      <c r="A427" s="53"/>
    </row>
    <row r="428" spans="1:1" ht="14.25" customHeight="1" x14ac:dyDescent="0.35">
      <c r="A428" s="53"/>
    </row>
    <row r="429" spans="1:1" ht="14.25" customHeight="1" x14ac:dyDescent="0.35">
      <c r="A429" s="53"/>
    </row>
    <row r="430" spans="1:1" ht="14.25" customHeight="1" x14ac:dyDescent="0.35">
      <c r="A430" s="53"/>
    </row>
    <row r="431" spans="1:1" ht="14.25" customHeight="1" x14ac:dyDescent="0.35">
      <c r="A431" s="53"/>
    </row>
    <row r="432" spans="1:1" ht="14.25" customHeight="1" x14ac:dyDescent="0.35">
      <c r="A432" s="53"/>
    </row>
    <row r="433" spans="1:1" ht="14.25" customHeight="1" x14ac:dyDescent="0.35">
      <c r="A433" s="53"/>
    </row>
    <row r="434" spans="1:1" ht="14.25" customHeight="1" x14ac:dyDescent="0.35">
      <c r="A434" s="53"/>
    </row>
    <row r="435" spans="1:1" ht="14.25" customHeight="1" x14ac:dyDescent="0.35">
      <c r="A435" s="53"/>
    </row>
    <row r="436" spans="1:1" ht="14.25" customHeight="1" x14ac:dyDescent="0.35">
      <c r="A436" s="53"/>
    </row>
    <row r="437" spans="1:1" ht="14.25" customHeight="1" x14ac:dyDescent="0.35">
      <c r="A437" s="53"/>
    </row>
    <row r="438" spans="1:1" ht="14.25" customHeight="1" x14ac:dyDescent="0.35">
      <c r="A438" s="53"/>
    </row>
    <row r="439" spans="1:1" ht="14.25" customHeight="1" x14ac:dyDescent="0.35">
      <c r="A439" s="53"/>
    </row>
    <row r="440" spans="1:1" ht="14.25" customHeight="1" x14ac:dyDescent="0.35">
      <c r="A440" s="53"/>
    </row>
    <row r="441" spans="1:1" ht="14.25" customHeight="1" x14ac:dyDescent="0.35">
      <c r="A441" s="53"/>
    </row>
    <row r="442" spans="1:1" ht="14.25" customHeight="1" x14ac:dyDescent="0.35">
      <c r="A442" s="53"/>
    </row>
    <row r="443" spans="1:1" ht="14.25" customHeight="1" x14ac:dyDescent="0.35">
      <c r="A443" s="53"/>
    </row>
    <row r="444" spans="1:1" ht="14.25" customHeight="1" x14ac:dyDescent="0.35">
      <c r="A444" s="53"/>
    </row>
    <row r="445" spans="1:1" ht="14.25" customHeight="1" x14ac:dyDescent="0.35">
      <c r="A445" s="53"/>
    </row>
    <row r="446" spans="1:1" ht="14.25" customHeight="1" x14ac:dyDescent="0.35">
      <c r="A446" s="53"/>
    </row>
    <row r="447" spans="1:1" ht="14.25" customHeight="1" x14ac:dyDescent="0.35">
      <c r="A447" s="53"/>
    </row>
    <row r="448" spans="1:1" ht="14.25" customHeight="1" x14ac:dyDescent="0.35">
      <c r="A448" s="53"/>
    </row>
    <row r="449" spans="1:1" ht="14.25" customHeight="1" x14ac:dyDescent="0.35">
      <c r="A449" s="53"/>
    </row>
    <row r="450" spans="1:1" ht="14.25" customHeight="1" x14ac:dyDescent="0.35">
      <c r="A450" s="53"/>
    </row>
    <row r="451" spans="1:1" ht="14.25" customHeight="1" x14ac:dyDescent="0.35">
      <c r="A451" s="53"/>
    </row>
    <row r="452" spans="1:1" ht="14.25" customHeight="1" x14ac:dyDescent="0.35">
      <c r="A452" s="53"/>
    </row>
    <row r="453" spans="1:1" ht="14.25" customHeight="1" x14ac:dyDescent="0.35">
      <c r="A453" s="53"/>
    </row>
    <row r="454" spans="1:1" ht="14.25" customHeight="1" x14ac:dyDescent="0.35">
      <c r="A454" s="53"/>
    </row>
    <row r="455" spans="1:1" ht="14.25" customHeight="1" x14ac:dyDescent="0.35">
      <c r="A455" s="53"/>
    </row>
    <row r="456" spans="1:1" ht="14.25" customHeight="1" x14ac:dyDescent="0.35">
      <c r="A456" s="53"/>
    </row>
    <row r="457" spans="1:1" ht="14.25" customHeight="1" x14ac:dyDescent="0.35">
      <c r="A457" s="53"/>
    </row>
    <row r="458" spans="1:1" ht="14.25" customHeight="1" x14ac:dyDescent="0.35">
      <c r="A458" s="53"/>
    </row>
    <row r="459" spans="1:1" ht="14.25" customHeight="1" x14ac:dyDescent="0.35">
      <c r="A459" s="53"/>
    </row>
    <row r="460" spans="1:1" ht="14.25" customHeight="1" x14ac:dyDescent="0.35">
      <c r="A460" s="53"/>
    </row>
    <row r="461" spans="1:1" ht="14.25" customHeight="1" x14ac:dyDescent="0.35">
      <c r="A461" s="53"/>
    </row>
    <row r="462" spans="1:1" ht="14.25" customHeight="1" x14ac:dyDescent="0.35">
      <c r="A462" s="53"/>
    </row>
    <row r="463" spans="1:1" ht="14.25" customHeight="1" x14ac:dyDescent="0.35">
      <c r="A463" s="53"/>
    </row>
    <row r="464" spans="1:1" ht="14.25" customHeight="1" x14ac:dyDescent="0.35">
      <c r="A464" s="53"/>
    </row>
    <row r="465" spans="1:1" ht="14.25" customHeight="1" x14ac:dyDescent="0.35">
      <c r="A465" s="53"/>
    </row>
    <row r="466" spans="1:1" ht="14.25" customHeight="1" x14ac:dyDescent="0.35">
      <c r="A466" s="53"/>
    </row>
    <row r="467" spans="1:1" ht="14.25" customHeight="1" x14ac:dyDescent="0.35">
      <c r="A467" s="53"/>
    </row>
    <row r="468" spans="1:1" ht="14.25" customHeight="1" x14ac:dyDescent="0.35">
      <c r="A468" s="53"/>
    </row>
    <row r="469" spans="1:1" ht="14.25" customHeight="1" x14ac:dyDescent="0.35">
      <c r="A469" s="53"/>
    </row>
    <row r="470" spans="1:1" ht="14.25" customHeight="1" x14ac:dyDescent="0.35">
      <c r="A470" s="53"/>
    </row>
    <row r="471" spans="1:1" ht="14.25" customHeight="1" x14ac:dyDescent="0.35">
      <c r="A471" s="53"/>
    </row>
    <row r="472" spans="1:1" ht="14.25" customHeight="1" x14ac:dyDescent="0.35">
      <c r="A472" s="53"/>
    </row>
    <row r="473" spans="1:1" ht="14.25" customHeight="1" x14ac:dyDescent="0.35">
      <c r="A473" s="53"/>
    </row>
    <row r="474" spans="1:1" ht="14.25" customHeight="1" x14ac:dyDescent="0.35">
      <c r="A474" s="53"/>
    </row>
    <row r="475" spans="1:1" ht="14.25" customHeight="1" x14ac:dyDescent="0.35">
      <c r="A475" s="53"/>
    </row>
    <row r="476" spans="1:1" ht="14.25" customHeight="1" x14ac:dyDescent="0.35">
      <c r="A476" s="53"/>
    </row>
    <row r="477" spans="1:1" ht="14.25" customHeight="1" x14ac:dyDescent="0.35">
      <c r="A477" s="53"/>
    </row>
    <row r="478" spans="1:1" ht="14.25" customHeight="1" x14ac:dyDescent="0.35">
      <c r="A478" s="53"/>
    </row>
    <row r="479" spans="1:1" ht="14.25" customHeight="1" x14ac:dyDescent="0.35">
      <c r="A479" s="53"/>
    </row>
    <row r="480" spans="1:1" ht="14.25" customHeight="1" x14ac:dyDescent="0.35">
      <c r="A480" s="53"/>
    </row>
    <row r="481" spans="1:1" ht="14.25" customHeight="1" x14ac:dyDescent="0.35">
      <c r="A481" s="53"/>
    </row>
    <row r="482" spans="1:1" ht="14.25" customHeight="1" x14ac:dyDescent="0.35">
      <c r="A482" s="53"/>
    </row>
    <row r="483" spans="1:1" ht="14.25" customHeight="1" x14ac:dyDescent="0.35">
      <c r="A483" s="53"/>
    </row>
    <row r="484" spans="1:1" ht="14.25" customHeight="1" x14ac:dyDescent="0.35">
      <c r="A484" s="53"/>
    </row>
    <row r="485" spans="1:1" ht="14.25" customHeight="1" x14ac:dyDescent="0.35">
      <c r="A485" s="53"/>
    </row>
    <row r="486" spans="1:1" ht="14.25" customHeight="1" x14ac:dyDescent="0.35">
      <c r="A486" s="53"/>
    </row>
    <row r="487" spans="1:1" ht="14.25" customHeight="1" x14ac:dyDescent="0.35">
      <c r="A487" s="53"/>
    </row>
    <row r="488" spans="1:1" ht="14.25" customHeight="1" x14ac:dyDescent="0.35">
      <c r="A488" s="53"/>
    </row>
    <row r="489" spans="1:1" ht="14.25" customHeight="1" x14ac:dyDescent="0.35">
      <c r="A489" s="53"/>
    </row>
    <row r="490" spans="1:1" ht="14.25" customHeight="1" x14ac:dyDescent="0.35">
      <c r="A490" s="53"/>
    </row>
    <row r="491" spans="1:1" ht="14.25" customHeight="1" x14ac:dyDescent="0.35">
      <c r="A491" s="53"/>
    </row>
    <row r="492" spans="1:1" ht="14.25" customHeight="1" x14ac:dyDescent="0.35">
      <c r="A492" s="53"/>
    </row>
    <row r="493" spans="1:1" ht="14.25" customHeight="1" x14ac:dyDescent="0.35">
      <c r="A493" s="53"/>
    </row>
    <row r="494" spans="1:1" ht="14.25" customHeight="1" x14ac:dyDescent="0.35">
      <c r="A494" s="53"/>
    </row>
    <row r="495" spans="1:1" ht="14.25" customHeight="1" x14ac:dyDescent="0.35">
      <c r="A495" s="53"/>
    </row>
    <row r="496" spans="1:1" ht="14.25" customHeight="1" x14ac:dyDescent="0.35">
      <c r="A496" s="53"/>
    </row>
    <row r="497" spans="1:1" ht="14.25" customHeight="1" x14ac:dyDescent="0.35">
      <c r="A497" s="53"/>
    </row>
    <row r="498" spans="1:1" ht="14.25" customHeight="1" x14ac:dyDescent="0.35">
      <c r="A498" s="53"/>
    </row>
    <row r="499" spans="1:1" ht="14.25" customHeight="1" x14ac:dyDescent="0.35">
      <c r="A499" s="53"/>
    </row>
    <row r="500" spans="1:1" ht="14.25" customHeight="1" x14ac:dyDescent="0.35">
      <c r="A500" s="53"/>
    </row>
    <row r="501" spans="1:1" ht="14.25" customHeight="1" x14ac:dyDescent="0.35">
      <c r="A501" s="53"/>
    </row>
    <row r="502" spans="1:1" ht="14.25" customHeight="1" x14ac:dyDescent="0.35">
      <c r="A502" s="53"/>
    </row>
    <row r="503" spans="1:1" ht="14.25" customHeight="1" x14ac:dyDescent="0.35">
      <c r="A503" s="53"/>
    </row>
    <row r="504" spans="1:1" ht="14.25" customHeight="1" x14ac:dyDescent="0.35">
      <c r="A504" s="53"/>
    </row>
    <row r="505" spans="1:1" ht="14.25" customHeight="1" x14ac:dyDescent="0.35">
      <c r="A505" s="53"/>
    </row>
    <row r="506" spans="1:1" ht="14.25" customHeight="1" x14ac:dyDescent="0.35">
      <c r="A506" s="53"/>
    </row>
    <row r="507" spans="1:1" ht="14.25" customHeight="1" x14ac:dyDescent="0.35">
      <c r="A507" s="53"/>
    </row>
    <row r="508" spans="1:1" ht="14.25" customHeight="1" x14ac:dyDescent="0.35">
      <c r="A508" s="53"/>
    </row>
    <row r="509" spans="1:1" ht="14.25" customHeight="1" x14ac:dyDescent="0.35">
      <c r="A509" s="53"/>
    </row>
    <row r="510" spans="1:1" ht="14.25" customHeight="1" x14ac:dyDescent="0.35">
      <c r="A510" s="53"/>
    </row>
    <row r="511" spans="1:1" ht="14.25" customHeight="1" x14ac:dyDescent="0.35">
      <c r="A511" s="53"/>
    </row>
    <row r="512" spans="1:1" ht="14.25" customHeight="1" x14ac:dyDescent="0.35">
      <c r="A512" s="53"/>
    </row>
    <row r="513" spans="1:1" ht="14.25" customHeight="1" x14ac:dyDescent="0.35">
      <c r="A513" s="53"/>
    </row>
    <row r="514" spans="1:1" ht="14.25" customHeight="1" x14ac:dyDescent="0.35">
      <c r="A514" s="53"/>
    </row>
    <row r="515" spans="1:1" ht="14.25" customHeight="1" x14ac:dyDescent="0.35">
      <c r="A515" s="53"/>
    </row>
    <row r="516" spans="1:1" ht="14.25" customHeight="1" x14ac:dyDescent="0.35">
      <c r="A516" s="53"/>
    </row>
    <row r="517" spans="1:1" ht="14.25" customHeight="1" x14ac:dyDescent="0.35">
      <c r="A517" s="53"/>
    </row>
    <row r="518" spans="1:1" ht="14.25" customHeight="1" x14ac:dyDescent="0.35">
      <c r="A518" s="53"/>
    </row>
    <row r="519" spans="1:1" ht="14.25" customHeight="1" x14ac:dyDescent="0.35">
      <c r="A519" s="53"/>
    </row>
    <row r="520" spans="1:1" ht="14.25" customHeight="1" x14ac:dyDescent="0.35">
      <c r="A520" s="53"/>
    </row>
    <row r="521" spans="1:1" ht="14.25" customHeight="1" x14ac:dyDescent="0.35">
      <c r="A521" s="53"/>
    </row>
    <row r="522" spans="1:1" ht="14.25" customHeight="1" x14ac:dyDescent="0.35">
      <c r="A522" s="53"/>
    </row>
    <row r="523" spans="1:1" ht="14.25" customHeight="1" x14ac:dyDescent="0.35">
      <c r="A523" s="53"/>
    </row>
    <row r="524" spans="1:1" ht="14.25" customHeight="1" x14ac:dyDescent="0.35">
      <c r="A524" s="53"/>
    </row>
    <row r="525" spans="1:1" ht="14.25" customHeight="1" x14ac:dyDescent="0.35">
      <c r="A525" s="53"/>
    </row>
    <row r="526" spans="1:1" ht="14.25" customHeight="1" x14ac:dyDescent="0.35">
      <c r="A526" s="53"/>
    </row>
    <row r="527" spans="1:1" ht="14.25" customHeight="1" x14ac:dyDescent="0.35">
      <c r="A527" s="53"/>
    </row>
    <row r="528" spans="1:1" ht="14.25" customHeight="1" x14ac:dyDescent="0.35">
      <c r="A528" s="53"/>
    </row>
    <row r="529" spans="1:1" ht="14.25" customHeight="1" x14ac:dyDescent="0.35">
      <c r="A529" s="53"/>
    </row>
    <row r="530" spans="1:1" ht="14.25" customHeight="1" x14ac:dyDescent="0.35">
      <c r="A530" s="53"/>
    </row>
    <row r="531" spans="1:1" ht="14.25" customHeight="1" x14ac:dyDescent="0.35">
      <c r="A531" s="53"/>
    </row>
    <row r="532" spans="1:1" ht="14.25" customHeight="1" x14ac:dyDescent="0.35">
      <c r="A532" s="53"/>
    </row>
    <row r="533" spans="1:1" ht="14.25" customHeight="1" x14ac:dyDescent="0.35">
      <c r="A533" s="53"/>
    </row>
    <row r="534" spans="1:1" ht="14.25" customHeight="1" x14ac:dyDescent="0.35">
      <c r="A534" s="53"/>
    </row>
    <row r="535" spans="1:1" ht="14.25" customHeight="1" x14ac:dyDescent="0.35">
      <c r="A535" s="53"/>
    </row>
    <row r="536" spans="1:1" ht="14.25" customHeight="1" x14ac:dyDescent="0.35">
      <c r="A536" s="53"/>
    </row>
    <row r="537" spans="1:1" ht="14.25" customHeight="1" x14ac:dyDescent="0.35">
      <c r="A537" s="53"/>
    </row>
    <row r="538" spans="1:1" ht="14.25" customHeight="1" x14ac:dyDescent="0.35">
      <c r="A538" s="53"/>
    </row>
    <row r="539" spans="1:1" ht="14.25" customHeight="1" x14ac:dyDescent="0.35">
      <c r="A539" s="53"/>
    </row>
    <row r="540" spans="1:1" ht="14.25" customHeight="1" x14ac:dyDescent="0.35">
      <c r="A540" s="53"/>
    </row>
    <row r="541" spans="1:1" ht="14.25" customHeight="1" x14ac:dyDescent="0.35">
      <c r="A541" s="53"/>
    </row>
    <row r="542" spans="1:1" ht="14.25" customHeight="1" x14ac:dyDescent="0.35">
      <c r="A542" s="53"/>
    </row>
    <row r="543" spans="1:1" ht="14.25" customHeight="1" x14ac:dyDescent="0.35">
      <c r="A543" s="53"/>
    </row>
    <row r="544" spans="1:1" ht="14.25" customHeight="1" x14ac:dyDescent="0.35">
      <c r="A544" s="53"/>
    </row>
    <row r="545" spans="1:1" ht="14.25" customHeight="1" x14ac:dyDescent="0.35">
      <c r="A545" s="53"/>
    </row>
    <row r="546" spans="1:1" ht="14.25" customHeight="1" x14ac:dyDescent="0.35">
      <c r="A546" s="53"/>
    </row>
    <row r="547" spans="1:1" ht="14.25" customHeight="1" x14ac:dyDescent="0.35">
      <c r="A547" s="53"/>
    </row>
    <row r="548" spans="1:1" ht="14.25" customHeight="1" x14ac:dyDescent="0.35">
      <c r="A548" s="53"/>
    </row>
    <row r="549" spans="1:1" ht="14.25" customHeight="1" x14ac:dyDescent="0.35">
      <c r="A549" s="53"/>
    </row>
    <row r="550" spans="1:1" ht="14.25" customHeight="1" x14ac:dyDescent="0.35">
      <c r="A550" s="53"/>
    </row>
    <row r="551" spans="1:1" ht="14.25" customHeight="1" x14ac:dyDescent="0.35">
      <c r="A551" s="53"/>
    </row>
    <row r="552" spans="1:1" ht="14.25" customHeight="1" x14ac:dyDescent="0.35">
      <c r="A552" s="53"/>
    </row>
    <row r="553" spans="1:1" ht="14.25" customHeight="1" x14ac:dyDescent="0.35">
      <c r="A553" s="53"/>
    </row>
    <row r="554" spans="1:1" ht="14.25" customHeight="1" x14ac:dyDescent="0.35">
      <c r="A554" s="53"/>
    </row>
    <row r="555" spans="1:1" ht="14.25" customHeight="1" x14ac:dyDescent="0.35">
      <c r="A555" s="53"/>
    </row>
    <row r="556" spans="1:1" ht="14.25" customHeight="1" x14ac:dyDescent="0.35">
      <c r="A556" s="53"/>
    </row>
    <row r="557" spans="1:1" ht="14.25" customHeight="1" x14ac:dyDescent="0.35">
      <c r="A557" s="53"/>
    </row>
    <row r="558" spans="1:1" ht="14.25" customHeight="1" x14ac:dyDescent="0.35">
      <c r="A558" s="53"/>
    </row>
    <row r="559" spans="1:1" ht="14.25" customHeight="1" x14ac:dyDescent="0.35">
      <c r="A559" s="53"/>
    </row>
    <row r="560" spans="1:1" ht="14.25" customHeight="1" x14ac:dyDescent="0.35">
      <c r="A560" s="53"/>
    </row>
    <row r="561" spans="1:1" ht="14.25" customHeight="1" x14ac:dyDescent="0.35">
      <c r="A561" s="53"/>
    </row>
    <row r="562" spans="1:1" ht="14.25" customHeight="1" x14ac:dyDescent="0.35">
      <c r="A562" s="53"/>
    </row>
    <row r="563" spans="1:1" ht="14.25" customHeight="1" x14ac:dyDescent="0.35">
      <c r="A563" s="53"/>
    </row>
    <row r="564" spans="1:1" ht="14.25" customHeight="1" x14ac:dyDescent="0.35">
      <c r="A564" s="53"/>
    </row>
    <row r="565" spans="1:1" ht="14.25" customHeight="1" x14ac:dyDescent="0.35">
      <c r="A565" s="53"/>
    </row>
    <row r="566" spans="1:1" ht="14.25" customHeight="1" x14ac:dyDescent="0.35">
      <c r="A566" s="53"/>
    </row>
    <row r="567" spans="1:1" ht="14.25" customHeight="1" x14ac:dyDescent="0.35">
      <c r="A567" s="53"/>
    </row>
    <row r="568" spans="1:1" ht="14.25" customHeight="1" x14ac:dyDescent="0.35">
      <c r="A568" s="53"/>
    </row>
    <row r="569" spans="1:1" ht="14.25" customHeight="1" x14ac:dyDescent="0.35">
      <c r="A569" s="53"/>
    </row>
    <row r="570" spans="1:1" ht="14.25" customHeight="1" x14ac:dyDescent="0.35">
      <c r="A570" s="53"/>
    </row>
    <row r="571" spans="1:1" ht="14.25" customHeight="1" x14ac:dyDescent="0.35">
      <c r="A571" s="53"/>
    </row>
    <row r="572" spans="1:1" ht="14.25" customHeight="1" x14ac:dyDescent="0.35">
      <c r="A572" s="53"/>
    </row>
    <row r="573" spans="1:1" ht="14.25" customHeight="1" x14ac:dyDescent="0.35">
      <c r="A573" s="53"/>
    </row>
    <row r="574" spans="1:1" ht="14.25" customHeight="1" x14ac:dyDescent="0.35">
      <c r="A574" s="53"/>
    </row>
    <row r="575" spans="1:1" ht="14.25" customHeight="1" x14ac:dyDescent="0.35">
      <c r="A575" s="53"/>
    </row>
    <row r="576" spans="1:1" ht="14.25" customHeight="1" x14ac:dyDescent="0.35">
      <c r="A576" s="53"/>
    </row>
    <row r="577" spans="1:1" ht="14.25" customHeight="1" x14ac:dyDescent="0.35">
      <c r="A577" s="53"/>
    </row>
    <row r="578" spans="1:1" ht="14.25" customHeight="1" x14ac:dyDescent="0.35">
      <c r="A578" s="53"/>
    </row>
    <row r="579" spans="1:1" ht="14.25" customHeight="1" x14ac:dyDescent="0.35">
      <c r="A579" s="53"/>
    </row>
    <row r="580" spans="1:1" ht="14.25" customHeight="1" x14ac:dyDescent="0.35">
      <c r="A580" s="53"/>
    </row>
    <row r="581" spans="1:1" ht="14.25" customHeight="1" x14ac:dyDescent="0.35">
      <c r="A581" s="53"/>
    </row>
    <row r="582" spans="1:1" ht="14.25" customHeight="1" x14ac:dyDescent="0.35">
      <c r="A582" s="53"/>
    </row>
    <row r="583" spans="1:1" ht="14.25" customHeight="1" x14ac:dyDescent="0.35">
      <c r="A583" s="53"/>
    </row>
    <row r="584" spans="1:1" ht="14.25" customHeight="1" x14ac:dyDescent="0.35">
      <c r="A584" s="53"/>
    </row>
    <row r="585" spans="1:1" ht="14.25" customHeight="1" x14ac:dyDescent="0.35">
      <c r="A585" s="53"/>
    </row>
    <row r="586" spans="1:1" ht="14.25" customHeight="1" x14ac:dyDescent="0.35">
      <c r="A586" s="53"/>
    </row>
    <row r="587" spans="1:1" ht="14.25" customHeight="1" x14ac:dyDescent="0.35">
      <c r="A587" s="53"/>
    </row>
    <row r="588" spans="1:1" ht="14.25" customHeight="1" x14ac:dyDescent="0.35">
      <c r="A588" s="53"/>
    </row>
    <row r="589" spans="1:1" ht="14.25" customHeight="1" x14ac:dyDescent="0.35">
      <c r="A589" s="53"/>
    </row>
    <row r="590" spans="1:1" ht="14.25" customHeight="1" x14ac:dyDescent="0.35">
      <c r="A590" s="53"/>
    </row>
    <row r="591" spans="1:1" ht="14.25" customHeight="1" x14ac:dyDescent="0.35">
      <c r="A591" s="53"/>
    </row>
    <row r="592" spans="1:1" ht="14.25" customHeight="1" x14ac:dyDescent="0.35">
      <c r="A592" s="53"/>
    </row>
    <row r="593" spans="1:1" ht="14.25" customHeight="1" x14ac:dyDescent="0.35">
      <c r="A593" s="53"/>
    </row>
    <row r="594" spans="1:1" ht="14.25" customHeight="1" x14ac:dyDescent="0.35">
      <c r="A594" s="53"/>
    </row>
    <row r="595" spans="1:1" ht="14.25" customHeight="1" x14ac:dyDescent="0.35">
      <c r="A595" s="53"/>
    </row>
    <row r="596" spans="1:1" ht="14.25" customHeight="1" x14ac:dyDescent="0.35">
      <c r="A596" s="53"/>
    </row>
    <row r="597" spans="1:1" ht="14.25" customHeight="1" x14ac:dyDescent="0.35">
      <c r="A597" s="53"/>
    </row>
    <row r="598" spans="1:1" ht="14.25" customHeight="1" x14ac:dyDescent="0.35">
      <c r="A598" s="53"/>
    </row>
    <row r="599" spans="1:1" ht="14.25" customHeight="1" x14ac:dyDescent="0.35">
      <c r="A599" s="53"/>
    </row>
    <row r="600" spans="1:1" ht="14.25" customHeight="1" x14ac:dyDescent="0.35">
      <c r="A600" s="53"/>
    </row>
    <row r="601" spans="1:1" ht="14.25" customHeight="1" x14ac:dyDescent="0.35">
      <c r="A601" s="53"/>
    </row>
    <row r="602" spans="1:1" ht="14.25" customHeight="1" x14ac:dyDescent="0.35">
      <c r="A602" s="53"/>
    </row>
    <row r="603" spans="1:1" ht="14.25" customHeight="1" x14ac:dyDescent="0.35">
      <c r="A603" s="53"/>
    </row>
    <row r="604" spans="1:1" ht="14.25" customHeight="1" x14ac:dyDescent="0.35">
      <c r="A604" s="53"/>
    </row>
    <row r="605" spans="1:1" ht="14.25" customHeight="1" x14ac:dyDescent="0.35">
      <c r="A605" s="53"/>
    </row>
    <row r="606" spans="1:1" ht="14.25" customHeight="1" x14ac:dyDescent="0.35">
      <c r="A606" s="53"/>
    </row>
    <row r="607" spans="1:1" ht="14.25" customHeight="1" x14ac:dyDescent="0.35">
      <c r="A607" s="53"/>
    </row>
    <row r="608" spans="1:1" ht="14.25" customHeight="1" x14ac:dyDescent="0.35">
      <c r="A608" s="53"/>
    </row>
    <row r="609" spans="1:1" ht="14.25" customHeight="1" x14ac:dyDescent="0.35">
      <c r="A609" s="53"/>
    </row>
    <row r="610" spans="1:1" ht="14.25" customHeight="1" x14ac:dyDescent="0.35">
      <c r="A610" s="53"/>
    </row>
    <row r="611" spans="1:1" ht="14.25" customHeight="1" x14ac:dyDescent="0.35">
      <c r="A611" s="53"/>
    </row>
    <row r="612" spans="1:1" ht="14.25" customHeight="1" x14ac:dyDescent="0.35">
      <c r="A612" s="53"/>
    </row>
    <row r="613" spans="1:1" ht="14.25" customHeight="1" x14ac:dyDescent="0.35">
      <c r="A613" s="53"/>
    </row>
    <row r="614" spans="1:1" ht="14.25" customHeight="1" x14ac:dyDescent="0.35">
      <c r="A614" s="53"/>
    </row>
    <row r="615" spans="1:1" ht="14.25" customHeight="1" x14ac:dyDescent="0.35">
      <c r="A615" s="53"/>
    </row>
    <row r="616" spans="1:1" ht="14.25" customHeight="1" x14ac:dyDescent="0.35">
      <c r="A616" s="53"/>
    </row>
    <row r="617" spans="1:1" ht="14.25" customHeight="1" x14ac:dyDescent="0.35">
      <c r="A617" s="53"/>
    </row>
    <row r="618" spans="1:1" ht="14.25" customHeight="1" x14ac:dyDescent="0.35">
      <c r="A618" s="53"/>
    </row>
    <row r="619" spans="1:1" ht="14.25" customHeight="1" x14ac:dyDescent="0.35">
      <c r="A619" s="53"/>
    </row>
    <row r="620" spans="1:1" ht="14.25" customHeight="1" x14ac:dyDescent="0.35">
      <c r="A620" s="53"/>
    </row>
    <row r="621" spans="1:1" ht="14.25" customHeight="1" x14ac:dyDescent="0.35">
      <c r="A621" s="53"/>
    </row>
    <row r="622" spans="1:1" ht="14.25" customHeight="1" x14ac:dyDescent="0.35">
      <c r="A622" s="53"/>
    </row>
    <row r="623" spans="1:1" ht="14.25" customHeight="1" x14ac:dyDescent="0.35">
      <c r="A623" s="53"/>
    </row>
    <row r="624" spans="1:1" ht="14.25" customHeight="1" x14ac:dyDescent="0.35">
      <c r="A624" s="53"/>
    </row>
    <row r="625" spans="1:1" ht="14.25" customHeight="1" x14ac:dyDescent="0.35">
      <c r="A625" s="53"/>
    </row>
    <row r="626" spans="1:1" ht="14.25" customHeight="1" x14ac:dyDescent="0.35">
      <c r="A626" s="53"/>
    </row>
    <row r="627" spans="1:1" ht="14.25" customHeight="1" x14ac:dyDescent="0.35">
      <c r="A627" s="53"/>
    </row>
    <row r="628" spans="1:1" ht="14.25" customHeight="1" x14ac:dyDescent="0.35">
      <c r="A628" s="53"/>
    </row>
    <row r="629" spans="1:1" ht="14.25" customHeight="1" x14ac:dyDescent="0.35">
      <c r="A629" s="53"/>
    </row>
    <row r="630" spans="1:1" ht="14.25" customHeight="1" x14ac:dyDescent="0.35">
      <c r="A630" s="53"/>
    </row>
    <row r="631" spans="1:1" ht="14.25" customHeight="1" x14ac:dyDescent="0.35">
      <c r="A631" s="53"/>
    </row>
    <row r="632" spans="1:1" ht="14.25" customHeight="1" x14ac:dyDescent="0.35">
      <c r="A632" s="53"/>
    </row>
    <row r="633" spans="1:1" ht="14.25" customHeight="1" x14ac:dyDescent="0.35">
      <c r="A633" s="53"/>
    </row>
    <row r="634" spans="1:1" ht="14.25" customHeight="1" x14ac:dyDescent="0.35">
      <c r="A634" s="53"/>
    </row>
    <row r="635" spans="1:1" ht="14.25" customHeight="1" x14ac:dyDescent="0.35">
      <c r="A635" s="53"/>
    </row>
    <row r="636" spans="1:1" ht="14.25" customHeight="1" x14ac:dyDescent="0.35">
      <c r="A636" s="53"/>
    </row>
    <row r="637" spans="1:1" ht="14.25" customHeight="1" x14ac:dyDescent="0.35">
      <c r="A637" s="53"/>
    </row>
    <row r="638" spans="1:1" ht="14.25" customHeight="1" x14ac:dyDescent="0.35">
      <c r="A638" s="53"/>
    </row>
    <row r="639" spans="1:1" ht="14.25" customHeight="1" x14ac:dyDescent="0.35">
      <c r="A639" s="53"/>
    </row>
    <row r="640" spans="1:1" ht="14.25" customHeight="1" x14ac:dyDescent="0.35">
      <c r="A640" s="53"/>
    </row>
    <row r="641" spans="1:1" ht="14.25" customHeight="1" x14ac:dyDescent="0.35">
      <c r="A641" s="53"/>
    </row>
    <row r="642" spans="1:1" ht="14.25" customHeight="1" x14ac:dyDescent="0.35">
      <c r="A642" s="53"/>
    </row>
    <row r="643" spans="1:1" ht="14.25" customHeight="1" x14ac:dyDescent="0.35">
      <c r="A643" s="53"/>
    </row>
    <row r="644" spans="1:1" ht="14.25" customHeight="1" x14ac:dyDescent="0.35">
      <c r="A644" s="53"/>
    </row>
    <row r="645" spans="1:1" ht="14.25" customHeight="1" x14ac:dyDescent="0.35">
      <c r="A645" s="53"/>
    </row>
    <row r="646" spans="1:1" ht="14.25" customHeight="1" x14ac:dyDescent="0.35">
      <c r="A646" s="53"/>
    </row>
    <row r="647" spans="1:1" ht="14.25" customHeight="1" x14ac:dyDescent="0.35">
      <c r="A647" s="53"/>
    </row>
    <row r="648" spans="1:1" ht="14.25" customHeight="1" x14ac:dyDescent="0.35">
      <c r="A648" s="53"/>
    </row>
    <row r="649" spans="1:1" ht="14.25" customHeight="1" x14ac:dyDescent="0.35">
      <c r="A649" s="53"/>
    </row>
    <row r="650" spans="1:1" ht="14.25" customHeight="1" x14ac:dyDescent="0.35">
      <c r="A650" s="53"/>
    </row>
    <row r="651" spans="1:1" ht="14.25" customHeight="1" x14ac:dyDescent="0.35">
      <c r="A651" s="53"/>
    </row>
    <row r="652" spans="1:1" ht="14.25" customHeight="1" x14ac:dyDescent="0.35">
      <c r="A652" s="53"/>
    </row>
    <row r="653" spans="1:1" ht="14.25" customHeight="1" x14ac:dyDescent="0.35">
      <c r="A653" s="53"/>
    </row>
    <row r="654" spans="1:1" ht="14.25" customHeight="1" x14ac:dyDescent="0.35">
      <c r="A654" s="53"/>
    </row>
    <row r="655" spans="1:1" ht="14.25" customHeight="1" x14ac:dyDescent="0.35">
      <c r="A655" s="53"/>
    </row>
    <row r="656" spans="1:1" ht="14.25" customHeight="1" x14ac:dyDescent="0.35">
      <c r="A656" s="53"/>
    </row>
    <row r="657" spans="1:1" ht="14.25" customHeight="1" x14ac:dyDescent="0.35">
      <c r="A657" s="53"/>
    </row>
    <row r="658" spans="1:1" ht="14.25" customHeight="1" x14ac:dyDescent="0.35">
      <c r="A658" s="53"/>
    </row>
    <row r="659" spans="1:1" ht="14.25" customHeight="1" x14ac:dyDescent="0.35">
      <c r="A659" s="53"/>
    </row>
    <row r="660" spans="1:1" ht="14.25" customHeight="1" x14ac:dyDescent="0.35">
      <c r="A660" s="53"/>
    </row>
    <row r="661" spans="1:1" ht="14.25" customHeight="1" x14ac:dyDescent="0.35">
      <c r="A661" s="53"/>
    </row>
    <row r="662" spans="1:1" ht="14.25" customHeight="1" x14ac:dyDescent="0.35">
      <c r="A662" s="53"/>
    </row>
    <row r="663" spans="1:1" ht="14.25" customHeight="1" x14ac:dyDescent="0.35">
      <c r="A663" s="53"/>
    </row>
    <row r="664" spans="1:1" ht="14.25" customHeight="1" x14ac:dyDescent="0.35">
      <c r="A664" s="53"/>
    </row>
    <row r="665" spans="1:1" ht="14.25" customHeight="1" x14ac:dyDescent="0.35">
      <c r="A665" s="53"/>
    </row>
    <row r="666" spans="1:1" ht="14.25" customHeight="1" x14ac:dyDescent="0.35">
      <c r="A666" s="53"/>
    </row>
    <row r="667" spans="1:1" ht="14.25" customHeight="1" x14ac:dyDescent="0.35">
      <c r="A667" s="53"/>
    </row>
    <row r="668" spans="1:1" ht="14.25" customHeight="1" x14ac:dyDescent="0.35">
      <c r="A668" s="53"/>
    </row>
    <row r="669" spans="1:1" ht="14.25" customHeight="1" x14ac:dyDescent="0.35">
      <c r="A669" s="53"/>
    </row>
    <row r="670" spans="1:1" ht="14.25" customHeight="1" x14ac:dyDescent="0.35">
      <c r="A670" s="53"/>
    </row>
    <row r="671" spans="1:1" ht="14.25" customHeight="1" x14ac:dyDescent="0.35">
      <c r="A671" s="53"/>
    </row>
    <row r="672" spans="1:1" ht="14.25" customHeight="1" x14ac:dyDescent="0.35">
      <c r="A672" s="53"/>
    </row>
    <row r="673" spans="1:1" ht="14.25" customHeight="1" x14ac:dyDescent="0.35">
      <c r="A673" s="53"/>
    </row>
    <row r="674" spans="1:1" ht="14.25" customHeight="1" x14ac:dyDescent="0.35">
      <c r="A674" s="53"/>
    </row>
    <row r="675" spans="1:1" ht="14.25" customHeight="1" x14ac:dyDescent="0.35">
      <c r="A675" s="53"/>
    </row>
    <row r="676" spans="1:1" ht="14.25" customHeight="1" x14ac:dyDescent="0.35">
      <c r="A676" s="53"/>
    </row>
    <row r="677" spans="1:1" ht="14.25" customHeight="1" x14ac:dyDescent="0.35">
      <c r="A677" s="53"/>
    </row>
    <row r="678" spans="1:1" ht="14.25" customHeight="1" x14ac:dyDescent="0.35">
      <c r="A678" s="53"/>
    </row>
    <row r="679" spans="1:1" ht="14.25" customHeight="1" x14ac:dyDescent="0.35">
      <c r="A679" s="53"/>
    </row>
    <row r="680" spans="1:1" ht="14.25" customHeight="1" x14ac:dyDescent="0.35">
      <c r="A680" s="53"/>
    </row>
    <row r="681" spans="1:1" ht="14.25" customHeight="1" x14ac:dyDescent="0.35">
      <c r="A681" s="53"/>
    </row>
    <row r="682" spans="1:1" ht="14.25" customHeight="1" x14ac:dyDescent="0.35">
      <c r="A682" s="53"/>
    </row>
    <row r="683" spans="1:1" ht="14.25" customHeight="1" x14ac:dyDescent="0.35">
      <c r="A683" s="53"/>
    </row>
    <row r="684" spans="1:1" ht="14.25" customHeight="1" x14ac:dyDescent="0.35">
      <c r="A684" s="53"/>
    </row>
    <row r="685" spans="1:1" ht="14.25" customHeight="1" x14ac:dyDescent="0.35">
      <c r="A685" s="53"/>
    </row>
    <row r="686" spans="1:1" ht="14.25" customHeight="1" x14ac:dyDescent="0.35">
      <c r="A686" s="53"/>
    </row>
    <row r="687" spans="1:1" ht="14.25" customHeight="1" x14ac:dyDescent="0.35">
      <c r="A687" s="53"/>
    </row>
    <row r="688" spans="1:1" ht="14.25" customHeight="1" x14ac:dyDescent="0.35">
      <c r="A688" s="53"/>
    </row>
    <row r="689" spans="1:1" ht="14.25" customHeight="1" x14ac:dyDescent="0.35">
      <c r="A689" s="53"/>
    </row>
    <row r="690" spans="1:1" ht="14.25" customHeight="1" x14ac:dyDescent="0.35">
      <c r="A690" s="53"/>
    </row>
    <row r="691" spans="1:1" ht="14.25" customHeight="1" x14ac:dyDescent="0.35">
      <c r="A691" s="53"/>
    </row>
    <row r="692" spans="1:1" ht="14.25" customHeight="1" x14ac:dyDescent="0.35">
      <c r="A692" s="53"/>
    </row>
    <row r="693" spans="1:1" ht="14.25" customHeight="1" x14ac:dyDescent="0.35">
      <c r="A693" s="53"/>
    </row>
    <row r="694" spans="1:1" ht="14.25" customHeight="1" x14ac:dyDescent="0.35">
      <c r="A694" s="53"/>
    </row>
    <row r="695" spans="1:1" ht="14.25" customHeight="1" x14ac:dyDescent="0.35">
      <c r="A695" s="53"/>
    </row>
    <row r="696" spans="1:1" ht="14.25" customHeight="1" x14ac:dyDescent="0.35">
      <c r="A696" s="53"/>
    </row>
    <row r="697" spans="1:1" ht="14.25" customHeight="1" x14ac:dyDescent="0.35">
      <c r="A697" s="53"/>
    </row>
    <row r="698" spans="1:1" ht="14.25" customHeight="1" x14ac:dyDescent="0.35">
      <c r="A698" s="53"/>
    </row>
    <row r="699" spans="1:1" ht="14.25" customHeight="1" x14ac:dyDescent="0.35">
      <c r="A699" s="53"/>
    </row>
    <row r="700" spans="1:1" ht="14.25" customHeight="1" x14ac:dyDescent="0.35">
      <c r="A700" s="53"/>
    </row>
    <row r="701" spans="1:1" ht="14.25" customHeight="1" x14ac:dyDescent="0.35">
      <c r="A701" s="53"/>
    </row>
    <row r="702" spans="1:1" ht="14.25" customHeight="1" x14ac:dyDescent="0.35">
      <c r="A702" s="53"/>
    </row>
    <row r="703" spans="1:1" ht="14.25" customHeight="1" x14ac:dyDescent="0.35">
      <c r="A703" s="53"/>
    </row>
    <row r="704" spans="1:1" ht="14.25" customHeight="1" x14ac:dyDescent="0.35">
      <c r="A704" s="53"/>
    </row>
    <row r="705" spans="1:1" ht="14.25" customHeight="1" x14ac:dyDescent="0.35">
      <c r="A705" s="53"/>
    </row>
    <row r="706" spans="1:1" ht="14.25" customHeight="1" x14ac:dyDescent="0.35">
      <c r="A706" s="53"/>
    </row>
    <row r="707" spans="1:1" ht="14.25" customHeight="1" x14ac:dyDescent="0.35">
      <c r="A707" s="53"/>
    </row>
    <row r="708" spans="1:1" ht="14.25" customHeight="1" x14ac:dyDescent="0.35">
      <c r="A708" s="53"/>
    </row>
    <row r="709" spans="1:1" ht="14.25" customHeight="1" x14ac:dyDescent="0.35">
      <c r="A709" s="53"/>
    </row>
    <row r="710" spans="1:1" ht="14.25" customHeight="1" x14ac:dyDescent="0.35">
      <c r="A710" s="53"/>
    </row>
    <row r="711" spans="1:1" ht="14.25" customHeight="1" x14ac:dyDescent="0.35">
      <c r="A711" s="53"/>
    </row>
    <row r="712" spans="1:1" ht="14.25" customHeight="1" x14ac:dyDescent="0.35">
      <c r="A712" s="53"/>
    </row>
    <row r="713" spans="1:1" ht="14.25" customHeight="1" x14ac:dyDescent="0.35">
      <c r="A713" s="53"/>
    </row>
    <row r="714" spans="1:1" ht="14.25" customHeight="1" x14ac:dyDescent="0.35">
      <c r="A714" s="53"/>
    </row>
    <row r="715" spans="1:1" ht="14.25" customHeight="1" x14ac:dyDescent="0.35">
      <c r="A715" s="53"/>
    </row>
    <row r="716" spans="1:1" ht="14.25" customHeight="1" x14ac:dyDescent="0.35">
      <c r="A716" s="53"/>
    </row>
    <row r="717" spans="1:1" ht="14.25" customHeight="1" x14ac:dyDescent="0.35">
      <c r="A717" s="53"/>
    </row>
    <row r="718" spans="1:1" ht="14.25" customHeight="1" x14ac:dyDescent="0.35">
      <c r="A718" s="53"/>
    </row>
    <row r="719" spans="1:1" ht="14.25" customHeight="1" x14ac:dyDescent="0.35">
      <c r="A719" s="53"/>
    </row>
    <row r="720" spans="1:1" ht="14.25" customHeight="1" x14ac:dyDescent="0.35">
      <c r="A720" s="53"/>
    </row>
    <row r="721" spans="1:1" ht="14.25" customHeight="1" x14ac:dyDescent="0.35">
      <c r="A721" s="53"/>
    </row>
    <row r="722" spans="1:1" ht="14.25" customHeight="1" x14ac:dyDescent="0.35">
      <c r="A722" s="53"/>
    </row>
    <row r="723" spans="1:1" ht="14.25" customHeight="1" x14ac:dyDescent="0.35">
      <c r="A723" s="53"/>
    </row>
    <row r="724" spans="1:1" ht="14.25" customHeight="1" x14ac:dyDescent="0.35">
      <c r="A724" s="53"/>
    </row>
    <row r="725" spans="1:1" ht="14.25" customHeight="1" x14ac:dyDescent="0.35">
      <c r="A725" s="53"/>
    </row>
    <row r="726" spans="1:1" ht="14.25" customHeight="1" x14ac:dyDescent="0.35">
      <c r="A726" s="53"/>
    </row>
    <row r="727" spans="1:1" ht="14.25" customHeight="1" x14ac:dyDescent="0.35">
      <c r="A727" s="53"/>
    </row>
    <row r="728" spans="1:1" ht="14.25" customHeight="1" x14ac:dyDescent="0.35">
      <c r="A728" s="53"/>
    </row>
    <row r="729" spans="1:1" ht="14.25" customHeight="1" x14ac:dyDescent="0.35">
      <c r="A729" s="53"/>
    </row>
    <row r="730" spans="1:1" ht="14.25" customHeight="1" x14ac:dyDescent="0.35">
      <c r="A730" s="53"/>
    </row>
    <row r="731" spans="1:1" ht="14.25" customHeight="1" x14ac:dyDescent="0.35">
      <c r="A731" s="53"/>
    </row>
    <row r="732" spans="1:1" ht="14.25" customHeight="1" x14ac:dyDescent="0.35">
      <c r="A732" s="53"/>
    </row>
    <row r="733" spans="1:1" ht="14.25" customHeight="1" x14ac:dyDescent="0.35">
      <c r="A733" s="53"/>
    </row>
    <row r="734" spans="1:1" ht="14.25" customHeight="1" x14ac:dyDescent="0.35">
      <c r="A734" s="53"/>
    </row>
    <row r="735" spans="1:1" ht="14.25" customHeight="1" x14ac:dyDescent="0.35">
      <c r="A735" s="53"/>
    </row>
    <row r="736" spans="1:1" ht="14.25" customHeight="1" x14ac:dyDescent="0.35">
      <c r="A736" s="53"/>
    </row>
    <row r="737" spans="1:1" ht="14.25" customHeight="1" x14ac:dyDescent="0.35">
      <c r="A737" s="53"/>
    </row>
    <row r="738" spans="1:1" ht="14.25" customHeight="1" x14ac:dyDescent="0.35">
      <c r="A738" s="53"/>
    </row>
    <row r="739" spans="1:1" ht="14.25" customHeight="1" x14ac:dyDescent="0.35">
      <c r="A739" s="53"/>
    </row>
    <row r="740" spans="1:1" ht="14.25" customHeight="1" x14ac:dyDescent="0.35">
      <c r="A740" s="53"/>
    </row>
    <row r="741" spans="1:1" ht="14.25" customHeight="1" x14ac:dyDescent="0.35">
      <c r="A741" s="53"/>
    </row>
    <row r="742" spans="1:1" ht="14.25" customHeight="1" x14ac:dyDescent="0.35">
      <c r="A742" s="53"/>
    </row>
    <row r="743" spans="1:1" ht="14.25" customHeight="1" x14ac:dyDescent="0.35">
      <c r="A743" s="53"/>
    </row>
    <row r="744" spans="1:1" ht="14.25" customHeight="1" x14ac:dyDescent="0.35">
      <c r="A744" s="53"/>
    </row>
    <row r="745" spans="1:1" ht="14.25" customHeight="1" x14ac:dyDescent="0.35">
      <c r="A745" s="53"/>
    </row>
    <row r="746" spans="1:1" ht="14.25" customHeight="1" x14ac:dyDescent="0.35">
      <c r="A746" s="53"/>
    </row>
    <row r="747" spans="1:1" ht="14.25" customHeight="1" x14ac:dyDescent="0.35">
      <c r="A747" s="53"/>
    </row>
    <row r="748" spans="1:1" ht="14.25" customHeight="1" x14ac:dyDescent="0.35">
      <c r="A748" s="53"/>
    </row>
    <row r="749" spans="1:1" ht="14.25" customHeight="1" x14ac:dyDescent="0.35">
      <c r="A749" s="53"/>
    </row>
    <row r="750" spans="1:1" ht="14.25" customHeight="1" x14ac:dyDescent="0.35">
      <c r="A750" s="53"/>
    </row>
    <row r="751" spans="1:1" ht="14.25" customHeight="1" x14ac:dyDescent="0.35">
      <c r="A751" s="53"/>
    </row>
    <row r="752" spans="1:1" ht="14.25" customHeight="1" x14ac:dyDescent="0.35">
      <c r="A752" s="53"/>
    </row>
    <row r="753" spans="1:1" ht="14.25" customHeight="1" x14ac:dyDescent="0.35">
      <c r="A753" s="53"/>
    </row>
    <row r="754" spans="1:1" ht="14.25" customHeight="1" x14ac:dyDescent="0.35">
      <c r="A754" s="53"/>
    </row>
    <row r="755" spans="1:1" ht="14.25" customHeight="1" x14ac:dyDescent="0.35">
      <c r="A755" s="53"/>
    </row>
    <row r="756" spans="1:1" ht="14.25" customHeight="1" x14ac:dyDescent="0.35">
      <c r="A756" s="53"/>
    </row>
    <row r="757" spans="1:1" ht="14.25" customHeight="1" x14ac:dyDescent="0.35">
      <c r="A757" s="53"/>
    </row>
    <row r="758" spans="1:1" ht="14.25" customHeight="1" x14ac:dyDescent="0.35">
      <c r="A758" s="53"/>
    </row>
    <row r="759" spans="1:1" ht="14.25" customHeight="1" x14ac:dyDescent="0.35">
      <c r="A759" s="53"/>
    </row>
    <row r="760" spans="1:1" ht="14.25" customHeight="1" x14ac:dyDescent="0.35">
      <c r="A760" s="53"/>
    </row>
    <row r="761" spans="1:1" ht="14.25" customHeight="1" x14ac:dyDescent="0.35">
      <c r="A761" s="53"/>
    </row>
    <row r="762" spans="1:1" ht="14.25" customHeight="1" x14ac:dyDescent="0.35">
      <c r="A762" s="53"/>
    </row>
    <row r="763" spans="1:1" ht="14.25" customHeight="1" x14ac:dyDescent="0.35">
      <c r="A763" s="53"/>
    </row>
    <row r="764" spans="1:1" ht="14.25" customHeight="1" x14ac:dyDescent="0.35">
      <c r="A764" s="53"/>
    </row>
    <row r="765" spans="1:1" ht="14.25" customHeight="1" x14ac:dyDescent="0.35">
      <c r="A765" s="53"/>
    </row>
    <row r="766" spans="1:1" ht="14.25" customHeight="1" x14ac:dyDescent="0.35">
      <c r="A766" s="53"/>
    </row>
    <row r="767" spans="1:1" ht="14.25" customHeight="1" x14ac:dyDescent="0.35">
      <c r="A767" s="53"/>
    </row>
    <row r="768" spans="1:1" ht="14.25" customHeight="1" x14ac:dyDescent="0.35">
      <c r="A768" s="53"/>
    </row>
    <row r="769" spans="1:1" ht="14.25" customHeight="1" x14ac:dyDescent="0.35">
      <c r="A769" s="53"/>
    </row>
    <row r="770" spans="1:1" ht="14.25" customHeight="1" x14ac:dyDescent="0.35">
      <c r="A770" s="53"/>
    </row>
    <row r="771" spans="1:1" ht="14.25" customHeight="1" x14ac:dyDescent="0.35">
      <c r="A771" s="53"/>
    </row>
    <row r="772" spans="1:1" ht="14.25" customHeight="1" x14ac:dyDescent="0.35">
      <c r="A772" s="53"/>
    </row>
    <row r="773" spans="1:1" ht="14.25" customHeight="1" x14ac:dyDescent="0.35">
      <c r="A773" s="53"/>
    </row>
    <row r="774" spans="1:1" ht="14.25" customHeight="1" x14ac:dyDescent="0.35">
      <c r="A774" s="53"/>
    </row>
    <row r="775" spans="1:1" ht="14.25" customHeight="1" x14ac:dyDescent="0.35">
      <c r="A775" s="53"/>
    </row>
    <row r="776" spans="1:1" ht="14.25" customHeight="1" x14ac:dyDescent="0.35">
      <c r="A776" s="53"/>
    </row>
    <row r="777" spans="1:1" ht="14.25" customHeight="1" x14ac:dyDescent="0.35">
      <c r="A777" s="53"/>
    </row>
    <row r="778" spans="1:1" ht="14.25" customHeight="1" x14ac:dyDescent="0.35">
      <c r="A778" s="53"/>
    </row>
    <row r="779" spans="1:1" ht="14.25" customHeight="1" x14ac:dyDescent="0.35">
      <c r="A779" s="53"/>
    </row>
    <row r="780" spans="1:1" ht="14.25" customHeight="1" x14ac:dyDescent="0.35">
      <c r="A780" s="53"/>
    </row>
    <row r="781" spans="1:1" ht="14.25" customHeight="1" x14ac:dyDescent="0.35">
      <c r="A781" s="53"/>
    </row>
    <row r="782" spans="1:1" ht="14.25" customHeight="1" x14ac:dyDescent="0.35">
      <c r="A782" s="53"/>
    </row>
    <row r="783" spans="1:1" ht="14.25" customHeight="1" x14ac:dyDescent="0.35">
      <c r="A783" s="53"/>
    </row>
    <row r="784" spans="1:1" ht="14.25" customHeight="1" x14ac:dyDescent="0.35">
      <c r="A784" s="53"/>
    </row>
    <row r="785" spans="1:1" ht="14.25" customHeight="1" x14ac:dyDescent="0.35">
      <c r="A785" s="53"/>
    </row>
    <row r="786" spans="1:1" ht="14.25" customHeight="1" x14ac:dyDescent="0.35">
      <c r="A786" s="53"/>
    </row>
    <row r="787" spans="1:1" ht="14.25" customHeight="1" x14ac:dyDescent="0.35">
      <c r="A787" s="53"/>
    </row>
    <row r="788" spans="1:1" ht="14.25" customHeight="1" x14ac:dyDescent="0.35">
      <c r="A788" s="53"/>
    </row>
    <row r="789" spans="1:1" ht="14.25" customHeight="1" x14ac:dyDescent="0.35">
      <c r="A789" s="53"/>
    </row>
    <row r="790" spans="1:1" ht="14.25" customHeight="1" x14ac:dyDescent="0.35">
      <c r="A790" s="53"/>
    </row>
    <row r="791" spans="1:1" ht="14.25" customHeight="1" x14ac:dyDescent="0.35">
      <c r="A791" s="53"/>
    </row>
    <row r="792" spans="1:1" ht="14.25" customHeight="1" x14ac:dyDescent="0.35">
      <c r="A792" s="53"/>
    </row>
    <row r="793" spans="1:1" ht="14.25" customHeight="1" x14ac:dyDescent="0.35">
      <c r="A793" s="53"/>
    </row>
    <row r="794" spans="1:1" ht="14.25" customHeight="1" x14ac:dyDescent="0.35">
      <c r="A794" s="53"/>
    </row>
    <row r="795" spans="1:1" ht="14.25" customHeight="1" x14ac:dyDescent="0.35">
      <c r="A795" s="53"/>
    </row>
    <row r="796" spans="1:1" ht="14.25" customHeight="1" x14ac:dyDescent="0.35">
      <c r="A796" s="53"/>
    </row>
    <row r="797" spans="1:1" ht="14.25" customHeight="1" x14ac:dyDescent="0.35">
      <c r="A797" s="53"/>
    </row>
    <row r="798" spans="1:1" ht="14.25" customHeight="1" x14ac:dyDescent="0.35">
      <c r="A798" s="53"/>
    </row>
    <row r="799" spans="1:1" ht="14.25" customHeight="1" x14ac:dyDescent="0.35">
      <c r="A799" s="53"/>
    </row>
    <row r="800" spans="1:1" ht="14.25" customHeight="1" x14ac:dyDescent="0.35">
      <c r="A800" s="53"/>
    </row>
    <row r="801" spans="1:1" ht="14.25" customHeight="1" x14ac:dyDescent="0.35">
      <c r="A801" s="53"/>
    </row>
    <row r="802" spans="1:1" ht="14.25" customHeight="1" x14ac:dyDescent="0.35">
      <c r="A802" s="53"/>
    </row>
    <row r="803" spans="1:1" ht="14.25" customHeight="1" x14ac:dyDescent="0.35">
      <c r="A803" s="53"/>
    </row>
    <row r="804" spans="1:1" ht="14.25" customHeight="1" x14ac:dyDescent="0.35">
      <c r="A804" s="53"/>
    </row>
    <row r="805" spans="1:1" ht="14.25" customHeight="1" x14ac:dyDescent="0.35">
      <c r="A805" s="53"/>
    </row>
    <row r="806" spans="1:1" ht="14.25" customHeight="1" x14ac:dyDescent="0.35">
      <c r="A806" s="53"/>
    </row>
    <row r="807" spans="1:1" ht="14.25" customHeight="1" x14ac:dyDescent="0.35">
      <c r="A807" s="53"/>
    </row>
    <row r="808" spans="1:1" ht="14.25" customHeight="1" x14ac:dyDescent="0.35">
      <c r="A808" s="53"/>
    </row>
    <row r="809" spans="1:1" ht="14.25" customHeight="1" x14ac:dyDescent="0.35">
      <c r="A809" s="53"/>
    </row>
    <row r="810" spans="1:1" ht="14.25" customHeight="1" x14ac:dyDescent="0.35">
      <c r="A810" s="53"/>
    </row>
    <row r="811" spans="1:1" ht="14.25" customHeight="1" x14ac:dyDescent="0.35">
      <c r="A811" s="53"/>
    </row>
    <row r="812" spans="1:1" ht="14.25" customHeight="1" x14ac:dyDescent="0.35">
      <c r="A812" s="53"/>
    </row>
    <row r="813" spans="1:1" ht="14.25" customHeight="1" x14ac:dyDescent="0.35">
      <c r="A813" s="53"/>
    </row>
    <row r="814" spans="1:1" ht="14.25" customHeight="1" x14ac:dyDescent="0.35">
      <c r="A814" s="53"/>
    </row>
    <row r="815" spans="1:1" ht="14.25" customHeight="1" x14ac:dyDescent="0.35">
      <c r="A815" s="53"/>
    </row>
    <row r="816" spans="1:1" ht="14.25" customHeight="1" x14ac:dyDescent="0.35">
      <c r="A816" s="53"/>
    </row>
    <row r="817" spans="1:1" ht="14.25" customHeight="1" x14ac:dyDescent="0.35">
      <c r="A817" s="53"/>
    </row>
    <row r="818" spans="1:1" ht="14.25" customHeight="1" x14ac:dyDescent="0.35">
      <c r="A818" s="53"/>
    </row>
    <row r="819" spans="1:1" ht="14.25" customHeight="1" x14ac:dyDescent="0.35">
      <c r="A819" s="53"/>
    </row>
    <row r="820" spans="1:1" ht="14.25" customHeight="1" x14ac:dyDescent="0.35">
      <c r="A820" s="53"/>
    </row>
    <row r="821" spans="1:1" ht="14.25" customHeight="1" x14ac:dyDescent="0.35">
      <c r="A821" s="53"/>
    </row>
    <row r="822" spans="1:1" ht="14.25" customHeight="1" x14ac:dyDescent="0.35">
      <c r="A822" s="53"/>
    </row>
    <row r="823" spans="1:1" ht="14.25" customHeight="1" x14ac:dyDescent="0.35">
      <c r="A823" s="53"/>
    </row>
    <row r="824" spans="1:1" ht="14.25" customHeight="1" x14ac:dyDescent="0.35">
      <c r="A824" s="53"/>
    </row>
    <row r="825" spans="1:1" ht="14.25" customHeight="1" x14ac:dyDescent="0.35">
      <c r="A825" s="53"/>
    </row>
    <row r="826" spans="1:1" ht="14.25" customHeight="1" x14ac:dyDescent="0.35">
      <c r="A826" s="53"/>
    </row>
    <row r="827" spans="1:1" ht="14.25" customHeight="1" x14ac:dyDescent="0.35">
      <c r="A827" s="53"/>
    </row>
    <row r="828" spans="1:1" ht="14.25" customHeight="1" x14ac:dyDescent="0.35">
      <c r="A828" s="53"/>
    </row>
    <row r="829" spans="1:1" ht="14.25" customHeight="1" x14ac:dyDescent="0.35">
      <c r="A829" s="53"/>
    </row>
    <row r="830" spans="1:1" ht="14.25" customHeight="1" x14ac:dyDescent="0.35">
      <c r="A830" s="53"/>
    </row>
    <row r="831" spans="1:1" ht="14.25" customHeight="1" x14ac:dyDescent="0.35">
      <c r="A831" s="53"/>
    </row>
    <row r="832" spans="1:1" ht="14.25" customHeight="1" x14ac:dyDescent="0.35">
      <c r="A832" s="53"/>
    </row>
    <row r="833" spans="1:1" ht="14.25" customHeight="1" x14ac:dyDescent="0.35">
      <c r="A833" s="53"/>
    </row>
    <row r="834" spans="1:1" ht="14.25" customHeight="1" x14ac:dyDescent="0.35">
      <c r="A834" s="53"/>
    </row>
    <row r="835" spans="1:1" ht="14.25" customHeight="1" x14ac:dyDescent="0.35">
      <c r="A835" s="53"/>
    </row>
    <row r="836" spans="1:1" ht="14.25" customHeight="1" x14ac:dyDescent="0.35">
      <c r="A836" s="53"/>
    </row>
    <row r="837" spans="1:1" ht="14.25" customHeight="1" x14ac:dyDescent="0.35">
      <c r="A837" s="53"/>
    </row>
    <row r="838" spans="1:1" ht="14.25" customHeight="1" x14ac:dyDescent="0.35">
      <c r="A838" s="53"/>
    </row>
    <row r="839" spans="1:1" ht="14.25" customHeight="1" x14ac:dyDescent="0.35">
      <c r="A839" s="53"/>
    </row>
    <row r="840" spans="1:1" ht="14.25" customHeight="1" x14ac:dyDescent="0.35">
      <c r="A840" s="53"/>
    </row>
    <row r="841" spans="1:1" ht="14.25" customHeight="1" x14ac:dyDescent="0.35">
      <c r="A841" s="53"/>
    </row>
    <row r="842" spans="1:1" ht="14.25" customHeight="1" x14ac:dyDescent="0.35">
      <c r="A842" s="53"/>
    </row>
    <row r="843" spans="1:1" ht="14.25" customHeight="1" x14ac:dyDescent="0.35">
      <c r="A843" s="53"/>
    </row>
    <row r="844" spans="1:1" ht="14.25" customHeight="1" x14ac:dyDescent="0.35">
      <c r="A844" s="53"/>
    </row>
    <row r="845" spans="1:1" ht="14.25" customHeight="1" x14ac:dyDescent="0.35">
      <c r="A845" s="53"/>
    </row>
    <row r="846" spans="1:1" ht="14.25" customHeight="1" x14ac:dyDescent="0.35">
      <c r="A846" s="53"/>
    </row>
    <row r="847" spans="1:1" ht="14.25" customHeight="1" x14ac:dyDescent="0.35">
      <c r="A847" s="53"/>
    </row>
    <row r="848" spans="1:1" ht="14.25" customHeight="1" x14ac:dyDescent="0.35">
      <c r="A848" s="53"/>
    </row>
    <row r="849" spans="1:1" ht="14.25" customHeight="1" x14ac:dyDescent="0.35">
      <c r="A849" s="53"/>
    </row>
    <row r="850" spans="1:1" ht="14.25" customHeight="1" x14ac:dyDescent="0.35">
      <c r="A850" s="53"/>
    </row>
    <row r="851" spans="1:1" ht="14.25" customHeight="1" x14ac:dyDescent="0.35">
      <c r="A851" s="53"/>
    </row>
    <row r="852" spans="1:1" ht="14.25" customHeight="1" x14ac:dyDescent="0.35">
      <c r="A852" s="53"/>
    </row>
    <row r="853" spans="1:1" ht="14.25" customHeight="1" x14ac:dyDescent="0.35">
      <c r="A853" s="53"/>
    </row>
    <row r="854" spans="1:1" ht="14.25" customHeight="1" x14ac:dyDescent="0.35">
      <c r="A854" s="53"/>
    </row>
    <row r="855" spans="1:1" ht="14.25" customHeight="1" x14ac:dyDescent="0.35">
      <c r="A855" s="53"/>
    </row>
    <row r="856" spans="1:1" ht="14.25" customHeight="1" x14ac:dyDescent="0.35">
      <c r="A856" s="53"/>
    </row>
    <row r="857" spans="1:1" ht="14.25" customHeight="1" x14ac:dyDescent="0.35">
      <c r="A857" s="53"/>
    </row>
    <row r="858" spans="1:1" ht="14.25" customHeight="1" x14ac:dyDescent="0.35">
      <c r="A858" s="53"/>
    </row>
    <row r="859" spans="1:1" ht="14.25" customHeight="1" x14ac:dyDescent="0.35">
      <c r="A859" s="53"/>
    </row>
    <row r="860" spans="1:1" ht="14.25" customHeight="1" x14ac:dyDescent="0.35">
      <c r="A860" s="53"/>
    </row>
    <row r="861" spans="1:1" ht="14.25" customHeight="1" x14ac:dyDescent="0.35">
      <c r="A861" s="53"/>
    </row>
    <row r="862" spans="1:1" ht="14.25" customHeight="1" x14ac:dyDescent="0.35">
      <c r="A862" s="53"/>
    </row>
    <row r="863" spans="1:1" ht="14.25" customHeight="1" x14ac:dyDescent="0.35">
      <c r="A863" s="53"/>
    </row>
    <row r="864" spans="1:1" ht="14.25" customHeight="1" x14ac:dyDescent="0.35">
      <c r="A864" s="53"/>
    </row>
    <row r="865" spans="1:1" ht="14.25" customHeight="1" x14ac:dyDescent="0.35">
      <c r="A865" s="53"/>
    </row>
    <row r="866" spans="1:1" ht="14.25" customHeight="1" x14ac:dyDescent="0.35">
      <c r="A866" s="53"/>
    </row>
    <row r="867" spans="1:1" ht="14.25" customHeight="1" x14ac:dyDescent="0.35">
      <c r="A867" s="53"/>
    </row>
    <row r="868" spans="1:1" ht="14.25" customHeight="1" x14ac:dyDescent="0.35">
      <c r="A868" s="53"/>
    </row>
    <row r="869" spans="1:1" ht="14.25" customHeight="1" x14ac:dyDescent="0.35">
      <c r="A869" s="53"/>
    </row>
    <row r="870" spans="1:1" ht="14.25" customHeight="1" x14ac:dyDescent="0.35">
      <c r="A870" s="53"/>
    </row>
    <row r="871" spans="1:1" ht="14.25" customHeight="1" x14ac:dyDescent="0.35">
      <c r="A871" s="53"/>
    </row>
    <row r="872" spans="1:1" ht="14.25" customHeight="1" x14ac:dyDescent="0.35">
      <c r="A872" s="53"/>
    </row>
    <row r="873" spans="1:1" ht="14.25" customHeight="1" x14ac:dyDescent="0.35">
      <c r="A873" s="53"/>
    </row>
    <row r="874" spans="1:1" ht="14.25" customHeight="1" x14ac:dyDescent="0.35">
      <c r="A874" s="53"/>
    </row>
    <row r="875" spans="1:1" ht="14.25" customHeight="1" x14ac:dyDescent="0.35">
      <c r="A875" s="53"/>
    </row>
    <row r="876" spans="1:1" ht="14.25" customHeight="1" x14ac:dyDescent="0.35">
      <c r="A876" s="53"/>
    </row>
    <row r="877" spans="1:1" ht="14.25" customHeight="1" x14ac:dyDescent="0.35">
      <c r="A877" s="53"/>
    </row>
    <row r="878" spans="1:1" ht="14.25" customHeight="1" x14ac:dyDescent="0.35">
      <c r="A878" s="53"/>
    </row>
    <row r="879" spans="1:1" ht="14.25" customHeight="1" x14ac:dyDescent="0.35">
      <c r="A879" s="53"/>
    </row>
    <row r="880" spans="1:1" ht="14.25" customHeight="1" x14ac:dyDescent="0.35">
      <c r="A880" s="53"/>
    </row>
    <row r="881" spans="1:1" ht="14.25" customHeight="1" x14ac:dyDescent="0.35">
      <c r="A881" s="53"/>
    </row>
    <row r="882" spans="1:1" ht="14.25" customHeight="1" x14ac:dyDescent="0.35">
      <c r="A882" s="53"/>
    </row>
    <row r="883" spans="1:1" ht="14.25" customHeight="1" x14ac:dyDescent="0.35">
      <c r="A883" s="53"/>
    </row>
    <row r="884" spans="1:1" ht="14.25" customHeight="1" x14ac:dyDescent="0.35">
      <c r="A884" s="53"/>
    </row>
    <row r="885" spans="1:1" ht="14.25" customHeight="1" x14ac:dyDescent="0.35">
      <c r="A885" s="53"/>
    </row>
    <row r="886" spans="1:1" ht="14.25" customHeight="1" x14ac:dyDescent="0.35">
      <c r="A886" s="53"/>
    </row>
    <row r="887" spans="1:1" ht="14.25" customHeight="1" x14ac:dyDescent="0.35">
      <c r="A887" s="53"/>
    </row>
    <row r="888" spans="1:1" ht="14.25" customHeight="1" x14ac:dyDescent="0.35">
      <c r="A888" s="53"/>
    </row>
    <row r="889" spans="1:1" ht="14.25" customHeight="1" x14ac:dyDescent="0.35">
      <c r="A889" s="53"/>
    </row>
    <row r="890" spans="1:1" ht="14.25" customHeight="1" x14ac:dyDescent="0.35">
      <c r="A890" s="53"/>
    </row>
    <row r="891" spans="1:1" ht="14.25" customHeight="1" x14ac:dyDescent="0.35">
      <c r="A891" s="53"/>
    </row>
    <row r="892" spans="1:1" ht="14.25" customHeight="1" x14ac:dyDescent="0.35">
      <c r="A892" s="53"/>
    </row>
    <row r="893" spans="1:1" ht="14.25" customHeight="1" x14ac:dyDescent="0.35">
      <c r="A893" s="53"/>
    </row>
    <row r="894" spans="1:1" ht="14.25" customHeight="1" x14ac:dyDescent="0.35">
      <c r="A894" s="53"/>
    </row>
    <row r="895" spans="1:1" ht="14.25" customHeight="1" x14ac:dyDescent="0.35">
      <c r="A895" s="53"/>
    </row>
    <row r="896" spans="1:1" ht="14.25" customHeight="1" x14ac:dyDescent="0.35">
      <c r="A896" s="53"/>
    </row>
    <row r="897" spans="1:1" ht="14.25" customHeight="1" x14ac:dyDescent="0.35">
      <c r="A897" s="53"/>
    </row>
    <row r="898" spans="1:1" ht="14.25" customHeight="1" x14ac:dyDescent="0.35">
      <c r="A898" s="53"/>
    </row>
    <row r="899" spans="1:1" ht="14.25" customHeight="1" x14ac:dyDescent="0.35">
      <c r="A899" s="53"/>
    </row>
    <row r="900" spans="1:1" ht="14.25" customHeight="1" x14ac:dyDescent="0.35">
      <c r="A900" s="53"/>
    </row>
    <row r="901" spans="1:1" ht="14.25" customHeight="1" x14ac:dyDescent="0.35">
      <c r="A901" s="53"/>
    </row>
    <row r="902" spans="1:1" ht="14.25" customHeight="1" x14ac:dyDescent="0.35">
      <c r="A902" s="53"/>
    </row>
    <row r="903" spans="1:1" ht="14.25" customHeight="1" x14ac:dyDescent="0.35">
      <c r="A903" s="53"/>
    </row>
    <row r="904" spans="1:1" ht="14.25" customHeight="1" x14ac:dyDescent="0.35">
      <c r="A904" s="53"/>
    </row>
    <row r="905" spans="1:1" ht="14.25" customHeight="1" x14ac:dyDescent="0.35">
      <c r="A905" s="53"/>
    </row>
    <row r="906" spans="1:1" ht="14.25" customHeight="1" x14ac:dyDescent="0.35">
      <c r="A906" s="53"/>
    </row>
    <row r="907" spans="1:1" ht="14.25" customHeight="1" x14ac:dyDescent="0.35">
      <c r="A907" s="53"/>
    </row>
    <row r="908" spans="1:1" ht="14.25" customHeight="1" x14ac:dyDescent="0.35">
      <c r="A908" s="53"/>
    </row>
    <row r="909" spans="1:1" ht="14.25" customHeight="1" x14ac:dyDescent="0.35">
      <c r="A909" s="53"/>
    </row>
    <row r="910" spans="1:1" ht="14.25" customHeight="1" x14ac:dyDescent="0.35">
      <c r="A910" s="53"/>
    </row>
    <row r="911" spans="1:1" ht="14.25" customHeight="1" x14ac:dyDescent="0.35">
      <c r="A911" s="53"/>
    </row>
    <row r="912" spans="1:1" ht="14.25" customHeight="1" x14ac:dyDescent="0.35">
      <c r="A912" s="53"/>
    </row>
    <row r="913" spans="1:1" ht="14.25" customHeight="1" x14ac:dyDescent="0.35">
      <c r="A913" s="53"/>
    </row>
    <row r="914" spans="1:1" ht="14.25" customHeight="1" x14ac:dyDescent="0.35">
      <c r="A914" s="53"/>
    </row>
    <row r="915" spans="1:1" ht="14.25" customHeight="1" x14ac:dyDescent="0.35">
      <c r="A915" s="53"/>
    </row>
    <row r="916" spans="1:1" ht="14.25" customHeight="1" x14ac:dyDescent="0.35">
      <c r="A916" s="53"/>
    </row>
    <row r="917" spans="1:1" ht="14.25" customHeight="1" x14ac:dyDescent="0.35">
      <c r="A917" s="53"/>
    </row>
    <row r="918" spans="1:1" ht="14.25" customHeight="1" x14ac:dyDescent="0.35">
      <c r="A918" s="53"/>
    </row>
    <row r="919" spans="1:1" ht="14.25" customHeight="1" x14ac:dyDescent="0.35">
      <c r="A919" s="53"/>
    </row>
    <row r="920" spans="1:1" ht="14.25" customHeight="1" x14ac:dyDescent="0.35">
      <c r="A920" s="53"/>
    </row>
    <row r="921" spans="1:1" ht="14.25" customHeight="1" x14ac:dyDescent="0.35">
      <c r="A921" s="53"/>
    </row>
    <row r="922" spans="1:1" ht="14.25" customHeight="1" x14ac:dyDescent="0.35">
      <c r="A922" s="53"/>
    </row>
    <row r="923" spans="1:1" ht="14.25" customHeight="1" x14ac:dyDescent="0.35">
      <c r="A923" s="53"/>
    </row>
    <row r="924" spans="1:1" ht="14.25" customHeight="1" x14ac:dyDescent="0.35">
      <c r="A924" s="53"/>
    </row>
    <row r="925" spans="1:1" ht="14.25" customHeight="1" x14ac:dyDescent="0.35">
      <c r="A925" s="53"/>
    </row>
    <row r="926" spans="1:1" ht="14.25" customHeight="1" x14ac:dyDescent="0.35">
      <c r="A926" s="53"/>
    </row>
    <row r="927" spans="1:1" ht="14.25" customHeight="1" x14ac:dyDescent="0.35">
      <c r="A927" s="53"/>
    </row>
    <row r="928" spans="1:1" ht="14.25" customHeight="1" x14ac:dyDescent="0.35">
      <c r="A928" s="53"/>
    </row>
    <row r="929" spans="1:1" ht="14.25" customHeight="1" x14ac:dyDescent="0.35">
      <c r="A929" s="53"/>
    </row>
    <row r="930" spans="1:1" ht="14.25" customHeight="1" x14ac:dyDescent="0.35">
      <c r="A930" s="53"/>
    </row>
    <row r="931" spans="1:1" ht="14.25" customHeight="1" x14ac:dyDescent="0.35">
      <c r="A931" s="53"/>
    </row>
    <row r="932" spans="1:1" ht="14.25" customHeight="1" x14ac:dyDescent="0.35">
      <c r="A932" s="53"/>
    </row>
    <row r="933" spans="1:1" ht="14.25" customHeight="1" x14ac:dyDescent="0.35">
      <c r="A933" s="53"/>
    </row>
    <row r="934" spans="1:1" ht="14.25" customHeight="1" x14ac:dyDescent="0.35">
      <c r="A934" s="53"/>
    </row>
    <row r="935" spans="1:1" ht="14.25" customHeight="1" x14ac:dyDescent="0.35">
      <c r="A935" s="53"/>
    </row>
    <row r="936" spans="1:1" ht="14.25" customHeight="1" x14ac:dyDescent="0.35">
      <c r="A936" s="53"/>
    </row>
    <row r="937" spans="1:1" ht="14.25" customHeight="1" x14ac:dyDescent="0.35">
      <c r="A937" s="53"/>
    </row>
    <row r="938" spans="1:1" ht="14.25" customHeight="1" x14ac:dyDescent="0.35">
      <c r="A938" s="53"/>
    </row>
    <row r="939" spans="1:1" ht="14.25" customHeight="1" x14ac:dyDescent="0.35">
      <c r="A939" s="53"/>
    </row>
    <row r="940" spans="1:1" ht="14.25" customHeight="1" x14ac:dyDescent="0.35">
      <c r="A940" s="53"/>
    </row>
    <row r="941" spans="1:1" ht="14.25" customHeight="1" x14ac:dyDescent="0.35">
      <c r="A941" s="53"/>
    </row>
    <row r="942" spans="1:1" ht="14.25" customHeight="1" x14ac:dyDescent="0.35">
      <c r="A942" s="53"/>
    </row>
    <row r="943" spans="1:1" ht="14.25" customHeight="1" x14ac:dyDescent="0.35">
      <c r="A943" s="53"/>
    </row>
    <row r="944" spans="1:1" ht="14.25" customHeight="1" x14ac:dyDescent="0.35">
      <c r="A944" s="53"/>
    </row>
    <row r="945" spans="1:1" ht="14.25" customHeight="1" x14ac:dyDescent="0.35">
      <c r="A945" s="53"/>
    </row>
    <row r="946" spans="1:1" ht="14.25" customHeight="1" x14ac:dyDescent="0.35">
      <c r="A946" s="53"/>
    </row>
    <row r="947" spans="1:1" ht="14.25" customHeight="1" x14ac:dyDescent="0.35">
      <c r="A947" s="53"/>
    </row>
    <row r="948" spans="1:1" ht="14.25" customHeight="1" x14ac:dyDescent="0.35">
      <c r="A948" s="53"/>
    </row>
    <row r="949" spans="1:1" ht="14.25" customHeight="1" x14ac:dyDescent="0.35">
      <c r="A949" s="53"/>
    </row>
    <row r="950" spans="1:1" ht="14.25" customHeight="1" x14ac:dyDescent="0.35">
      <c r="A950" s="53"/>
    </row>
    <row r="951" spans="1:1" ht="14.25" customHeight="1" x14ac:dyDescent="0.35">
      <c r="A951" s="53"/>
    </row>
    <row r="952" spans="1:1" ht="14.25" customHeight="1" x14ac:dyDescent="0.35">
      <c r="A952" s="53"/>
    </row>
    <row r="953" spans="1:1" ht="14.25" customHeight="1" x14ac:dyDescent="0.35">
      <c r="A953" s="53"/>
    </row>
    <row r="954" spans="1:1" ht="14.25" customHeight="1" x14ac:dyDescent="0.35">
      <c r="A954" s="53"/>
    </row>
    <row r="955" spans="1:1" ht="14.25" customHeight="1" x14ac:dyDescent="0.35">
      <c r="A955" s="53"/>
    </row>
    <row r="956" spans="1:1" ht="14.25" customHeight="1" x14ac:dyDescent="0.35">
      <c r="A956" s="53"/>
    </row>
    <row r="957" spans="1:1" ht="14.25" customHeight="1" x14ac:dyDescent="0.35">
      <c r="A957" s="53"/>
    </row>
    <row r="958" spans="1:1" ht="14.25" customHeight="1" x14ac:dyDescent="0.35">
      <c r="A958" s="53"/>
    </row>
    <row r="959" spans="1:1" ht="14.25" customHeight="1" x14ac:dyDescent="0.35">
      <c r="A959" s="53"/>
    </row>
    <row r="960" spans="1:1" ht="14.25" customHeight="1" x14ac:dyDescent="0.35">
      <c r="A960" s="53"/>
    </row>
    <row r="961" spans="1:1" ht="14.25" customHeight="1" x14ac:dyDescent="0.35">
      <c r="A961" s="53"/>
    </row>
    <row r="962" spans="1:1" ht="14.25" customHeight="1" x14ac:dyDescent="0.35">
      <c r="A962" s="53"/>
    </row>
    <row r="963" spans="1:1" ht="14.25" customHeight="1" x14ac:dyDescent="0.35">
      <c r="A963" s="53"/>
    </row>
    <row r="964" spans="1:1" ht="14.25" customHeight="1" x14ac:dyDescent="0.35">
      <c r="A964" s="53"/>
    </row>
    <row r="965" spans="1:1" ht="14.25" customHeight="1" x14ac:dyDescent="0.35">
      <c r="A965" s="53"/>
    </row>
    <row r="966" spans="1:1" ht="14.25" customHeight="1" x14ac:dyDescent="0.35">
      <c r="A966" s="53"/>
    </row>
    <row r="967" spans="1:1" ht="14.25" customHeight="1" x14ac:dyDescent="0.35">
      <c r="A967" s="53"/>
    </row>
    <row r="968" spans="1:1" ht="14.25" customHeight="1" x14ac:dyDescent="0.35">
      <c r="A968" s="53"/>
    </row>
    <row r="969" spans="1:1" ht="14.25" customHeight="1" x14ac:dyDescent="0.35">
      <c r="A969" s="53"/>
    </row>
    <row r="970" spans="1:1" ht="14.25" customHeight="1" x14ac:dyDescent="0.35">
      <c r="A970" s="53"/>
    </row>
    <row r="971" spans="1:1" ht="14.25" customHeight="1" x14ac:dyDescent="0.35">
      <c r="A971" s="53"/>
    </row>
    <row r="972" spans="1:1" ht="14.25" customHeight="1" x14ac:dyDescent="0.35">
      <c r="A972" s="53"/>
    </row>
    <row r="973" spans="1:1" ht="14.25" customHeight="1" x14ac:dyDescent="0.35">
      <c r="A973" s="53"/>
    </row>
    <row r="974" spans="1:1" ht="14.25" customHeight="1" x14ac:dyDescent="0.35">
      <c r="A974" s="53"/>
    </row>
    <row r="975" spans="1:1" ht="14.25" customHeight="1" x14ac:dyDescent="0.35">
      <c r="A975" s="53"/>
    </row>
    <row r="976" spans="1:1" ht="14.25" customHeight="1" x14ac:dyDescent="0.35">
      <c r="A976" s="53"/>
    </row>
    <row r="977" spans="1:1" ht="14.25" customHeight="1" x14ac:dyDescent="0.35">
      <c r="A977" s="53"/>
    </row>
    <row r="978" spans="1:1" ht="14.25" customHeight="1" x14ac:dyDescent="0.35">
      <c r="A978" s="53"/>
    </row>
    <row r="979" spans="1:1" ht="14.25" customHeight="1" x14ac:dyDescent="0.35">
      <c r="A979" s="53"/>
    </row>
    <row r="980" spans="1:1" ht="14.25" customHeight="1" x14ac:dyDescent="0.35">
      <c r="A980" s="53"/>
    </row>
    <row r="981" spans="1:1" ht="14.25" customHeight="1" x14ac:dyDescent="0.35">
      <c r="A981" s="53"/>
    </row>
    <row r="982" spans="1:1" ht="14.25" customHeight="1" x14ac:dyDescent="0.35">
      <c r="A982" s="53"/>
    </row>
    <row r="983" spans="1:1" ht="14.25" customHeight="1" x14ac:dyDescent="0.35">
      <c r="A983" s="53"/>
    </row>
    <row r="984" spans="1:1" ht="14.25" customHeight="1" x14ac:dyDescent="0.35">
      <c r="A984" s="53"/>
    </row>
    <row r="985" spans="1:1" ht="14.25" customHeight="1" x14ac:dyDescent="0.35">
      <c r="A985" s="53"/>
    </row>
    <row r="986" spans="1:1" ht="14.25" customHeight="1" x14ac:dyDescent="0.35">
      <c r="A986" s="53"/>
    </row>
    <row r="987" spans="1:1" ht="14.25" customHeight="1" x14ac:dyDescent="0.35">
      <c r="A987" s="53"/>
    </row>
    <row r="988" spans="1:1" ht="14.25" customHeight="1" x14ac:dyDescent="0.35">
      <c r="A988" s="53"/>
    </row>
    <row r="989" spans="1:1" ht="14.25" customHeight="1" x14ac:dyDescent="0.35">
      <c r="A989" s="53"/>
    </row>
    <row r="990" spans="1:1" ht="14.25" customHeight="1" x14ac:dyDescent="0.35">
      <c r="A990" s="53"/>
    </row>
    <row r="991" spans="1:1" ht="14.25" customHeight="1" x14ac:dyDescent="0.35">
      <c r="A991" s="53"/>
    </row>
    <row r="992" spans="1:1" ht="14.25" customHeight="1" x14ac:dyDescent="0.35">
      <c r="A992" s="53"/>
    </row>
    <row r="993" spans="1:1" ht="14.25" customHeight="1" x14ac:dyDescent="0.35">
      <c r="A993" s="53"/>
    </row>
    <row r="994" spans="1:1" ht="14.25" customHeight="1" x14ac:dyDescent="0.35">
      <c r="A994" s="53"/>
    </row>
    <row r="995" spans="1:1" ht="14.25" customHeight="1" x14ac:dyDescent="0.35">
      <c r="A995" s="53"/>
    </row>
    <row r="996" spans="1:1" ht="14.25" customHeight="1" x14ac:dyDescent="0.35">
      <c r="A996" s="53"/>
    </row>
    <row r="997" spans="1:1" ht="14.25" customHeight="1" x14ac:dyDescent="0.35">
      <c r="A997" s="53"/>
    </row>
    <row r="998" spans="1:1" ht="14.25" customHeight="1" x14ac:dyDescent="0.35">
      <c r="A998" s="53"/>
    </row>
    <row r="999" spans="1:1" ht="14.25" customHeight="1" x14ac:dyDescent="0.35">
      <c r="A999" s="53"/>
    </row>
    <row r="1000" spans="1:1" ht="14.25" customHeight="1" x14ac:dyDescent="0.35">
      <c r="A1000" s="53"/>
    </row>
    <row r="1001" spans="1:1" ht="14.25" customHeight="1" x14ac:dyDescent="0.35">
      <c r="A1001" s="53"/>
    </row>
    <row r="1002" spans="1:1" ht="14.25" customHeight="1" x14ac:dyDescent="0.35">
      <c r="A1002" s="53"/>
    </row>
    <row r="1003" spans="1:1" ht="14.25" customHeight="1" x14ac:dyDescent="0.35">
      <c r="A1003" s="53"/>
    </row>
    <row r="1004" spans="1:1" ht="14.25" customHeight="1" x14ac:dyDescent="0.35">
      <c r="A1004" s="53"/>
    </row>
    <row r="1005" spans="1:1" ht="14.25" customHeight="1" x14ac:dyDescent="0.35">
      <c r="A1005" s="53"/>
    </row>
    <row r="1006" spans="1:1" ht="14.25" customHeight="1" x14ac:dyDescent="0.35">
      <c r="A1006" s="53"/>
    </row>
    <row r="1007" spans="1:1" ht="14.25" customHeight="1" x14ac:dyDescent="0.35">
      <c r="A1007" s="53"/>
    </row>
    <row r="1008" spans="1:1" ht="14.25" customHeight="1" x14ac:dyDescent="0.35">
      <c r="A1008" s="53"/>
    </row>
    <row r="1009" spans="1:1" ht="14.25" customHeight="1" x14ac:dyDescent="0.35">
      <c r="A1009" s="53"/>
    </row>
    <row r="1010" spans="1:1" ht="14.25" customHeight="1" x14ac:dyDescent="0.35">
      <c r="A1010" s="53"/>
    </row>
    <row r="1011" spans="1:1" ht="14.25" customHeight="1" x14ac:dyDescent="0.35">
      <c r="A1011" s="53"/>
    </row>
    <row r="1012" spans="1:1" ht="14.25" customHeight="1" x14ac:dyDescent="0.35">
      <c r="A1012" s="53"/>
    </row>
    <row r="1013" spans="1:1" ht="14.25" customHeight="1" x14ac:dyDescent="0.35">
      <c r="A1013" s="53"/>
    </row>
    <row r="1014" spans="1:1" ht="14.25" customHeight="1" x14ac:dyDescent="0.35">
      <c r="A1014" s="53"/>
    </row>
    <row r="1015" spans="1:1" ht="14.25" customHeight="1" x14ac:dyDescent="0.35">
      <c r="A1015" s="53"/>
    </row>
    <row r="1016" spans="1:1" ht="14.25" customHeight="1" x14ac:dyDescent="0.35">
      <c r="A1016" s="53"/>
    </row>
    <row r="1017" spans="1:1" ht="14.25" customHeight="1" x14ac:dyDescent="0.35">
      <c r="A1017" s="53"/>
    </row>
    <row r="1018" spans="1:1" ht="14.25" customHeight="1" x14ac:dyDescent="0.35">
      <c r="A1018" s="53"/>
    </row>
    <row r="1019" spans="1:1" ht="14.25" customHeight="1" x14ac:dyDescent="0.35">
      <c r="A1019" s="53"/>
    </row>
    <row r="1020" spans="1:1" ht="14.25" customHeight="1" x14ac:dyDescent="0.35">
      <c r="A1020" s="53"/>
    </row>
    <row r="1021" spans="1:1" ht="14.25" customHeight="1" x14ac:dyDescent="0.35">
      <c r="A1021" s="53"/>
    </row>
    <row r="1022" spans="1:1" ht="14.25" customHeight="1" x14ac:dyDescent="0.35">
      <c r="A1022" s="53"/>
    </row>
    <row r="1023" spans="1:1" ht="14.25" customHeight="1" x14ac:dyDescent="0.35">
      <c r="A1023" s="53"/>
    </row>
    <row r="1024" spans="1:1" ht="14.25" customHeight="1" x14ac:dyDescent="0.35">
      <c r="A1024" s="53"/>
    </row>
    <row r="1025" spans="1:1" ht="14.25" customHeight="1" x14ac:dyDescent="0.35">
      <c r="A1025" s="53"/>
    </row>
    <row r="1026" spans="1:1" ht="14.25" customHeight="1" x14ac:dyDescent="0.35">
      <c r="A1026" s="53"/>
    </row>
    <row r="1027" spans="1:1" ht="14.25" customHeight="1" x14ac:dyDescent="0.35">
      <c r="A1027" s="53"/>
    </row>
    <row r="1028" spans="1:1" ht="14.25" customHeight="1" x14ac:dyDescent="0.35">
      <c r="A1028" s="53"/>
    </row>
    <row r="1029" spans="1:1" ht="14.25" customHeight="1" x14ac:dyDescent="0.35">
      <c r="A1029" s="53"/>
    </row>
    <row r="1030" spans="1:1" ht="14.25" customHeight="1" x14ac:dyDescent="0.35">
      <c r="A1030" s="53"/>
    </row>
    <row r="1031" spans="1:1" ht="14.25" customHeight="1" x14ac:dyDescent="0.35">
      <c r="A1031" s="53"/>
    </row>
    <row r="1032" spans="1:1" ht="14.25" customHeight="1" x14ac:dyDescent="0.35">
      <c r="A1032" s="53"/>
    </row>
    <row r="1033" spans="1:1" ht="14.25" customHeight="1" x14ac:dyDescent="0.35">
      <c r="A1033" s="53"/>
    </row>
    <row r="1034" spans="1:1" ht="14.25" customHeight="1" x14ac:dyDescent="0.35">
      <c r="A1034" s="53"/>
    </row>
    <row r="1035" spans="1:1" ht="14.25" customHeight="1" x14ac:dyDescent="0.35">
      <c r="A1035" s="53"/>
    </row>
    <row r="1036" spans="1:1" ht="14.25" customHeight="1" x14ac:dyDescent="0.35">
      <c r="A1036" s="53"/>
    </row>
    <row r="1037" spans="1:1" ht="14.25" customHeight="1" x14ac:dyDescent="0.35">
      <c r="A1037" s="53"/>
    </row>
    <row r="1038" spans="1:1" ht="14.25" customHeight="1" x14ac:dyDescent="0.35">
      <c r="A1038" s="53"/>
    </row>
    <row r="1039" spans="1:1" ht="14.25" customHeight="1" x14ac:dyDescent="0.35">
      <c r="A1039" s="53"/>
    </row>
    <row r="1040" spans="1:1" ht="14.25" customHeight="1" x14ac:dyDescent="0.35">
      <c r="A1040" s="53"/>
    </row>
    <row r="1041" spans="1:1" ht="14.25" customHeight="1" x14ac:dyDescent="0.35">
      <c r="A1041" s="53"/>
    </row>
    <row r="1042" spans="1:1" ht="14.25" customHeight="1" x14ac:dyDescent="0.35">
      <c r="A1042" s="53"/>
    </row>
    <row r="1043" spans="1:1" ht="14.25" customHeight="1" x14ac:dyDescent="0.35">
      <c r="A1043" s="53"/>
    </row>
    <row r="1044" spans="1:1" ht="14.25" customHeight="1" x14ac:dyDescent="0.35">
      <c r="A1044" s="53"/>
    </row>
    <row r="1045" spans="1:1" ht="14.25" customHeight="1" x14ac:dyDescent="0.35">
      <c r="A1045" s="53"/>
    </row>
    <row r="1046" spans="1:1" ht="14.25" customHeight="1" x14ac:dyDescent="0.35">
      <c r="A1046" s="53"/>
    </row>
    <row r="1047" spans="1:1" ht="14.25" customHeight="1" x14ac:dyDescent="0.35">
      <c r="A1047" s="53"/>
    </row>
    <row r="1048" spans="1:1" ht="14.25" customHeight="1" x14ac:dyDescent="0.35">
      <c r="A1048" s="53"/>
    </row>
    <row r="1049" spans="1:1" ht="14.25" customHeight="1" x14ac:dyDescent="0.35">
      <c r="A1049" s="53"/>
    </row>
    <row r="1050" spans="1:1" ht="14.25" customHeight="1" x14ac:dyDescent="0.35">
      <c r="A1050" s="53"/>
    </row>
    <row r="1051" spans="1:1" ht="14.25" customHeight="1" x14ac:dyDescent="0.35">
      <c r="A1051" s="53"/>
    </row>
    <row r="1052" spans="1:1" ht="14.25" customHeight="1" x14ac:dyDescent="0.35">
      <c r="A1052" s="53"/>
    </row>
    <row r="1053" spans="1:1" ht="14.25" customHeight="1" x14ac:dyDescent="0.35">
      <c r="A1053" s="53"/>
    </row>
    <row r="1054" spans="1:1" ht="14.25" customHeight="1" x14ac:dyDescent="0.35">
      <c r="A1054" s="53"/>
    </row>
    <row r="1055" spans="1:1" ht="14.25" customHeight="1" x14ac:dyDescent="0.35">
      <c r="A1055" s="53"/>
    </row>
    <row r="1056" spans="1:1" ht="14.25" customHeight="1" x14ac:dyDescent="0.35">
      <c r="A1056" s="53"/>
    </row>
    <row r="1057" spans="1:1" ht="14.25" customHeight="1" x14ac:dyDescent="0.35">
      <c r="A1057" s="53"/>
    </row>
    <row r="1058" spans="1:1" ht="14.25" customHeight="1" x14ac:dyDescent="0.35">
      <c r="A1058" s="53"/>
    </row>
    <row r="1059" spans="1:1" ht="14.25" customHeight="1" x14ac:dyDescent="0.35">
      <c r="A1059" s="53"/>
    </row>
    <row r="1060" spans="1:1" ht="14.25" customHeight="1" x14ac:dyDescent="0.35">
      <c r="A1060" s="53"/>
    </row>
    <row r="1061" spans="1:1" ht="14.25" customHeight="1" x14ac:dyDescent="0.35">
      <c r="A1061" s="53"/>
    </row>
    <row r="1062" spans="1:1" ht="14.25" customHeight="1" x14ac:dyDescent="0.35">
      <c r="A1062" s="53"/>
    </row>
    <row r="1063" spans="1:1" ht="14.25" customHeight="1" x14ac:dyDescent="0.35">
      <c r="A1063" s="53"/>
    </row>
    <row r="1064" spans="1:1" ht="14.25" customHeight="1" x14ac:dyDescent="0.35">
      <c r="A1064" s="53"/>
    </row>
    <row r="1065" spans="1:1" ht="14.25" customHeight="1" x14ac:dyDescent="0.35">
      <c r="A1065" s="53"/>
    </row>
    <row r="1066" spans="1:1" ht="14.25" customHeight="1" x14ac:dyDescent="0.35">
      <c r="A1066" s="53"/>
    </row>
    <row r="1067" spans="1:1" ht="14.25" customHeight="1" x14ac:dyDescent="0.35">
      <c r="A1067" s="53"/>
    </row>
    <row r="1068" spans="1:1" ht="14.25" customHeight="1" x14ac:dyDescent="0.35">
      <c r="A1068" s="53"/>
    </row>
    <row r="1069" spans="1:1" ht="14.25" customHeight="1" x14ac:dyDescent="0.35">
      <c r="A1069" s="53"/>
    </row>
    <row r="1070" spans="1:1" ht="14.25" customHeight="1" x14ac:dyDescent="0.35">
      <c r="A1070" s="53"/>
    </row>
    <row r="1071" spans="1:1" ht="14.25" customHeight="1" x14ac:dyDescent="0.35">
      <c r="A1071" s="53"/>
    </row>
    <row r="1072" spans="1:1" ht="14.25" customHeight="1" x14ac:dyDescent="0.35">
      <c r="A1072" s="53"/>
    </row>
    <row r="1073" spans="1:1" ht="14.25" customHeight="1" x14ac:dyDescent="0.35">
      <c r="A1073" s="53"/>
    </row>
    <row r="1074" spans="1:1" ht="14.25" customHeight="1" x14ac:dyDescent="0.35">
      <c r="A1074" s="53"/>
    </row>
  </sheetData>
  <pageMargins left="0.75" right="0.75" top="1" bottom="1" header="0" footer="0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>
    <tabColor rgb="FFFFFF00"/>
  </sheetPr>
  <dimension ref="A1:FR1018"/>
  <sheetViews>
    <sheetView topLeftCell="A11" workbookViewId="0">
      <selection activeCell="B33" sqref="B33"/>
    </sheetView>
  </sheetViews>
  <sheetFormatPr defaultColWidth="12.58203125" defaultRowHeight="15" customHeight="1" x14ac:dyDescent="0.3"/>
  <cols>
    <col min="1" max="1" width="14.08203125" customWidth="1"/>
    <col min="2" max="2" width="12" bestFit="1" customWidth="1"/>
    <col min="3" max="4" width="10" bestFit="1" customWidth="1"/>
    <col min="5" max="7" width="9.58203125" customWidth="1"/>
    <col min="8" max="9" width="10.58203125" customWidth="1"/>
    <col min="10" max="10" width="11.08203125" customWidth="1"/>
    <col min="11" max="13" width="10.58203125" customWidth="1"/>
    <col min="14" max="14" width="12" customWidth="1"/>
    <col min="15" max="15" width="11.83203125" bestFit="1" customWidth="1"/>
    <col min="16" max="16" width="8" customWidth="1"/>
    <col min="17" max="174" width="7.58203125" customWidth="1"/>
  </cols>
  <sheetData>
    <row r="1" spans="1:174" ht="14.25" customHeight="1" x14ac:dyDescent="0.35">
      <c r="A1" s="4"/>
      <c r="B1" s="4" t="s">
        <v>45</v>
      </c>
      <c r="C1" s="4" t="s">
        <v>46</v>
      </c>
      <c r="D1" s="4" t="s">
        <v>47</v>
      </c>
      <c r="E1" s="4" t="s">
        <v>48</v>
      </c>
      <c r="F1" s="4" t="s">
        <v>4</v>
      </c>
      <c r="G1" s="4" t="s">
        <v>49</v>
      </c>
      <c r="H1" s="4" t="s">
        <v>50</v>
      </c>
      <c r="I1" s="4" t="s">
        <v>51</v>
      </c>
      <c r="J1" s="4" t="s">
        <v>52</v>
      </c>
      <c r="K1" s="4" t="s">
        <v>53</v>
      </c>
      <c r="L1" s="4" t="s">
        <v>54</v>
      </c>
      <c r="M1" s="4" t="s">
        <v>44</v>
      </c>
      <c r="N1" s="4" t="s">
        <v>22</v>
      </c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</row>
    <row r="2" spans="1:174" s="54" customFormat="1" ht="29" x14ac:dyDescent="0.35">
      <c r="A2" s="54" t="s">
        <v>198</v>
      </c>
      <c r="B2" s="54">
        <v>7496431</v>
      </c>
      <c r="C2" s="54">
        <v>10091737</v>
      </c>
      <c r="D2" s="54">
        <v>9567503</v>
      </c>
      <c r="E2" s="54">
        <v>7514044</v>
      </c>
      <c r="F2" s="54">
        <v>9168320</v>
      </c>
      <c r="G2" s="54">
        <v>7497577</v>
      </c>
      <c r="H2" s="54">
        <v>6014554</v>
      </c>
      <c r="I2" s="54">
        <v>17464009</v>
      </c>
      <c r="J2" s="54">
        <v>6404517</v>
      </c>
      <c r="K2" s="54">
        <v>8141008</v>
      </c>
      <c r="L2" s="54">
        <v>12026299</v>
      </c>
      <c r="M2" s="54">
        <v>7396434</v>
      </c>
      <c r="N2" s="54">
        <f>SUM(B2:C2)</f>
        <v>17588168</v>
      </c>
    </row>
    <row r="3" spans="1:174" s="54" customFormat="1" ht="31.4" customHeight="1" x14ac:dyDescent="0.35">
      <c r="A3" s="54" t="s">
        <v>199</v>
      </c>
      <c r="B3" s="54">
        <v>11053585</v>
      </c>
      <c r="C3" s="54">
        <v>11510484</v>
      </c>
      <c r="D3" s="54">
        <v>9874647</v>
      </c>
      <c r="E3" s="54">
        <v>9356821</v>
      </c>
      <c r="F3" s="54">
        <v>14492084</v>
      </c>
      <c r="G3" s="54">
        <v>8279059</v>
      </c>
      <c r="H3" s="54">
        <v>6146971</v>
      </c>
      <c r="I3" s="54">
        <v>9403855</v>
      </c>
      <c r="J3" s="54">
        <v>10399466</v>
      </c>
      <c r="K3" s="54">
        <v>10329348</v>
      </c>
      <c r="L3" s="54">
        <v>17182456</v>
      </c>
      <c r="M3" s="54">
        <v>14855371</v>
      </c>
      <c r="N3" s="54">
        <f t="shared" ref="N3:N16" si="0">SUM(B3:C3)</f>
        <v>22564069</v>
      </c>
      <c r="FR3" s="54">
        <v>366</v>
      </c>
    </row>
    <row r="4" spans="1:174" s="54" customFormat="1" ht="30.65" customHeight="1" x14ac:dyDescent="0.35">
      <c r="A4" s="54" t="s">
        <v>200</v>
      </c>
      <c r="B4" s="54">
        <v>11784344</v>
      </c>
      <c r="C4" s="54">
        <v>8412801</v>
      </c>
      <c r="D4" s="54">
        <v>5455805</v>
      </c>
      <c r="E4" s="54">
        <v>8345530</v>
      </c>
      <c r="F4" s="54">
        <v>7183277</v>
      </c>
      <c r="G4" s="54">
        <v>7580929</v>
      </c>
      <c r="H4" s="54">
        <v>7991742</v>
      </c>
      <c r="I4" s="54">
        <v>8481667</v>
      </c>
      <c r="J4" s="54">
        <v>11287830</v>
      </c>
      <c r="K4" s="54">
        <v>19996613</v>
      </c>
      <c r="L4" s="54">
        <v>11086748</v>
      </c>
      <c r="M4" s="54">
        <v>7017579</v>
      </c>
      <c r="N4" s="54">
        <f t="shared" si="0"/>
        <v>20197145</v>
      </c>
      <c r="FR4" s="54">
        <v>106</v>
      </c>
    </row>
    <row r="5" spans="1:174" s="54" customFormat="1" ht="24.65" customHeight="1" x14ac:dyDescent="0.35">
      <c r="A5" s="54" t="s">
        <v>201</v>
      </c>
      <c r="B5" s="54">
        <v>8867725</v>
      </c>
      <c r="C5" s="54">
        <v>13575305</v>
      </c>
      <c r="D5" s="54">
        <v>8780089</v>
      </c>
      <c r="E5" s="54">
        <v>9562610</v>
      </c>
      <c r="F5" s="54">
        <v>10522773</v>
      </c>
      <c r="G5" s="54">
        <v>8732971</v>
      </c>
      <c r="H5" s="54">
        <v>8240251</v>
      </c>
      <c r="I5" s="54">
        <v>11455718</v>
      </c>
      <c r="J5" s="54">
        <v>16752135</v>
      </c>
      <c r="K5" s="54">
        <v>19824407</v>
      </c>
      <c r="L5" s="54">
        <v>18791870</v>
      </c>
      <c r="M5" s="54">
        <v>15463647</v>
      </c>
      <c r="N5" s="54">
        <f t="shared" si="0"/>
        <v>22443030</v>
      </c>
      <c r="FR5" s="54">
        <v>340</v>
      </c>
    </row>
    <row r="6" spans="1:174" s="54" customFormat="1" ht="27" customHeight="1" x14ac:dyDescent="0.35">
      <c r="A6" s="54" t="s">
        <v>202</v>
      </c>
      <c r="B6" s="54">
        <v>20367498</v>
      </c>
      <c r="C6" s="54">
        <v>11411754</v>
      </c>
      <c r="D6" s="54">
        <v>9508690</v>
      </c>
      <c r="E6" s="54">
        <v>12183268</v>
      </c>
      <c r="F6" s="54">
        <v>7159202</v>
      </c>
      <c r="G6" s="54">
        <v>16733750</v>
      </c>
      <c r="H6" s="54">
        <v>10854489</v>
      </c>
      <c r="I6" s="54">
        <v>16074136</v>
      </c>
      <c r="J6" s="54">
        <v>15588572</v>
      </c>
      <c r="K6" s="54">
        <v>12684339</v>
      </c>
      <c r="L6" s="54">
        <v>18527629</v>
      </c>
      <c r="M6" s="54">
        <v>18580573</v>
      </c>
      <c r="N6" s="54">
        <f t="shared" si="0"/>
        <v>31779252</v>
      </c>
      <c r="FQ6" s="54">
        <v>205</v>
      </c>
      <c r="FR6" s="54">
        <v>210</v>
      </c>
    </row>
    <row r="7" spans="1:174" s="54" customFormat="1" ht="25.75" customHeight="1" x14ac:dyDescent="0.35">
      <c r="A7" s="54" t="s">
        <v>203</v>
      </c>
      <c r="B7" s="54">
        <v>12150980</v>
      </c>
      <c r="C7" s="54">
        <v>13909600</v>
      </c>
      <c r="D7" s="54">
        <v>11171053</v>
      </c>
      <c r="E7" s="54">
        <v>15561096</v>
      </c>
      <c r="F7" s="54">
        <v>14779185</v>
      </c>
      <c r="G7" s="54">
        <v>19351104</v>
      </c>
      <c r="H7" s="54">
        <v>18145808</v>
      </c>
      <c r="I7" s="54">
        <v>14756059</v>
      </c>
      <c r="J7" s="54">
        <v>11391372</v>
      </c>
      <c r="K7" s="54">
        <v>14880732.82</v>
      </c>
      <c r="L7" s="54">
        <v>18709973</v>
      </c>
      <c r="M7" s="54">
        <v>21094438</v>
      </c>
      <c r="N7" s="54">
        <f t="shared" si="0"/>
        <v>26060580</v>
      </c>
      <c r="FR7" s="54">
        <v>251</v>
      </c>
    </row>
    <row r="8" spans="1:174" s="54" customFormat="1" ht="27" customHeight="1" x14ac:dyDescent="0.35">
      <c r="A8" s="54" t="s">
        <v>204</v>
      </c>
      <c r="B8" s="54">
        <v>12457177.9</v>
      </c>
      <c r="C8" s="54">
        <v>18120230.460000001</v>
      </c>
      <c r="D8" s="54">
        <v>14055555.15</v>
      </c>
      <c r="E8" s="54">
        <v>18183137</v>
      </c>
      <c r="F8" s="54">
        <v>13363267</v>
      </c>
      <c r="G8" s="54">
        <v>13437572.93</v>
      </c>
      <c r="H8" s="54">
        <v>13199184</v>
      </c>
      <c r="I8" s="54">
        <v>9452058</v>
      </c>
      <c r="J8" s="54">
        <v>12835500</v>
      </c>
      <c r="K8" s="54">
        <v>11230758</v>
      </c>
      <c r="L8" s="54">
        <v>9541712</v>
      </c>
      <c r="M8" s="54">
        <v>7642818</v>
      </c>
      <c r="N8" s="54">
        <f t="shared" si="0"/>
        <v>30577408.359999999</v>
      </c>
      <c r="FR8" s="54">
        <v>73</v>
      </c>
    </row>
    <row r="9" spans="1:174" s="54" customFormat="1" ht="24.65" customHeight="1" x14ac:dyDescent="0.35">
      <c r="A9" s="54" t="s">
        <v>205</v>
      </c>
      <c r="B9" s="54">
        <v>15101652</v>
      </c>
      <c r="C9" s="54">
        <v>19018127</v>
      </c>
      <c r="D9" s="54">
        <v>16962409</v>
      </c>
      <c r="E9" s="54">
        <v>12653144</v>
      </c>
      <c r="F9" s="54">
        <v>14656773</v>
      </c>
      <c r="G9" s="54">
        <v>13524248</v>
      </c>
      <c r="H9" s="54">
        <v>13714399</v>
      </c>
      <c r="I9" s="54">
        <v>19053065</v>
      </c>
      <c r="J9" s="54">
        <v>16045148</v>
      </c>
      <c r="K9" s="54">
        <v>18905974</v>
      </c>
      <c r="L9" s="54">
        <v>13207652</v>
      </c>
      <c r="M9" s="54">
        <v>20266475</v>
      </c>
      <c r="N9" s="54">
        <f t="shared" si="0"/>
        <v>34119779</v>
      </c>
      <c r="FR9" s="54">
        <v>127</v>
      </c>
    </row>
    <row r="10" spans="1:174" s="54" customFormat="1" ht="29" x14ac:dyDescent="0.35">
      <c r="A10" s="54" t="s">
        <v>206</v>
      </c>
      <c r="B10" s="54">
        <v>27814697</v>
      </c>
      <c r="C10" s="54">
        <v>11397493</v>
      </c>
      <c r="D10" s="54">
        <v>14022815</v>
      </c>
      <c r="E10" s="54">
        <v>13242804</v>
      </c>
      <c r="F10" s="54">
        <v>12161104</v>
      </c>
      <c r="G10" s="54">
        <v>20030635</v>
      </c>
      <c r="H10" s="54">
        <v>12512145</v>
      </c>
      <c r="I10" s="54">
        <v>16546975</v>
      </c>
      <c r="J10" s="54">
        <v>8881735.9299999997</v>
      </c>
      <c r="K10" s="54">
        <v>19908988</v>
      </c>
      <c r="L10" s="54">
        <v>17441436</v>
      </c>
      <c r="M10" s="54">
        <v>13093397</v>
      </c>
      <c r="N10" s="54">
        <f t="shared" si="0"/>
        <v>39212190</v>
      </c>
    </row>
    <row r="11" spans="1:174" s="54" customFormat="1" ht="29" x14ac:dyDescent="0.35">
      <c r="A11" s="54" t="s">
        <v>207</v>
      </c>
      <c r="B11" s="54">
        <v>13190553</v>
      </c>
      <c r="C11" s="54">
        <v>17892110</v>
      </c>
      <c r="D11" s="54">
        <v>16882175</v>
      </c>
      <c r="E11" s="54">
        <v>9207760</v>
      </c>
      <c r="F11" s="54">
        <v>14697086</v>
      </c>
      <c r="G11" s="54">
        <v>16867475</v>
      </c>
      <c r="H11" s="54">
        <v>14550684</v>
      </c>
      <c r="I11" s="54">
        <v>11899373</v>
      </c>
      <c r="J11" s="54">
        <v>22600227</v>
      </c>
      <c r="K11" s="54">
        <v>22766036</v>
      </c>
      <c r="L11" s="54">
        <v>18330004</v>
      </c>
      <c r="M11" s="54">
        <v>14301116</v>
      </c>
      <c r="N11" s="54">
        <f t="shared" si="0"/>
        <v>31082663</v>
      </c>
    </row>
    <row r="12" spans="1:174" s="54" customFormat="1" ht="29" x14ac:dyDescent="0.35">
      <c r="A12" s="54" t="s">
        <v>329</v>
      </c>
      <c r="B12" s="54">
        <v>21115682</v>
      </c>
      <c r="C12" s="54">
        <v>22240673</v>
      </c>
      <c r="D12" s="54">
        <v>22334389</v>
      </c>
      <c r="E12" s="54">
        <v>20007060</v>
      </c>
      <c r="F12" s="54">
        <v>17344248</v>
      </c>
      <c r="G12" s="54">
        <v>16723021</v>
      </c>
      <c r="H12" s="54">
        <v>19588957</v>
      </c>
      <c r="I12" s="54">
        <v>23275886</v>
      </c>
      <c r="J12" s="54">
        <v>23695753</v>
      </c>
      <c r="K12" s="54">
        <v>21771672</v>
      </c>
      <c r="L12" s="54">
        <v>23444221</v>
      </c>
      <c r="M12" s="54">
        <v>25700155</v>
      </c>
      <c r="N12" s="54">
        <f t="shared" si="0"/>
        <v>43356355</v>
      </c>
    </row>
    <row r="13" spans="1:174" s="54" customFormat="1" ht="29" x14ac:dyDescent="0.35">
      <c r="A13" s="54" t="s">
        <v>371</v>
      </c>
      <c r="B13" s="54">
        <v>26303873</v>
      </c>
      <c r="C13" s="54">
        <v>27158091</v>
      </c>
      <c r="D13" s="54">
        <v>36492482</v>
      </c>
      <c r="E13" s="54">
        <v>24278535</v>
      </c>
      <c r="F13" s="54">
        <v>21835517</v>
      </c>
      <c r="G13" s="54">
        <v>24108451</v>
      </c>
      <c r="H13" s="54">
        <v>35671149</v>
      </c>
      <c r="I13" s="54">
        <v>47823992</v>
      </c>
      <c r="J13" s="54">
        <v>32771622</v>
      </c>
      <c r="K13" s="54">
        <v>45930287</v>
      </c>
      <c r="L13" s="54">
        <v>28348098</v>
      </c>
      <c r="M13" s="54">
        <v>23182917</v>
      </c>
      <c r="N13" s="54">
        <f t="shared" si="0"/>
        <v>53461964</v>
      </c>
    </row>
    <row r="14" spans="1:174" ht="34.4" customHeight="1" x14ac:dyDescent="0.35">
      <c r="A14" s="54" t="s">
        <v>395</v>
      </c>
      <c r="B14" s="32">
        <v>30594013</v>
      </c>
      <c r="C14" s="32">
        <v>25817254</v>
      </c>
      <c r="D14" s="32">
        <v>43531108</v>
      </c>
      <c r="E14" s="32">
        <v>33110346</v>
      </c>
      <c r="F14" s="32">
        <v>29985015</v>
      </c>
      <c r="G14" s="32">
        <v>39623680</v>
      </c>
      <c r="H14" s="32">
        <v>22339707</v>
      </c>
      <c r="I14" s="32">
        <v>36581492</v>
      </c>
      <c r="J14" s="32">
        <v>32351725</v>
      </c>
      <c r="K14" s="32">
        <v>29499820</v>
      </c>
      <c r="L14" s="32">
        <v>31072903</v>
      </c>
      <c r="M14" s="32">
        <v>23576445</v>
      </c>
      <c r="N14" s="54">
        <f t="shared" si="0"/>
        <v>56411267</v>
      </c>
      <c r="FR14" s="32"/>
    </row>
    <row r="15" spans="1:174" ht="34.4" customHeight="1" x14ac:dyDescent="0.35">
      <c r="A15" s="54" t="s">
        <v>428</v>
      </c>
      <c r="B15" s="32">
        <v>29476239</v>
      </c>
      <c r="C15" s="32">
        <v>22541914</v>
      </c>
      <c r="D15" s="32">
        <v>30369627</v>
      </c>
      <c r="E15" s="32">
        <v>33710370</v>
      </c>
      <c r="F15" s="32">
        <v>32409326</v>
      </c>
      <c r="G15" s="32">
        <v>24431550</v>
      </c>
      <c r="H15" s="32">
        <v>22658645</v>
      </c>
      <c r="I15" s="32">
        <v>23767201</v>
      </c>
      <c r="J15" s="32">
        <v>28412869</v>
      </c>
      <c r="K15" s="32">
        <v>44716017</v>
      </c>
      <c r="L15" s="32">
        <v>23833149</v>
      </c>
      <c r="M15" s="32">
        <v>30582921</v>
      </c>
      <c r="N15" s="54">
        <f t="shared" si="0"/>
        <v>52018153</v>
      </c>
      <c r="FR15" s="32"/>
    </row>
    <row r="16" spans="1:174" ht="34.4" customHeight="1" x14ac:dyDescent="0.35">
      <c r="A16" s="54" t="s">
        <v>569</v>
      </c>
      <c r="B16" s="32">
        <v>23241097</v>
      </c>
      <c r="C16" s="32">
        <v>25476403</v>
      </c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54">
        <f t="shared" si="0"/>
        <v>48717500</v>
      </c>
      <c r="O16" s="189"/>
      <c r="FR16" s="32"/>
    </row>
    <row r="17" spans="1:174" ht="34.4" customHeight="1" x14ac:dyDescent="0.35">
      <c r="A17" s="54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FR17" s="32"/>
    </row>
    <row r="18" spans="1:174" s="54" customFormat="1" ht="29" hidden="1" x14ac:dyDescent="0.35">
      <c r="A18" s="54" t="s">
        <v>198</v>
      </c>
      <c r="B18" s="54">
        <v>7496431</v>
      </c>
      <c r="C18" s="54">
        <v>10091737</v>
      </c>
      <c r="D18" s="54">
        <v>9567503</v>
      </c>
      <c r="E18" s="54">
        <v>7514044</v>
      </c>
      <c r="F18" s="54">
        <v>9168320</v>
      </c>
      <c r="G18" s="54">
        <v>7497577</v>
      </c>
      <c r="H18" s="54">
        <v>6014554</v>
      </c>
      <c r="I18" s="54">
        <v>17464009</v>
      </c>
      <c r="J18" s="54">
        <v>6404517</v>
      </c>
      <c r="K18" s="54">
        <v>8141008</v>
      </c>
      <c r="L18" s="54">
        <v>12026299</v>
      </c>
      <c r="M18" s="54">
        <v>7396434</v>
      </c>
      <c r="N18" s="54">
        <f t="shared" ref="N18:N28" si="1">SUM(B18:M18)</f>
        <v>108782433</v>
      </c>
    </row>
    <row r="19" spans="1:174" s="54" customFormat="1" ht="31.4" hidden="1" customHeight="1" x14ac:dyDescent="0.35">
      <c r="A19" s="54" t="s">
        <v>199</v>
      </c>
      <c r="B19" s="54">
        <v>11053585</v>
      </c>
      <c r="C19" s="54">
        <v>11510484</v>
      </c>
      <c r="D19" s="54">
        <v>9874647</v>
      </c>
      <c r="E19" s="54">
        <v>9356821</v>
      </c>
      <c r="F19" s="54">
        <v>14492084</v>
      </c>
      <c r="G19" s="54">
        <v>8279059</v>
      </c>
      <c r="H19" s="54">
        <v>6146971</v>
      </c>
      <c r="I19" s="54">
        <v>9403855</v>
      </c>
      <c r="J19" s="54">
        <v>10399466</v>
      </c>
      <c r="K19" s="54">
        <v>10329348</v>
      </c>
      <c r="L19" s="54">
        <v>17182456</v>
      </c>
      <c r="M19" s="54">
        <v>14855371</v>
      </c>
      <c r="N19" s="54">
        <f t="shared" si="1"/>
        <v>132884147</v>
      </c>
      <c r="FR19" s="54">
        <v>366</v>
      </c>
    </row>
    <row r="20" spans="1:174" s="54" customFormat="1" ht="30.65" hidden="1" customHeight="1" x14ac:dyDescent="0.35">
      <c r="A20" s="54" t="s">
        <v>200</v>
      </c>
      <c r="B20" s="54">
        <v>11784344</v>
      </c>
      <c r="C20" s="54">
        <v>8412801</v>
      </c>
      <c r="D20" s="54">
        <v>5455805</v>
      </c>
      <c r="E20" s="54">
        <v>8345530</v>
      </c>
      <c r="F20" s="54">
        <v>7183277</v>
      </c>
      <c r="G20" s="54">
        <v>7580929</v>
      </c>
      <c r="H20" s="54">
        <v>7991742</v>
      </c>
      <c r="I20" s="54">
        <v>8481667</v>
      </c>
      <c r="J20" s="54">
        <v>11287830</v>
      </c>
      <c r="K20" s="54">
        <v>19996613</v>
      </c>
      <c r="L20" s="54">
        <v>11086748</v>
      </c>
      <c r="M20" s="54">
        <v>7017579</v>
      </c>
      <c r="N20" s="54">
        <f t="shared" si="1"/>
        <v>114624865</v>
      </c>
      <c r="FR20" s="54">
        <v>106</v>
      </c>
    </row>
    <row r="21" spans="1:174" s="54" customFormat="1" ht="24.65" hidden="1" customHeight="1" x14ac:dyDescent="0.35">
      <c r="A21" s="54" t="s">
        <v>201</v>
      </c>
      <c r="B21" s="54">
        <v>8867725</v>
      </c>
      <c r="C21" s="54">
        <v>13575305</v>
      </c>
      <c r="D21" s="54">
        <v>8780089</v>
      </c>
      <c r="E21" s="54">
        <v>9562610</v>
      </c>
      <c r="F21" s="54">
        <v>10522773</v>
      </c>
      <c r="G21" s="54">
        <v>8732971</v>
      </c>
      <c r="H21" s="54">
        <v>8240251</v>
      </c>
      <c r="I21" s="54">
        <v>11455718</v>
      </c>
      <c r="J21" s="54">
        <v>16752135</v>
      </c>
      <c r="K21" s="54">
        <v>19824407</v>
      </c>
      <c r="L21" s="54">
        <v>18791870</v>
      </c>
      <c r="M21" s="54">
        <v>15463647</v>
      </c>
      <c r="N21" s="54">
        <f t="shared" si="1"/>
        <v>150569501</v>
      </c>
      <c r="FR21" s="54">
        <v>340</v>
      </c>
    </row>
    <row r="22" spans="1:174" s="54" customFormat="1" ht="27" hidden="1" customHeight="1" x14ac:dyDescent="0.35">
      <c r="A22" s="54" t="s">
        <v>202</v>
      </c>
      <c r="B22" s="54">
        <v>20367498</v>
      </c>
      <c r="C22" s="54">
        <v>11411754</v>
      </c>
      <c r="D22" s="54">
        <v>9508690</v>
      </c>
      <c r="E22" s="54">
        <v>12183268</v>
      </c>
      <c r="F22" s="54">
        <v>7159202</v>
      </c>
      <c r="G22" s="54">
        <v>16733750</v>
      </c>
      <c r="H22" s="54">
        <v>10854489</v>
      </c>
      <c r="I22" s="54">
        <v>16074136</v>
      </c>
      <c r="J22" s="54">
        <v>15588572</v>
      </c>
      <c r="K22" s="54">
        <v>12684339</v>
      </c>
      <c r="L22" s="54">
        <v>18527629</v>
      </c>
      <c r="M22" s="54">
        <v>18580573</v>
      </c>
      <c r="N22" s="54">
        <f t="shared" si="1"/>
        <v>169673900</v>
      </c>
      <c r="FQ22" s="54">
        <v>205</v>
      </c>
      <c r="FR22" s="54">
        <v>210</v>
      </c>
    </row>
    <row r="23" spans="1:174" s="54" customFormat="1" ht="25.75" hidden="1" customHeight="1" x14ac:dyDescent="0.35">
      <c r="A23" s="54" t="s">
        <v>203</v>
      </c>
      <c r="B23" s="54">
        <v>12150980</v>
      </c>
      <c r="C23" s="54">
        <v>13909600</v>
      </c>
      <c r="D23" s="54">
        <v>11171053</v>
      </c>
      <c r="E23" s="54">
        <v>15561096</v>
      </c>
      <c r="F23" s="54">
        <v>14779185</v>
      </c>
      <c r="G23" s="54">
        <v>19351104</v>
      </c>
      <c r="H23" s="54">
        <v>18145808</v>
      </c>
      <c r="I23" s="54">
        <v>14756059</v>
      </c>
      <c r="J23" s="54">
        <v>11391372</v>
      </c>
      <c r="K23" s="54">
        <v>14880732.82</v>
      </c>
      <c r="L23" s="54">
        <v>18709973</v>
      </c>
      <c r="M23" s="54">
        <v>21094438</v>
      </c>
      <c r="N23" s="54">
        <f t="shared" si="1"/>
        <v>185901400.81999999</v>
      </c>
      <c r="FR23" s="54">
        <v>251</v>
      </c>
    </row>
    <row r="24" spans="1:174" s="54" customFormat="1" ht="27" hidden="1" customHeight="1" x14ac:dyDescent="0.35">
      <c r="A24" s="54" t="s">
        <v>204</v>
      </c>
      <c r="B24" s="54">
        <v>12457177.9</v>
      </c>
      <c r="C24" s="54">
        <v>18120230.460000001</v>
      </c>
      <c r="D24" s="54">
        <v>14055555.15</v>
      </c>
      <c r="E24" s="54">
        <v>18183137</v>
      </c>
      <c r="F24" s="54">
        <v>13363267</v>
      </c>
      <c r="G24" s="54">
        <v>13437572.93</v>
      </c>
      <c r="H24" s="54">
        <v>13199184</v>
      </c>
      <c r="I24" s="54">
        <v>9452058</v>
      </c>
      <c r="J24" s="54">
        <v>12835500</v>
      </c>
      <c r="K24" s="54">
        <v>11230758</v>
      </c>
      <c r="L24" s="54">
        <v>9541712</v>
      </c>
      <c r="M24" s="54">
        <v>7642818</v>
      </c>
      <c r="N24" s="54">
        <f t="shared" si="1"/>
        <v>153518970.44</v>
      </c>
      <c r="FR24" s="54">
        <v>73</v>
      </c>
    </row>
    <row r="25" spans="1:174" s="54" customFormat="1" ht="24.65" hidden="1" customHeight="1" x14ac:dyDescent="0.35">
      <c r="A25" s="54" t="s">
        <v>205</v>
      </c>
      <c r="B25" s="54">
        <v>15101652</v>
      </c>
      <c r="C25" s="54">
        <v>19018127</v>
      </c>
      <c r="D25" s="54">
        <v>16962409</v>
      </c>
      <c r="E25" s="54">
        <v>12653144</v>
      </c>
      <c r="F25" s="54">
        <v>14656773</v>
      </c>
      <c r="G25" s="54">
        <v>13524248</v>
      </c>
      <c r="H25" s="54">
        <v>13714399</v>
      </c>
      <c r="I25" s="54">
        <v>19053065</v>
      </c>
      <c r="J25" s="54">
        <v>16045148</v>
      </c>
      <c r="K25" s="54">
        <v>18905974</v>
      </c>
      <c r="L25" s="54">
        <v>13207652</v>
      </c>
      <c r="M25" s="54">
        <v>20266475</v>
      </c>
      <c r="N25" s="54">
        <f t="shared" si="1"/>
        <v>193109066</v>
      </c>
      <c r="FR25" s="54">
        <v>127</v>
      </c>
    </row>
    <row r="26" spans="1:174" s="54" customFormat="1" ht="29" hidden="1" x14ac:dyDescent="0.35">
      <c r="A26" s="54" t="s">
        <v>206</v>
      </c>
      <c r="B26" s="54">
        <v>27814697</v>
      </c>
      <c r="C26" s="54">
        <v>11397493</v>
      </c>
      <c r="D26" s="54">
        <v>14022815</v>
      </c>
      <c r="E26" s="54">
        <v>13242804</v>
      </c>
      <c r="F26" s="54">
        <v>12161104</v>
      </c>
      <c r="G26" s="54">
        <v>20030635</v>
      </c>
      <c r="H26" s="54">
        <v>12512145</v>
      </c>
      <c r="I26" s="54">
        <v>16546975</v>
      </c>
      <c r="J26" s="54">
        <v>8881735.9299999997</v>
      </c>
      <c r="K26" s="54">
        <v>19908988</v>
      </c>
      <c r="L26" s="54">
        <v>17441436</v>
      </c>
      <c r="M26" s="54">
        <v>13093397</v>
      </c>
      <c r="N26" s="54">
        <f t="shared" si="1"/>
        <v>187054224.93000001</v>
      </c>
    </row>
    <row r="27" spans="1:174" s="54" customFormat="1" ht="29" hidden="1" x14ac:dyDescent="0.35">
      <c r="A27" s="54" t="s">
        <v>207</v>
      </c>
      <c r="B27" s="54">
        <v>13190553</v>
      </c>
      <c r="C27" s="54">
        <v>17892110</v>
      </c>
      <c r="D27" s="54">
        <v>16882175</v>
      </c>
      <c r="E27" s="54">
        <v>9207760</v>
      </c>
      <c r="F27" s="54">
        <v>14697086</v>
      </c>
      <c r="G27" s="54">
        <v>16867475</v>
      </c>
      <c r="H27" s="54">
        <v>14550684</v>
      </c>
      <c r="I27" s="54">
        <v>11899373</v>
      </c>
      <c r="J27" s="54">
        <v>22600227</v>
      </c>
      <c r="K27" s="54">
        <v>22766036</v>
      </c>
      <c r="L27" s="54">
        <v>18330004</v>
      </c>
      <c r="M27" s="54">
        <v>14301116</v>
      </c>
      <c r="N27" s="54">
        <f t="shared" si="1"/>
        <v>193184599</v>
      </c>
    </row>
    <row r="28" spans="1:174" s="54" customFormat="1" ht="29" hidden="1" x14ac:dyDescent="0.35">
      <c r="A28" s="54" t="s">
        <v>329</v>
      </c>
      <c r="B28" s="54">
        <v>21115682</v>
      </c>
      <c r="C28" s="54">
        <v>22240673</v>
      </c>
      <c r="D28" s="54">
        <v>22334389</v>
      </c>
      <c r="E28" s="54">
        <v>20007060</v>
      </c>
      <c r="F28" s="54">
        <v>17344248</v>
      </c>
      <c r="G28" s="54">
        <v>16723021</v>
      </c>
      <c r="H28" s="54">
        <v>19588957</v>
      </c>
      <c r="I28" s="54">
        <v>23275886</v>
      </c>
      <c r="J28" s="54">
        <v>23695753</v>
      </c>
      <c r="K28" s="54">
        <v>21771672</v>
      </c>
      <c r="L28" s="54">
        <v>23444221</v>
      </c>
      <c r="M28" s="54">
        <v>25700155</v>
      </c>
      <c r="N28" s="54">
        <f t="shared" si="1"/>
        <v>257241717</v>
      </c>
    </row>
    <row r="29" spans="1:174" s="54" customFormat="1" ht="29" hidden="1" x14ac:dyDescent="0.35">
      <c r="A29" s="54" t="s">
        <v>371</v>
      </c>
      <c r="B29" s="54">
        <v>26303873</v>
      </c>
      <c r="C29" s="54">
        <v>27158091</v>
      </c>
      <c r="D29" s="54">
        <v>36492482</v>
      </c>
      <c r="E29" s="54">
        <v>24278535</v>
      </c>
      <c r="F29" s="54">
        <v>21835517</v>
      </c>
      <c r="G29" s="54">
        <v>24108451</v>
      </c>
      <c r="H29" s="54">
        <v>35671149</v>
      </c>
      <c r="I29" s="54">
        <v>47823992</v>
      </c>
      <c r="J29" s="54">
        <v>32771622</v>
      </c>
      <c r="K29" s="54">
        <v>45930287</v>
      </c>
      <c r="L29" s="54">
        <v>28348098</v>
      </c>
      <c r="M29" s="54">
        <v>23182917</v>
      </c>
      <c r="N29" s="54">
        <f>SUM(B29:M29)</f>
        <v>373905014</v>
      </c>
    </row>
    <row r="30" spans="1:174" ht="34.4" customHeight="1" x14ac:dyDescent="0.35">
      <c r="A30" s="54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FR30" s="32"/>
    </row>
    <row r="31" spans="1:174" ht="14.25" customHeight="1" x14ac:dyDescent="0.35">
      <c r="B31" s="53" t="s">
        <v>208</v>
      </c>
      <c r="P31" s="32"/>
      <c r="FR31" s="2">
        <v>10</v>
      </c>
    </row>
    <row r="32" spans="1:174" ht="14.25" customHeight="1" x14ac:dyDescent="0.35">
      <c r="A32" s="4">
        <v>2011</v>
      </c>
      <c r="B32" s="32">
        <f>N2</f>
        <v>17588168</v>
      </c>
      <c r="FR32" s="2">
        <v>1</v>
      </c>
    </row>
    <row r="33" spans="1:174" ht="14.25" customHeight="1" x14ac:dyDescent="0.35">
      <c r="A33" s="4">
        <v>2012</v>
      </c>
      <c r="B33" s="32">
        <f t="shared" ref="B33:B46" si="2">N3</f>
        <v>22564069</v>
      </c>
    </row>
    <row r="34" spans="1:174" ht="14.25" customHeight="1" x14ac:dyDescent="0.35">
      <c r="A34" s="4">
        <v>2013</v>
      </c>
      <c r="B34" s="32">
        <f t="shared" si="2"/>
        <v>20197145</v>
      </c>
    </row>
    <row r="35" spans="1:174" ht="14.25" customHeight="1" x14ac:dyDescent="0.35">
      <c r="A35" s="4">
        <v>2014</v>
      </c>
      <c r="B35" s="32">
        <f t="shared" si="2"/>
        <v>22443030</v>
      </c>
    </row>
    <row r="36" spans="1:174" ht="14.25" customHeight="1" x14ac:dyDescent="0.35">
      <c r="A36" s="4">
        <v>2015</v>
      </c>
      <c r="B36" s="32">
        <f t="shared" si="2"/>
        <v>31779252</v>
      </c>
    </row>
    <row r="37" spans="1:174" ht="14.25" customHeight="1" x14ac:dyDescent="0.35">
      <c r="A37" s="4">
        <v>2016</v>
      </c>
      <c r="B37" s="32">
        <f t="shared" si="2"/>
        <v>26060580</v>
      </c>
      <c r="FR37" s="2">
        <v>9</v>
      </c>
    </row>
    <row r="38" spans="1:174" ht="14.25" customHeight="1" x14ac:dyDescent="0.35">
      <c r="A38" s="4">
        <v>2017</v>
      </c>
      <c r="B38" s="32">
        <f t="shared" si="2"/>
        <v>30577408.359999999</v>
      </c>
      <c r="FR38" s="2">
        <v>5</v>
      </c>
    </row>
    <row r="39" spans="1:174" ht="14.25" customHeight="1" x14ac:dyDescent="0.35">
      <c r="A39" s="4">
        <v>2018</v>
      </c>
      <c r="B39" s="32">
        <f t="shared" si="2"/>
        <v>34119779</v>
      </c>
      <c r="FR39" s="2">
        <v>64</v>
      </c>
    </row>
    <row r="40" spans="1:174" ht="14.25" customHeight="1" x14ac:dyDescent="0.35">
      <c r="A40" s="4">
        <v>2019</v>
      </c>
      <c r="B40" s="32">
        <f t="shared" si="2"/>
        <v>39212190</v>
      </c>
      <c r="FR40" s="2">
        <v>760</v>
      </c>
    </row>
    <row r="41" spans="1:174" ht="14.25" customHeight="1" x14ac:dyDescent="0.35">
      <c r="A41" s="4">
        <v>2020</v>
      </c>
      <c r="B41" s="32">
        <f t="shared" si="2"/>
        <v>31082663</v>
      </c>
      <c r="FR41" s="2">
        <v>1497</v>
      </c>
    </row>
    <row r="42" spans="1:174" ht="14.25" customHeight="1" x14ac:dyDescent="0.35">
      <c r="A42" s="4">
        <v>2021</v>
      </c>
      <c r="B42" s="32">
        <f t="shared" si="2"/>
        <v>43356355</v>
      </c>
      <c r="FR42" s="2">
        <v>9</v>
      </c>
    </row>
    <row r="43" spans="1:174" ht="14.25" customHeight="1" x14ac:dyDescent="0.35">
      <c r="A43" s="4">
        <v>2022</v>
      </c>
      <c r="B43" s="32">
        <f t="shared" si="2"/>
        <v>53461964</v>
      </c>
      <c r="FR43" s="2">
        <v>2</v>
      </c>
    </row>
    <row r="44" spans="1:174" ht="14.25" customHeight="1" x14ac:dyDescent="0.35">
      <c r="A44" s="4">
        <v>2023</v>
      </c>
      <c r="B44" s="32">
        <f t="shared" si="2"/>
        <v>56411267</v>
      </c>
      <c r="FR44" s="2">
        <v>0</v>
      </c>
    </row>
    <row r="45" spans="1:174" ht="14.25" customHeight="1" x14ac:dyDescent="0.35">
      <c r="A45" s="4">
        <v>2024</v>
      </c>
      <c r="B45" s="32">
        <f t="shared" si="2"/>
        <v>52018153</v>
      </c>
      <c r="FR45" s="2">
        <v>402</v>
      </c>
    </row>
    <row r="46" spans="1:174" ht="14.25" customHeight="1" x14ac:dyDescent="0.35">
      <c r="A46" s="4">
        <v>2025</v>
      </c>
      <c r="B46" s="32">
        <f t="shared" si="2"/>
        <v>48717500</v>
      </c>
      <c r="FR46" s="2">
        <v>7</v>
      </c>
    </row>
    <row r="47" spans="1:174" ht="14.25" customHeight="1" x14ac:dyDescent="0.35">
      <c r="A47" s="4"/>
      <c r="B47" s="32"/>
      <c r="FR47" s="2">
        <v>15</v>
      </c>
    </row>
    <row r="48" spans="1:174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spans="174:174" ht="14.25" customHeight="1" x14ac:dyDescent="0.35">
      <c r="FR65" s="2">
        <v>150</v>
      </c>
    </row>
    <row r="66" spans="174:174" ht="14.25" customHeight="1" x14ac:dyDescent="0.35">
      <c r="FR66" s="2">
        <v>58</v>
      </c>
    </row>
    <row r="67" spans="174:174" ht="14.25" customHeight="1" x14ac:dyDescent="0.35">
      <c r="FR67" s="4">
        <v>2</v>
      </c>
    </row>
    <row r="68" spans="174:174" ht="14.25" customHeight="1" x14ac:dyDescent="0.3"/>
    <row r="69" spans="174:174" ht="14.25" customHeight="1" x14ac:dyDescent="0.3"/>
    <row r="70" spans="174:174" ht="14.25" customHeight="1" x14ac:dyDescent="0.3"/>
    <row r="71" spans="174:174" ht="14.25" customHeight="1" x14ac:dyDescent="0.3"/>
    <row r="72" spans="174:174" ht="14.25" customHeight="1" x14ac:dyDescent="0.3"/>
    <row r="73" spans="174:174" ht="14.25" customHeight="1" x14ac:dyDescent="0.3"/>
    <row r="74" spans="174:174" ht="14.25" customHeight="1" x14ac:dyDescent="0.3"/>
    <row r="75" spans="174:174" ht="14.25" customHeight="1" x14ac:dyDescent="0.3"/>
    <row r="76" spans="174:174" ht="14.25" customHeight="1" x14ac:dyDescent="0.3"/>
    <row r="77" spans="174:174" ht="14.25" customHeight="1" x14ac:dyDescent="0.3"/>
    <row r="78" spans="174:174" ht="14.25" customHeight="1" x14ac:dyDescent="0.3"/>
    <row r="79" spans="174:174" ht="14.25" customHeight="1" x14ac:dyDescent="0.3"/>
    <row r="80" spans="174:174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  <row r="1017" ht="14.25" customHeight="1" x14ac:dyDescent="0.3"/>
    <row r="1018" ht="14.25" customHeight="1" x14ac:dyDescent="0.3"/>
  </sheetData>
  <phoneticPr fontId="23" type="noConversion"/>
  <pageMargins left="0.7" right="0.7" top="0.75" bottom="0.75" header="0" footer="0"/>
  <pageSetup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>
    <tabColor rgb="FFFFFF00"/>
  </sheetPr>
  <dimension ref="A1:FR1000"/>
  <sheetViews>
    <sheetView workbookViewId="0"/>
  </sheetViews>
  <sheetFormatPr defaultColWidth="12.58203125" defaultRowHeight="15" customHeight="1" x14ac:dyDescent="0.3"/>
  <cols>
    <col min="1" max="1" width="17.9140625" customWidth="1"/>
    <col min="2" max="2" width="35.08203125" customWidth="1"/>
    <col min="3" max="4" width="10" customWidth="1"/>
    <col min="5" max="5" width="21.4140625" customWidth="1"/>
    <col min="6" max="6" width="12" customWidth="1"/>
    <col min="7" max="14" width="10" customWidth="1"/>
    <col min="15" max="15" width="11.08203125" customWidth="1"/>
    <col min="16" max="174" width="10" customWidth="1"/>
  </cols>
  <sheetData>
    <row r="1" spans="1:174" ht="14.25" customHeight="1" x14ac:dyDescent="0.35">
      <c r="B1" s="2" t="s">
        <v>209</v>
      </c>
      <c r="E1" s="331" t="s">
        <v>210</v>
      </c>
      <c r="F1" s="332"/>
    </row>
    <row r="2" spans="1:174" ht="14.25" customHeight="1" x14ac:dyDescent="0.35">
      <c r="A2" s="2" t="s">
        <v>174</v>
      </c>
      <c r="B2" s="10">
        <f>'New Const Permits'!N14</f>
        <v>9</v>
      </c>
      <c r="E2" s="55" t="s">
        <v>202</v>
      </c>
      <c r="F2" s="43">
        <f>'YOY DC Building Permit Value'!E22</f>
        <v>12183268</v>
      </c>
    </row>
    <row r="3" spans="1:174" ht="14.25" customHeight="1" x14ac:dyDescent="0.35">
      <c r="A3" s="2" t="s">
        <v>56</v>
      </c>
      <c r="B3" s="10">
        <f>'New Const Permits'!N15</f>
        <v>31</v>
      </c>
      <c r="E3" s="55" t="s">
        <v>203</v>
      </c>
      <c r="F3" s="43">
        <f>'YOY DC Building Permit Value'!E23</f>
        <v>15561096</v>
      </c>
      <c r="FR3" s="2">
        <v>366</v>
      </c>
    </row>
    <row r="4" spans="1:174" ht="14.25" customHeight="1" x14ac:dyDescent="0.35">
      <c r="A4" s="2" t="s">
        <v>59</v>
      </c>
      <c r="B4" s="10">
        <f>'New Const Permits'!N16</f>
        <v>37</v>
      </c>
      <c r="E4" s="55" t="s">
        <v>204</v>
      </c>
      <c r="F4" s="43">
        <f>'YOY DC Building Permit Value'!E24</f>
        <v>18183137</v>
      </c>
      <c r="FR4" s="2">
        <v>106</v>
      </c>
    </row>
    <row r="5" spans="1:174" ht="14.25" customHeight="1" x14ac:dyDescent="0.35">
      <c r="A5" s="2" t="s">
        <v>58</v>
      </c>
      <c r="B5" s="10">
        <f>'New Const Permits'!N17</f>
        <v>74</v>
      </c>
      <c r="FR5" s="2">
        <v>340</v>
      </c>
    </row>
    <row r="6" spans="1:174" ht="14.25" customHeight="1" x14ac:dyDescent="0.35">
      <c r="A6" s="2" t="s">
        <v>57</v>
      </c>
      <c r="B6" s="10">
        <f>'New Const Permits'!N18</f>
        <v>22</v>
      </c>
      <c r="FQ6" s="2">
        <v>205</v>
      </c>
      <c r="FR6" s="2">
        <v>210</v>
      </c>
    </row>
    <row r="7" spans="1:174" ht="14.25" customHeight="1" x14ac:dyDescent="0.35">
      <c r="A7" s="2" t="s">
        <v>55</v>
      </c>
      <c r="B7" s="10">
        <f>'New Const Permits'!N19</f>
        <v>11</v>
      </c>
      <c r="FR7" s="2">
        <v>251</v>
      </c>
    </row>
    <row r="8" spans="1:174" ht="14.25" customHeight="1" x14ac:dyDescent="0.35">
      <c r="A8" s="2" t="s">
        <v>22</v>
      </c>
      <c r="B8" s="10" t="e">
        <f>'New Const Permits'!#REF!</f>
        <v>#REF!</v>
      </c>
      <c r="FR8" s="2">
        <v>73</v>
      </c>
    </row>
    <row r="9" spans="1:174" ht="14.25" customHeight="1" x14ac:dyDescent="0.35">
      <c r="FR9" s="2">
        <v>127</v>
      </c>
    </row>
    <row r="10" spans="1:174" ht="14.25" customHeight="1" x14ac:dyDescent="0.35">
      <c r="B10" s="2" t="s">
        <v>211</v>
      </c>
      <c r="FR10" s="2">
        <v>10</v>
      </c>
    </row>
    <row r="11" spans="1:174" ht="14.25" customHeight="1" x14ac:dyDescent="0.35">
      <c r="A11" s="2" t="s">
        <v>58</v>
      </c>
      <c r="B11" s="43">
        <f>'DC New Const Value'!N114</f>
        <v>18516408</v>
      </c>
      <c r="FR11" s="2">
        <v>1</v>
      </c>
    </row>
    <row r="12" spans="1:174" ht="14.25" customHeight="1" x14ac:dyDescent="0.35">
      <c r="A12" s="2" t="s">
        <v>56</v>
      </c>
      <c r="B12" s="43">
        <f>'DC New Const Value'!N112</f>
        <v>16719006</v>
      </c>
    </row>
    <row r="13" spans="1:174" ht="14.25" customHeight="1" x14ac:dyDescent="0.35">
      <c r="A13" s="2" t="s">
        <v>175</v>
      </c>
      <c r="B13" s="43">
        <f>'DC New Const Value'!N117</f>
        <v>10272337</v>
      </c>
    </row>
    <row r="14" spans="1:174" ht="14.25" customHeight="1" x14ac:dyDescent="0.35">
      <c r="A14" s="2" t="s">
        <v>176</v>
      </c>
      <c r="B14" s="43">
        <f>'DC New Const Value'!N119</f>
        <v>9184859</v>
      </c>
    </row>
    <row r="15" spans="1:174" ht="14.25" customHeight="1" x14ac:dyDescent="0.35">
      <c r="A15" s="2" t="s">
        <v>60</v>
      </c>
      <c r="B15" s="43">
        <f>'DC New Const Value'!N118</f>
        <v>7768187</v>
      </c>
    </row>
    <row r="16" spans="1:174" ht="14.25" customHeight="1" x14ac:dyDescent="0.35">
      <c r="A16" s="2" t="s">
        <v>59</v>
      </c>
      <c r="B16" s="43">
        <f>'DC New Const Value'!N113</f>
        <v>15341152</v>
      </c>
      <c r="FR16" s="2">
        <v>9</v>
      </c>
    </row>
    <row r="17" spans="1:174" ht="14.25" customHeight="1" x14ac:dyDescent="0.35">
      <c r="A17" s="2" t="s">
        <v>55</v>
      </c>
      <c r="B17" s="43">
        <f>'DC New Const Value'!N116</f>
        <v>7155336</v>
      </c>
      <c r="FR17" s="2">
        <v>5</v>
      </c>
    </row>
    <row r="18" spans="1:174" ht="14.25" customHeight="1" x14ac:dyDescent="0.35">
      <c r="A18" s="2" t="s">
        <v>57</v>
      </c>
      <c r="B18" s="43">
        <f>'DC New Const Value'!N115</f>
        <v>6827907</v>
      </c>
      <c r="FR18" s="2">
        <v>64</v>
      </c>
    </row>
    <row r="19" spans="1:174" ht="14.25" customHeight="1" x14ac:dyDescent="0.35">
      <c r="A19" s="2" t="s">
        <v>174</v>
      </c>
      <c r="B19" s="43">
        <f>'DC New Const Value'!N111</f>
        <v>2965260</v>
      </c>
      <c r="FR19" s="2">
        <v>760</v>
      </c>
    </row>
    <row r="20" spans="1:174" ht="14.25" customHeight="1" x14ac:dyDescent="0.35">
      <c r="B20" s="43">
        <f>'DC New Const Value'!N120</f>
        <v>94750452</v>
      </c>
      <c r="FR20" s="2">
        <v>1497</v>
      </c>
    </row>
    <row r="21" spans="1:174" ht="14.25" customHeight="1" x14ac:dyDescent="0.35">
      <c r="FR21" s="2">
        <v>9</v>
      </c>
    </row>
    <row r="22" spans="1:174" ht="14.25" customHeight="1" x14ac:dyDescent="0.3"/>
    <row r="23" spans="1:174" ht="14.25" customHeight="1" x14ac:dyDescent="0.35">
      <c r="B23" s="2" t="s">
        <v>212</v>
      </c>
    </row>
    <row r="24" spans="1:174" ht="14.25" customHeight="1" x14ac:dyDescent="0.35">
      <c r="A24" s="2" t="s">
        <v>58</v>
      </c>
      <c r="B24" s="43">
        <f>'DC New Const Value'!N126</f>
        <v>20149366</v>
      </c>
    </row>
    <row r="25" spans="1:174" ht="14.25" customHeight="1" x14ac:dyDescent="0.35">
      <c r="A25" s="2" t="s">
        <v>59</v>
      </c>
      <c r="B25" s="43">
        <f>'DC New Const Value'!N125</f>
        <v>17829678</v>
      </c>
    </row>
    <row r="26" spans="1:174" ht="14.25" customHeight="1" x14ac:dyDescent="0.35">
      <c r="A26" s="2" t="s">
        <v>175</v>
      </c>
      <c r="B26" s="43">
        <f>'DC New Const Value'!N129</f>
        <v>17590700</v>
      </c>
    </row>
    <row r="27" spans="1:174" ht="14.25" customHeight="1" x14ac:dyDescent="0.35">
      <c r="A27" s="2" t="s">
        <v>56</v>
      </c>
      <c r="B27" s="43">
        <f>'DC New Const Value'!N124</f>
        <v>11155089</v>
      </c>
    </row>
    <row r="28" spans="1:174" ht="14.25" customHeight="1" x14ac:dyDescent="0.35">
      <c r="A28" s="2" t="s">
        <v>176</v>
      </c>
      <c r="B28" s="43">
        <f>'DC New Const Value'!N131</f>
        <v>8165125</v>
      </c>
    </row>
    <row r="29" spans="1:174" ht="14.25" customHeight="1" x14ac:dyDescent="0.35">
      <c r="A29" s="2" t="s">
        <v>174</v>
      </c>
      <c r="B29" s="43">
        <f>'DC New Const Value'!N123</f>
        <v>7052027</v>
      </c>
    </row>
    <row r="30" spans="1:174" ht="14.25" customHeight="1" x14ac:dyDescent="0.35">
      <c r="A30" s="2" t="s">
        <v>57</v>
      </c>
      <c r="B30" s="43">
        <f>'DC New Const Value'!N127</f>
        <v>6612961</v>
      </c>
    </row>
    <row r="31" spans="1:174" ht="14.25" customHeight="1" x14ac:dyDescent="0.35">
      <c r="A31" s="2" t="s">
        <v>60</v>
      </c>
      <c r="B31" s="43">
        <f>'DC New Const Value'!N130</f>
        <v>6104366</v>
      </c>
    </row>
    <row r="32" spans="1:174" ht="14.25" customHeight="1" x14ac:dyDescent="0.35">
      <c r="A32" s="2" t="s">
        <v>55</v>
      </c>
      <c r="B32" s="43">
        <f>'DC New Const Value'!N128</f>
        <v>4468775</v>
      </c>
    </row>
    <row r="33" spans="2:174" ht="14.25" customHeight="1" x14ac:dyDescent="0.35">
      <c r="B33" s="43">
        <f>SUM(B24:B32)</f>
        <v>99128087</v>
      </c>
    </row>
    <row r="34" spans="2:174" ht="14.25" customHeight="1" x14ac:dyDescent="0.3"/>
    <row r="35" spans="2:174" ht="14.25" customHeight="1" x14ac:dyDescent="0.3"/>
    <row r="36" spans="2:174" ht="14.25" customHeight="1" x14ac:dyDescent="0.35">
      <c r="FR36" s="2">
        <v>150</v>
      </c>
    </row>
    <row r="37" spans="2:174" ht="14.25" customHeight="1" x14ac:dyDescent="0.35">
      <c r="FR37" s="2">
        <v>58</v>
      </c>
    </row>
    <row r="38" spans="2:174" ht="14.25" customHeight="1" x14ac:dyDescent="0.35">
      <c r="FR38" s="4">
        <v>2</v>
      </c>
    </row>
    <row r="39" spans="2:174" ht="14.25" customHeight="1" x14ac:dyDescent="0.3"/>
    <row r="40" spans="2:174" ht="14.25" customHeight="1" x14ac:dyDescent="0.3"/>
    <row r="41" spans="2:174" ht="14.25" customHeight="1" x14ac:dyDescent="0.3"/>
    <row r="42" spans="2:174" ht="14.25" customHeight="1" x14ac:dyDescent="0.3"/>
    <row r="43" spans="2:174" ht="14.25" customHeight="1" x14ac:dyDescent="0.3"/>
    <row r="44" spans="2:174" ht="14.25" customHeight="1" x14ac:dyDescent="0.3"/>
    <row r="45" spans="2:174" ht="14.25" customHeight="1" x14ac:dyDescent="0.3"/>
    <row r="46" spans="2:174" ht="14.25" customHeight="1" x14ac:dyDescent="0.3"/>
    <row r="47" spans="2:174" ht="14.25" customHeight="1" x14ac:dyDescent="0.3"/>
    <row r="48" spans="2:174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1">
    <mergeCell ref="E1:F1"/>
  </mergeCells>
  <pageMargins left="0.75" right="0.75" top="1" bottom="1" header="0" footer="0"/>
  <pageSetup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1B0CE-8573-4A6D-B208-823E256278F2}">
  <sheetPr>
    <tabColor rgb="FFFFFF00"/>
  </sheetPr>
  <dimension ref="A1:V200"/>
  <sheetViews>
    <sheetView topLeftCell="A6" workbookViewId="0">
      <pane xSplit="1" topLeftCell="B1" activePane="topRight" state="frozen"/>
      <selection pane="topRight" activeCell="H36" sqref="H36"/>
    </sheetView>
  </sheetViews>
  <sheetFormatPr defaultColWidth="8.6640625" defaultRowHeight="14.5" x14ac:dyDescent="0.35"/>
  <cols>
    <col min="1" max="1" width="12.5" style="165" bestFit="1" customWidth="1"/>
    <col min="2" max="5" width="10.6640625" style="165" bestFit="1" customWidth="1"/>
    <col min="6" max="13" width="9.83203125" style="165" bestFit="1" customWidth="1"/>
    <col min="14" max="14" width="10.6640625" style="165" bestFit="1" customWidth="1"/>
    <col min="15" max="15" width="8.6640625" style="165"/>
    <col min="16" max="22" width="9.83203125" style="165" bestFit="1" customWidth="1"/>
    <col min="23" max="16384" width="8.6640625" style="165"/>
  </cols>
  <sheetData>
    <row r="1" spans="1:14" ht="15.5" x14ac:dyDescent="0.35">
      <c r="A1" s="333" t="s">
        <v>549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</row>
    <row r="2" spans="1:14" x14ac:dyDescent="0.35">
      <c r="B2" s="167">
        <v>45680</v>
      </c>
      <c r="C2" s="166">
        <v>45711</v>
      </c>
      <c r="D2" s="167">
        <v>45739</v>
      </c>
      <c r="E2" s="166">
        <v>45770</v>
      </c>
      <c r="F2" s="167">
        <v>45800</v>
      </c>
      <c r="G2" s="166">
        <v>45831</v>
      </c>
      <c r="H2" s="167">
        <v>45861</v>
      </c>
      <c r="I2" s="166">
        <v>45892</v>
      </c>
      <c r="J2" s="167">
        <v>45923</v>
      </c>
      <c r="K2" s="166">
        <v>45953</v>
      </c>
      <c r="L2" s="167">
        <v>45984</v>
      </c>
      <c r="M2" s="166">
        <v>46014</v>
      </c>
    </row>
    <row r="3" spans="1:14" x14ac:dyDescent="0.35">
      <c r="A3" s="165" t="s">
        <v>349</v>
      </c>
      <c r="B3" s="168">
        <v>835000</v>
      </c>
      <c r="C3" s="168">
        <v>250000</v>
      </c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>
        <f>SUM(B3:M3)</f>
        <v>1085000</v>
      </c>
    </row>
    <row r="4" spans="1:14" x14ac:dyDescent="0.35">
      <c r="A4" s="165" t="s">
        <v>348</v>
      </c>
      <c r="B4" s="168">
        <v>150000</v>
      </c>
      <c r="C4" s="168">
        <v>0</v>
      </c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>
        <f t="shared" ref="N4:N19" si="0">SUM(B4:M4)</f>
        <v>150000</v>
      </c>
    </row>
    <row r="5" spans="1:14" x14ac:dyDescent="0.35">
      <c r="A5" s="165" t="s">
        <v>347</v>
      </c>
      <c r="B5" s="168">
        <v>2754000</v>
      </c>
      <c r="C5" s="168">
        <v>960000</v>
      </c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>
        <f t="shared" si="0"/>
        <v>3714000</v>
      </c>
    </row>
    <row r="6" spans="1:14" x14ac:dyDescent="0.35">
      <c r="A6" s="165" t="s">
        <v>346</v>
      </c>
      <c r="B6" s="168">
        <v>175000</v>
      </c>
      <c r="C6" s="168">
        <v>0</v>
      </c>
      <c r="D6" s="168"/>
      <c r="E6" s="168"/>
      <c r="F6" s="168"/>
      <c r="G6" s="168"/>
      <c r="H6" s="168"/>
      <c r="I6" s="168"/>
      <c r="J6" s="168"/>
      <c r="K6" s="168"/>
      <c r="L6" s="168"/>
      <c r="M6" s="168"/>
      <c r="N6" s="168">
        <f t="shared" si="0"/>
        <v>175000</v>
      </c>
    </row>
    <row r="7" spans="1:14" x14ac:dyDescent="0.35">
      <c r="A7" s="165" t="s">
        <v>345</v>
      </c>
      <c r="B7" s="168">
        <v>660000</v>
      </c>
      <c r="C7" s="168">
        <v>6760867</v>
      </c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>
        <f t="shared" si="0"/>
        <v>7420867</v>
      </c>
    </row>
    <row r="8" spans="1:14" x14ac:dyDescent="0.35">
      <c r="A8" s="165" t="s">
        <v>344</v>
      </c>
      <c r="B8" s="168">
        <v>0</v>
      </c>
      <c r="C8" s="168">
        <v>0</v>
      </c>
      <c r="D8" s="168"/>
      <c r="E8" s="168"/>
      <c r="F8" s="168"/>
      <c r="G8" s="168"/>
      <c r="H8" s="168"/>
      <c r="I8" s="168"/>
      <c r="J8" s="168"/>
      <c r="K8" s="168"/>
      <c r="L8" s="168"/>
      <c r="M8" s="168"/>
      <c r="N8" s="168">
        <f t="shared" si="0"/>
        <v>0</v>
      </c>
    </row>
    <row r="9" spans="1:14" x14ac:dyDescent="0.35">
      <c r="A9" s="165" t="s">
        <v>343</v>
      </c>
      <c r="B9" s="168">
        <v>0</v>
      </c>
      <c r="C9" s="168">
        <v>0</v>
      </c>
      <c r="D9" s="168"/>
      <c r="E9" s="168"/>
      <c r="F9" s="168"/>
      <c r="G9" s="168"/>
      <c r="H9" s="168"/>
      <c r="I9" s="168"/>
      <c r="J9" s="168"/>
      <c r="K9" s="168"/>
      <c r="L9" s="168"/>
      <c r="M9" s="168"/>
      <c r="N9" s="168">
        <f t="shared" si="0"/>
        <v>0</v>
      </c>
    </row>
    <row r="10" spans="1:14" x14ac:dyDescent="0.35">
      <c r="A10" s="165" t="s">
        <v>342</v>
      </c>
      <c r="B10" s="168">
        <v>838000</v>
      </c>
      <c r="C10" s="168">
        <v>225000</v>
      </c>
      <c r="D10" s="168"/>
      <c r="E10" s="168"/>
      <c r="F10" s="168"/>
      <c r="G10" s="168"/>
      <c r="H10" s="168"/>
      <c r="I10" s="168"/>
      <c r="J10" s="168"/>
      <c r="K10" s="168"/>
      <c r="L10" s="168"/>
      <c r="M10" s="168"/>
      <c r="N10" s="168">
        <f t="shared" si="0"/>
        <v>1063000</v>
      </c>
    </row>
    <row r="11" spans="1:14" x14ac:dyDescent="0.35">
      <c r="A11" s="165" t="s">
        <v>340</v>
      </c>
      <c r="B11" s="168">
        <v>455552</v>
      </c>
      <c r="C11" s="168">
        <v>0</v>
      </c>
      <c r="D11" s="168"/>
      <c r="E11" s="168"/>
      <c r="F11" s="168"/>
      <c r="G11" s="168"/>
      <c r="H11" s="168"/>
      <c r="I11" s="168"/>
      <c r="J11" s="168"/>
      <c r="K11" s="168"/>
      <c r="L11" s="168"/>
      <c r="M11" s="168"/>
      <c r="N11" s="168">
        <f t="shared" si="0"/>
        <v>455552</v>
      </c>
    </row>
    <row r="12" spans="1:14" x14ac:dyDescent="0.35">
      <c r="A12" s="165" t="s">
        <v>341</v>
      </c>
      <c r="B12" s="168">
        <v>0</v>
      </c>
      <c r="C12" s="168">
        <v>0</v>
      </c>
      <c r="D12" s="168"/>
      <c r="E12" s="168"/>
      <c r="F12" s="168"/>
      <c r="G12" s="168"/>
      <c r="H12" s="168"/>
      <c r="I12" s="168"/>
      <c r="J12" s="168"/>
      <c r="K12" s="168"/>
      <c r="L12" s="168"/>
      <c r="M12" s="228"/>
      <c r="N12" s="168">
        <f t="shared" si="0"/>
        <v>0</v>
      </c>
    </row>
    <row r="13" spans="1:14" x14ac:dyDescent="0.35">
      <c r="A13" s="165" t="s">
        <v>339</v>
      </c>
      <c r="B13" s="168">
        <v>0</v>
      </c>
      <c r="C13" s="168">
        <v>631000</v>
      </c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>
        <f t="shared" si="0"/>
        <v>631000</v>
      </c>
    </row>
    <row r="14" spans="1:14" x14ac:dyDescent="0.35">
      <c r="A14" s="165" t="s">
        <v>338</v>
      </c>
      <c r="B14" s="168">
        <v>6556403</v>
      </c>
      <c r="C14" s="168">
        <v>4874443</v>
      </c>
      <c r="D14" s="168"/>
      <c r="E14" s="168"/>
      <c r="F14" s="168"/>
      <c r="G14" s="168"/>
      <c r="H14" s="168"/>
      <c r="I14" s="168"/>
      <c r="J14" s="168"/>
      <c r="K14" s="168"/>
      <c r="L14" s="168"/>
      <c r="M14" s="168"/>
      <c r="N14" s="168">
        <f t="shared" si="0"/>
        <v>11430846</v>
      </c>
    </row>
    <row r="15" spans="1:14" x14ac:dyDescent="0.35">
      <c r="A15" s="165" t="s">
        <v>337</v>
      </c>
      <c r="B15" s="168">
        <v>0</v>
      </c>
      <c r="C15" s="168">
        <v>0</v>
      </c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8">
        <f t="shared" si="0"/>
        <v>0</v>
      </c>
    </row>
    <row r="16" spans="1:14" x14ac:dyDescent="0.35">
      <c r="A16" s="165" t="s">
        <v>336</v>
      </c>
      <c r="B16" s="168">
        <v>0</v>
      </c>
      <c r="C16" s="168">
        <v>0</v>
      </c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>
        <f t="shared" si="0"/>
        <v>0</v>
      </c>
    </row>
    <row r="17" spans="1:14" x14ac:dyDescent="0.35">
      <c r="A17" s="165" t="s">
        <v>335</v>
      </c>
      <c r="B17" s="168">
        <v>0</v>
      </c>
      <c r="C17" s="168">
        <v>505425</v>
      </c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>
        <f t="shared" si="0"/>
        <v>505425</v>
      </c>
    </row>
    <row r="18" spans="1:14" x14ac:dyDescent="0.35">
      <c r="A18" s="165" t="s">
        <v>334</v>
      </c>
      <c r="B18" s="168">
        <v>0</v>
      </c>
      <c r="C18" s="168">
        <v>0</v>
      </c>
      <c r="D18" s="168"/>
      <c r="E18" s="168"/>
      <c r="F18" s="168"/>
      <c r="G18" s="168"/>
      <c r="H18" s="168"/>
      <c r="I18" s="168"/>
      <c r="J18" s="168"/>
      <c r="K18" s="168"/>
      <c r="L18" s="168"/>
      <c r="M18" s="168"/>
      <c r="N18" s="168">
        <f t="shared" si="0"/>
        <v>0</v>
      </c>
    </row>
    <row r="19" spans="1:14" x14ac:dyDescent="0.35">
      <c r="A19" s="227" t="s">
        <v>22</v>
      </c>
      <c r="B19" s="168">
        <f>SUM(B3:B18)</f>
        <v>12423955</v>
      </c>
      <c r="C19" s="168">
        <f>SUM(C3:C18)</f>
        <v>14206735</v>
      </c>
      <c r="D19" s="168">
        <f t="shared" ref="D19:M19" si="1">SUM(D3:D18)</f>
        <v>0</v>
      </c>
      <c r="E19" s="168">
        <f t="shared" si="1"/>
        <v>0</v>
      </c>
      <c r="F19" s="168">
        <f t="shared" si="1"/>
        <v>0</v>
      </c>
      <c r="G19" s="168">
        <f t="shared" si="1"/>
        <v>0</v>
      </c>
      <c r="H19" s="168">
        <f t="shared" si="1"/>
        <v>0</v>
      </c>
      <c r="I19" s="168">
        <f t="shared" si="1"/>
        <v>0</v>
      </c>
      <c r="J19" s="168">
        <f t="shared" si="1"/>
        <v>0</v>
      </c>
      <c r="K19" s="168">
        <f t="shared" si="1"/>
        <v>0</v>
      </c>
      <c r="L19" s="168">
        <f t="shared" si="1"/>
        <v>0</v>
      </c>
      <c r="M19" s="168">
        <f t="shared" si="1"/>
        <v>0</v>
      </c>
      <c r="N19" s="168">
        <f t="shared" si="0"/>
        <v>26630690</v>
      </c>
    </row>
    <row r="20" spans="1:14" x14ac:dyDescent="0.35">
      <c r="A20" s="227"/>
      <c r="B20" s="168"/>
      <c r="C20" s="168"/>
      <c r="D20" s="168"/>
      <c r="E20" s="168"/>
      <c r="F20" s="168"/>
      <c r="G20" s="168"/>
      <c r="H20" s="168"/>
      <c r="I20" s="168"/>
      <c r="J20" s="168"/>
      <c r="K20" s="168"/>
      <c r="L20" s="168"/>
      <c r="M20" s="168"/>
      <c r="N20" s="168"/>
    </row>
    <row r="21" spans="1:14" ht="15.5" x14ac:dyDescent="0.35">
      <c r="A21" s="333" t="s">
        <v>441</v>
      </c>
      <c r="B21" s="333"/>
      <c r="C21" s="333"/>
      <c r="D21" s="333"/>
      <c r="E21" s="333"/>
      <c r="F21" s="333"/>
      <c r="G21" s="333"/>
      <c r="H21" s="333"/>
      <c r="I21" s="333"/>
      <c r="J21" s="333"/>
      <c r="K21" s="333"/>
      <c r="L21" s="333"/>
      <c r="M21" s="333"/>
    </row>
    <row r="22" spans="1:14" x14ac:dyDescent="0.35">
      <c r="B22" s="167">
        <v>45314</v>
      </c>
      <c r="C22" s="166">
        <v>45345</v>
      </c>
      <c r="D22" s="167">
        <v>45374</v>
      </c>
      <c r="E22" s="166">
        <v>45405</v>
      </c>
      <c r="F22" s="167">
        <v>45435</v>
      </c>
      <c r="G22" s="166">
        <v>45466</v>
      </c>
      <c r="H22" s="167">
        <v>45496</v>
      </c>
      <c r="I22" s="166">
        <v>45527</v>
      </c>
      <c r="J22" s="167">
        <v>45558</v>
      </c>
      <c r="K22" s="166">
        <v>45588</v>
      </c>
      <c r="L22" s="167">
        <v>45619</v>
      </c>
      <c r="M22" s="166">
        <v>45649</v>
      </c>
    </row>
    <row r="23" spans="1:14" x14ac:dyDescent="0.35">
      <c r="A23" s="165" t="s">
        <v>349</v>
      </c>
      <c r="B23" s="168">
        <v>0</v>
      </c>
      <c r="C23" s="168">
        <v>520000</v>
      </c>
      <c r="D23" s="168">
        <v>0</v>
      </c>
      <c r="E23" s="168">
        <v>0</v>
      </c>
      <c r="F23" s="168">
        <v>0</v>
      </c>
      <c r="G23" s="168">
        <v>0</v>
      </c>
      <c r="H23" s="168">
        <v>0</v>
      </c>
      <c r="I23" s="168">
        <v>0</v>
      </c>
      <c r="J23" s="168">
        <v>400000</v>
      </c>
      <c r="K23" s="168">
        <v>400000</v>
      </c>
      <c r="L23" s="168">
        <v>0</v>
      </c>
      <c r="M23" s="168">
        <v>386000</v>
      </c>
      <c r="N23" s="168">
        <f>SUM(B23:B23)</f>
        <v>0</v>
      </c>
    </row>
    <row r="24" spans="1:14" x14ac:dyDescent="0.35">
      <c r="A24" s="165" t="s">
        <v>348</v>
      </c>
      <c r="B24" s="168">
        <v>0</v>
      </c>
      <c r="C24" s="168">
        <v>0</v>
      </c>
      <c r="D24" s="168">
        <v>0</v>
      </c>
      <c r="E24" s="168">
        <v>0</v>
      </c>
      <c r="F24" s="168">
        <v>0</v>
      </c>
      <c r="G24" s="168">
        <v>0</v>
      </c>
      <c r="H24" s="168">
        <v>0</v>
      </c>
      <c r="I24" s="168">
        <v>300000</v>
      </c>
      <c r="J24" s="168">
        <v>0</v>
      </c>
      <c r="K24" s="168">
        <v>0</v>
      </c>
      <c r="L24" s="168">
        <v>0</v>
      </c>
      <c r="M24" s="168">
        <v>0</v>
      </c>
      <c r="N24" s="168">
        <f t="shared" ref="N24:N39" si="2">SUM(B24:B24)</f>
        <v>0</v>
      </c>
    </row>
    <row r="25" spans="1:14" x14ac:dyDescent="0.35">
      <c r="A25" s="165" t="s">
        <v>347</v>
      </c>
      <c r="B25" s="168">
        <v>4680420</v>
      </c>
      <c r="C25" s="168">
        <v>4245000</v>
      </c>
      <c r="D25" s="168">
        <v>0</v>
      </c>
      <c r="E25" s="168">
        <v>1799000</v>
      </c>
      <c r="F25" s="168">
        <v>4714080</v>
      </c>
      <c r="G25" s="168">
        <v>2256500</v>
      </c>
      <c r="H25" s="168">
        <v>2825000</v>
      </c>
      <c r="I25" s="168">
        <v>1450000</v>
      </c>
      <c r="J25" s="168">
        <v>2571100</v>
      </c>
      <c r="K25" s="168">
        <v>2571100</v>
      </c>
      <c r="L25" s="168">
        <v>800000</v>
      </c>
      <c r="M25" s="168">
        <v>2131959</v>
      </c>
      <c r="N25" s="168">
        <f t="shared" si="2"/>
        <v>4680420</v>
      </c>
    </row>
    <row r="26" spans="1:14" x14ac:dyDescent="0.35">
      <c r="A26" s="165" t="s">
        <v>346</v>
      </c>
      <c r="B26" s="168">
        <v>0</v>
      </c>
      <c r="C26" s="168">
        <v>1172000</v>
      </c>
      <c r="D26" s="168">
        <v>0</v>
      </c>
      <c r="E26" s="168">
        <v>0</v>
      </c>
      <c r="F26" s="168">
        <v>967000</v>
      </c>
      <c r="G26" s="168">
        <v>0</v>
      </c>
      <c r="H26" s="168">
        <v>0</v>
      </c>
      <c r="I26" s="168">
        <v>0</v>
      </c>
      <c r="J26" s="168">
        <v>0</v>
      </c>
      <c r="K26" s="168">
        <v>0</v>
      </c>
      <c r="L26" s="168">
        <v>0</v>
      </c>
      <c r="M26" s="168">
        <v>0</v>
      </c>
      <c r="N26" s="168">
        <f t="shared" si="2"/>
        <v>0</v>
      </c>
    </row>
    <row r="27" spans="1:14" x14ac:dyDescent="0.35">
      <c r="A27" s="165" t="s">
        <v>345</v>
      </c>
      <c r="B27" s="168">
        <v>3694185</v>
      </c>
      <c r="C27" s="168">
        <v>425000</v>
      </c>
      <c r="D27" s="168">
        <v>4285270</v>
      </c>
      <c r="E27" s="168">
        <v>2473950</v>
      </c>
      <c r="F27" s="168">
        <v>2900000</v>
      </c>
      <c r="G27" s="168">
        <v>10032068</v>
      </c>
      <c r="H27" s="168">
        <v>1500000</v>
      </c>
      <c r="I27" s="168">
        <v>3725000</v>
      </c>
      <c r="J27" s="168">
        <v>2783945</v>
      </c>
      <c r="K27" s="168">
        <v>2783945</v>
      </c>
      <c r="L27" s="168">
        <v>2222750</v>
      </c>
      <c r="M27" s="168">
        <v>2603015</v>
      </c>
      <c r="N27" s="168">
        <f t="shared" si="2"/>
        <v>3694185</v>
      </c>
    </row>
    <row r="28" spans="1:14" x14ac:dyDescent="0.35">
      <c r="A28" s="165" t="s">
        <v>344</v>
      </c>
      <c r="B28" s="168">
        <v>0</v>
      </c>
      <c r="C28" s="168">
        <v>700000</v>
      </c>
      <c r="D28" s="168">
        <v>0</v>
      </c>
      <c r="E28" s="168">
        <v>315000</v>
      </c>
      <c r="F28" s="168">
        <v>515000</v>
      </c>
      <c r="G28" s="168">
        <v>0</v>
      </c>
      <c r="H28" s="168">
        <v>0</v>
      </c>
      <c r="I28" s="168">
        <v>0</v>
      </c>
      <c r="J28" s="168">
        <v>0</v>
      </c>
      <c r="K28" s="168">
        <v>0</v>
      </c>
      <c r="L28" s="168">
        <v>0</v>
      </c>
      <c r="M28" s="168">
        <v>400000</v>
      </c>
      <c r="N28" s="168">
        <f t="shared" si="2"/>
        <v>0</v>
      </c>
    </row>
    <row r="29" spans="1:14" x14ac:dyDescent="0.35">
      <c r="A29" s="165" t="s">
        <v>343</v>
      </c>
      <c r="B29" s="168">
        <v>0</v>
      </c>
      <c r="C29" s="168">
        <v>0</v>
      </c>
      <c r="D29" s="168">
        <v>0</v>
      </c>
      <c r="E29" s="168">
        <v>0</v>
      </c>
      <c r="F29" s="168">
        <v>0</v>
      </c>
      <c r="G29" s="168">
        <v>0</v>
      </c>
      <c r="H29" s="168">
        <v>640000</v>
      </c>
      <c r="I29" s="168">
        <v>0</v>
      </c>
      <c r="J29" s="168">
        <v>0</v>
      </c>
      <c r="K29" s="168">
        <v>0</v>
      </c>
      <c r="L29" s="168">
        <v>0</v>
      </c>
      <c r="M29" s="168">
        <v>0</v>
      </c>
      <c r="N29" s="168">
        <f t="shared" si="2"/>
        <v>0</v>
      </c>
    </row>
    <row r="30" spans="1:14" x14ac:dyDescent="0.35">
      <c r="A30" s="165" t="s">
        <v>342</v>
      </c>
      <c r="B30" s="168">
        <v>450000</v>
      </c>
      <c r="C30" s="168">
        <v>0</v>
      </c>
      <c r="D30" s="168">
        <v>0</v>
      </c>
      <c r="E30" s="168">
        <v>0</v>
      </c>
      <c r="F30" s="168">
        <v>525000</v>
      </c>
      <c r="G30" s="168">
        <v>1310000</v>
      </c>
      <c r="H30" s="168">
        <v>1175000</v>
      </c>
      <c r="I30" s="168">
        <v>600000</v>
      </c>
      <c r="J30" s="168">
        <v>726235</v>
      </c>
      <c r="K30" s="168">
        <v>726235</v>
      </c>
      <c r="L30" s="168">
        <v>746940</v>
      </c>
      <c r="M30" s="168">
        <v>0</v>
      </c>
      <c r="N30" s="168">
        <f t="shared" si="2"/>
        <v>450000</v>
      </c>
    </row>
    <row r="31" spans="1:14" x14ac:dyDescent="0.35">
      <c r="A31" s="165" t="s">
        <v>340</v>
      </c>
      <c r="B31" s="168">
        <v>216000</v>
      </c>
      <c r="C31" s="168">
        <v>0</v>
      </c>
      <c r="D31" s="168">
        <v>445000</v>
      </c>
      <c r="E31" s="168">
        <v>610000</v>
      </c>
      <c r="F31" s="168">
        <v>470000</v>
      </c>
      <c r="G31" s="168">
        <v>1496000</v>
      </c>
      <c r="H31" s="168">
        <v>370000</v>
      </c>
      <c r="I31" s="168">
        <v>320000</v>
      </c>
      <c r="J31" s="168">
        <v>250000</v>
      </c>
      <c r="K31" s="168">
        <v>250000</v>
      </c>
      <c r="L31" s="168">
        <v>200000</v>
      </c>
      <c r="M31" s="168">
        <v>200000</v>
      </c>
      <c r="N31" s="168">
        <f t="shared" si="2"/>
        <v>216000</v>
      </c>
    </row>
    <row r="32" spans="1:14" x14ac:dyDescent="0.35">
      <c r="A32" s="165" t="s">
        <v>341</v>
      </c>
      <c r="B32" s="168">
        <v>216000</v>
      </c>
      <c r="C32" s="168">
        <v>0</v>
      </c>
      <c r="D32" s="168">
        <v>850000</v>
      </c>
      <c r="E32" s="168">
        <v>1369348</v>
      </c>
      <c r="F32" s="168">
        <v>0</v>
      </c>
      <c r="G32" s="168">
        <v>0</v>
      </c>
      <c r="H32" s="168">
        <v>0</v>
      </c>
      <c r="I32" s="168">
        <v>0</v>
      </c>
      <c r="J32" s="168">
        <v>0</v>
      </c>
      <c r="K32" s="168">
        <v>0</v>
      </c>
      <c r="L32" s="168">
        <v>0</v>
      </c>
      <c r="M32" s="228">
        <v>0</v>
      </c>
      <c r="N32" s="168">
        <f t="shared" si="2"/>
        <v>216000</v>
      </c>
    </row>
    <row r="33" spans="1:14" x14ac:dyDescent="0.35">
      <c r="A33" s="165" t="s">
        <v>339</v>
      </c>
      <c r="B33" s="168">
        <v>0</v>
      </c>
      <c r="C33" s="168">
        <v>620000</v>
      </c>
      <c r="D33" s="168">
        <v>300000</v>
      </c>
      <c r="E33" s="168">
        <v>0</v>
      </c>
      <c r="F33" s="168">
        <v>400000</v>
      </c>
      <c r="G33" s="168">
        <v>165000</v>
      </c>
      <c r="H33" s="168">
        <v>300000</v>
      </c>
      <c r="I33" s="168">
        <v>0</v>
      </c>
      <c r="J33" s="168">
        <v>0</v>
      </c>
      <c r="K33" s="168">
        <v>0</v>
      </c>
      <c r="L33" s="168">
        <v>0</v>
      </c>
      <c r="M33" s="168">
        <v>0</v>
      </c>
      <c r="N33" s="168">
        <f t="shared" si="2"/>
        <v>0</v>
      </c>
    </row>
    <row r="34" spans="1:14" x14ac:dyDescent="0.35">
      <c r="A34" s="165" t="s">
        <v>338</v>
      </c>
      <c r="B34" s="168">
        <v>5350488</v>
      </c>
      <c r="C34" s="168">
        <v>4090910</v>
      </c>
      <c r="D34" s="168">
        <v>8659457</v>
      </c>
      <c r="E34" s="168">
        <v>6206766</v>
      </c>
      <c r="F34" s="168">
        <v>1654586</v>
      </c>
      <c r="G34" s="168">
        <v>1994892</v>
      </c>
      <c r="H34" s="168">
        <v>4681824</v>
      </c>
      <c r="I34" s="168">
        <v>3243337</v>
      </c>
      <c r="J34" s="168">
        <v>6028841</v>
      </c>
      <c r="K34" s="168">
        <v>6028841</v>
      </c>
      <c r="L34" s="168">
        <v>5916330</v>
      </c>
      <c r="M34" s="168">
        <v>4618160</v>
      </c>
      <c r="N34" s="168">
        <f t="shared" si="2"/>
        <v>5350488</v>
      </c>
    </row>
    <row r="35" spans="1:14" x14ac:dyDescent="0.35">
      <c r="A35" s="165" t="s">
        <v>337</v>
      </c>
      <c r="B35" s="168">
        <v>0</v>
      </c>
      <c r="C35" s="168">
        <v>0</v>
      </c>
      <c r="D35" s="168">
        <v>0</v>
      </c>
      <c r="E35" s="168">
        <v>420000</v>
      </c>
      <c r="F35" s="168">
        <v>0</v>
      </c>
      <c r="G35" s="168">
        <v>0</v>
      </c>
      <c r="H35" s="168">
        <v>506688</v>
      </c>
      <c r="I35" s="168">
        <v>475000</v>
      </c>
      <c r="J35" s="168">
        <v>0</v>
      </c>
      <c r="K35" s="168">
        <v>0</v>
      </c>
      <c r="L35" s="168">
        <v>0</v>
      </c>
      <c r="M35" s="168">
        <v>100000</v>
      </c>
      <c r="N35" s="168">
        <f t="shared" si="2"/>
        <v>0</v>
      </c>
    </row>
    <row r="36" spans="1:14" x14ac:dyDescent="0.35">
      <c r="A36" s="165" t="s">
        <v>336</v>
      </c>
      <c r="B36" s="168">
        <v>0</v>
      </c>
      <c r="C36" s="168">
        <v>0</v>
      </c>
      <c r="D36" s="168">
        <v>0</v>
      </c>
      <c r="E36" s="168">
        <v>85000</v>
      </c>
      <c r="F36" s="168">
        <v>0</v>
      </c>
      <c r="G36" s="168">
        <v>0</v>
      </c>
      <c r="H36" s="168">
        <v>0</v>
      </c>
      <c r="I36" s="168">
        <v>100000</v>
      </c>
      <c r="J36" s="168">
        <v>120000</v>
      </c>
      <c r="K36" s="168">
        <v>120000</v>
      </c>
      <c r="L36" s="168">
        <v>0</v>
      </c>
      <c r="M36" s="168">
        <v>0</v>
      </c>
      <c r="N36" s="168">
        <f t="shared" si="2"/>
        <v>0</v>
      </c>
    </row>
    <row r="37" spans="1:14" x14ac:dyDescent="0.35">
      <c r="A37" s="165" t="s">
        <v>335</v>
      </c>
      <c r="B37" s="168">
        <v>194000</v>
      </c>
      <c r="C37" s="168">
        <v>0</v>
      </c>
      <c r="D37" s="168">
        <v>0</v>
      </c>
      <c r="E37" s="168">
        <v>300000</v>
      </c>
      <c r="F37" s="168">
        <v>360000</v>
      </c>
      <c r="G37" s="168">
        <v>0</v>
      </c>
      <c r="H37" s="168">
        <v>0</v>
      </c>
      <c r="I37" s="168">
        <v>0</v>
      </c>
      <c r="J37" s="168">
        <v>0</v>
      </c>
      <c r="K37" s="168">
        <v>0</v>
      </c>
      <c r="L37" s="168">
        <v>0</v>
      </c>
      <c r="M37" s="168">
        <v>0</v>
      </c>
      <c r="N37" s="168">
        <f t="shared" si="2"/>
        <v>194000</v>
      </c>
    </row>
    <row r="38" spans="1:14" x14ac:dyDescent="0.35">
      <c r="A38" s="165" t="s">
        <v>334</v>
      </c>
      <c r="B38" s="168">
        <v>600000</v>
      </c>
      <c r="C38" s="168">
        <v>0</v>
      </c>
      <c r="D38" s="168">
        <v>0</v>
      </c>
      <c r="E38" s="168">
        <v>550000</v>
      </c>
      <c r="F38" s="168">
        <v>525000</v>
      </c>
      <c r="G38" s="168">
        <v>1235000</v>
      </c>
      <c r="H38" s="168">
        <v>0</v>
      </c>
      <c r="I38" s="168">
        <v>0</v>
      </c>
      <c r="J38" s="168">
        <v>96322</v>
      </c>
      <c r="K38" s="168"/>
      <c r="L38" s="168">
        <v>0</v>
      </c>
      <c r="M38" s="168">
        <v>0</v>
      </c>
      <c r="N38" s="168">
        <f t="shared" si="2"/>
        <v>600000</v>
      </c>
    </row>
    <row r="39" spans="1:14" x14ac:dyDescent="0.35">
      <c r="A39" s="227" t="s">
        <v>22</v>
      </c>
      <c r="B39" s="168">
        <f>SUM(B23:B38)</f>
        <v>15401093</v>
      </c>
      <c r="C39" s="168">
        <f>SUM(C23:C38)</f>
        <v>11772910</v>
      </c>
      <c r="D39" s="168">
        <f t="shared" ref="D39:M39" si="3">SUM(D23:D38)</f>
        <v>14539727</v>
      </c>
      <c r="E39" s="168">
        <f t="shared" si="3"/>
        <v>14129064</v>
      </c>
      <c r="F39" s="168">
        <f t="shared" si="3"/>
        <v>13030666</v>
      </c>
      <c r="G39" s="168">
        <f t="shared" si="3"/>
        <v>18489460</v>
      </c>
      <c r="H39" s="168">
        <f t="shared" si="3"/>
        <v>11998512</v>
      </c>
      <c r="I39" s="168">
        <f t="shared" si="3"/>
        <v>10213337</v>
      </c>
      <c r="J39" s="168">
        <f t="shared" si="3"/>
        <v>12976443</v>
      </c>
      <c r="K39" s="168">
        <f t="shared" si="3"/>
        <v>12880121</v>
      </c>
      <c r="L39" s="168">
        <f t="shared" si="3"/>
        <v>9886020</v>
      </c>
      <c r="M39" s="168">
        <f t="shared" si="3"/>
        <v>10439134</v>
      </c>
      <c r="N39" s="168">
        <f t="shared" si="2"/>
        <v>15401093</v>
      </c>
    </row>
    <row r="41" spans="1:14" hidden="1" x14ac:dyDescent="0.35"/>
    <row r="42" spans="1:14" ht="15.5" hidden="1" x14ac:dyDescent="0.35">
      <c r="A42" s="333" t="s">
        <v>394</v>
      </c>
      <c r="B42" s="333"/>
      <c r="C42" s="333"/>
      <c r="D42" s="333"/>
      <c r="E42" s="333"/>
      <c r="F42" s="333"/>
      <c r="G42" s="333"/>
      <c r="H42" s="333"/>
      <c r="I42" s="333"/>
      <c r="J42" s="333"/>
      <c r="K42" s="333"/>
      <c r="L42" s="333"/>
      <c r="M42" s="333"/>
    </row>
    <row r="43" spans="1:14" hidden="1" x14ac:dyDescent="0.35">
      <c r="B43" s="167">
        <v>44949</v>
      </c>
      <c r="C43" s="166">
        <v>44980</v>
      </c>
      <c r="D43" s="167">
        <v>45008</v>
      </c>
      <c r="E43" s="166">
        <v>45039</v>
      </c>
      <c r="F43" s="167">
        <v>45069</v>
      </c>
      <c r="G43" s="166">
        <v>45100</v>
      </c>
      <c r="H43" s="167">
        <v>45130</v>
      </c>
      <c r="I43" s="166">
        <v>45161</v>
      </c>
      <c r="J43" s="167">
        <v>45192</v>
      </c>
      <c r="K43" s="166">
        <v>45222</v>
      </c>
      <c r="L43" s="167">
        <v>45253</v>
      </c>
      <c r="M43" s="166">
        <v>45283</v>
      </c>
    </row>
    <row r="44" spans="1:14" hidden="1" x14ac:dyDescent="0.35">
      <c r="A44" s="165" t="s">
        <v>349</v>
      </c>
      <c r="B44" s="168">
        <v>626000</v>
      </c>
      <c r="C44" s="168">
        <v>0</v>
      </c>
      <c r="D44" s="168">
        <v>0</v>
      </c>
      <c r="E44" s="168">
        <v>805600</v>
      </c>
      <c r="F44" s="168">
        <v>270000</v>
      </c>
      <c r="G44" s="168">
        <v>582600</v>
      </c>
      <c r="H44" s="168">
        <v>0</v>
      </c>
      <c r="I44" s="168">
        <v>0</v>
      </c>
      <c r="J44" s="168">
        <v>350000</v>
      </c>
      <c r="K44" s="168">
        <v>1080000</v>
      </c>
      <c r="L44" s="168">
        <v>0</v>
      </c>
      <c r="M44" s="168">
        <v>0</v>
      </c>
      <c r="N44" s="168">
        <f>SUM(B44:M44)</f>
        <v>3714200</v>
      </c>
    </row>
    <row r="45" spans="1:14" hidden="1" x14ac:dyDescent="0.35">
      <c r="A45" s="165" t="s">
        <v>348</v>
      </c>
      <c r="B45" s="168">
        <v>150000</v>
      </c>
      <c r="C45" s="168">
        <v>0</v>
      </c>
      <c r="D45" s="168">
        <v>450000</v>
      </c>
      <c r="E45" s="168">
        <v>0</v>
      </c>
      <c r="F45" s="168">
        <v>0</v>
      </c>
      <c r="G45" s="168">
        <v>0</v>
      </c>
      <c r="H45" s="168">
        <v>211000</v>
      </c>
      <c r="I45" s="168">
        <v>183010</v>
      </c>
      <c r="J45" s="168">
        <v>0</v>
      </c>
      <c r="K45" s="168">
        <v>160000</v>
      </c>
      <c r="L45" s="168">
        <v>0</v>
      </c>
      <c r="M45" s="168">
        <v>0</v>
      </c>
      <c r="N45" s="168">
        <f t="shared" ref="N45:N60" si="4">SUM(B45:M45)</f>
        <v>1154010</v>
      </c>
    </row>
    <row r="46" spans="1:14" hidden="1" x14ac:dyDescent="0.35">
      <c r="A46" s="165" t="s">
        <v>347</v>
      </c>
      <c r="B46" s="168">
        <v>1390127</v>
      </c>
      <c r="C46" s="168">
        <v>2892900</v>
      </c>
      <c r="D46" s="168">
        <v>2728971</v>
      </c>
      <c r="E46" s="168">
        <v>1882920</v>
      </c>
      <c r="F46" s="168">
        <v>8667395</v>
      </c>
      <c r="G46" s="168">
        <v>200000</v>
      </c>
      <c r="H46" s="168">
        <v>1645240</v>
      </c>
      <c r="I46" s="168">
        <v>1287420</v>
      </c>
      <c r="J46" s="168">
        <v>1384840</v>
      </c>
      <c r="K46" s="168">
        <v>9108585</v>
      </c>
      <c r="L46" s="168">
        <v>1570000</v>
      </c>
      <c r="M46" s="168">
        <v>1234000</v>
      </c>
      <c r="N46" s="168">
        <f t="shared" si="4"/>
        <v>33992398</v>
      </c>
    </row>
    <row r="47" spans="1:14" hidden="1" x14ac:dyDescent="0.35">
      <c r="A47" s="165" t="s">
        <v>346</v>
      </c>
      <c r="B47" s="168">
        <v>282200</v>
      </c>
      <c r="C47" s="168">
        <v>200000</v>
      </c>
      <c r="D47" s="168">
        <v>180000</v>
      </c>
      <c r="E47" s="168">
        <v>49900</v>
      </c>
      <c r="F47" s="168">
        <v>350000</v>
      </c>
      <c r="G47" s="168">
        <v>675000</v>
      </c>
      <c r="H47" s="168">
        <v>345000</v>
      </c>
      <c r="I47" s="168">
        <v>200000</v>
      </c>
      <c r="J47" s="168">
        <v>0</v>
      </c>
      <c r="K47" s="168">
        <v>0</v>
      </c>
      <c r="L47" s="168">
        <v>0</v>
      </c>
      <c r="M47" s="168">
        <v>1250000</v>
      </c>
      <c r="N47" s="168">
        <f t="shared" si="4"/>
        <v>3532100</v>
      </c>
    </row>
    <row r="48" spans="1:14" hidden="1" x14ac:dyDescent="0.35">
      <c r="A48" s="165" t="s">
        <v>345</v>
      </c>
      <c r="B48" s="168">
        <v>2639000</v>
      </c>
      <c r="C48" s="168">
        <v>2964058</v>
      </c>
      <c r="D48" s="168">
        <v>2375000</v>
      </c>
      <c r="E48" s="168">
        <v>5128382</v>
      </c>
      <c r="F48" s="168">
        <v>7656812</v>
      </c>
      <c r="G48" s="168">
        <v>7259325</v>
      </c>
      <c r="H48" s="168">
        <v>5048036</v>
      </c>
      <c r="I48" s="168">
        <v>5410686</v>
      </c>
      <c r="J48" s="168">
        <v>600000</v>
      </c>
      <c r="K48" s="168">
        <v>9641000</v>
      </c>
      <c r="L48" s="168">
        <v>1469500</v>
      </c>
      <c r="M48" s="168">
        <v>2900000</v>
      </c>
      <c r="N48" s="168">
        <f t="shared" si="4"/>
        <v>53091799</v>
      </c>
    </row>
    <row r="49" spans="1:22" hidden="1" x14ac:dyDescent="0.35">
      <c r="A49" s="165" t="s">
        <v>344</v>
      </c>
      <c r="B49" s="168">
        <v>0</v>
      </c>
      <c r="C49" s="168">
        <v>601385</v>
      </c>
      <c r="D49" s="168">
        <v>0</v>
      </c>
      <c r="E49" s="168">
        <v>250000</v>
      </c>
      <c r="F49" s="168">
        <v>300000</v>
      </c>
      <c r="G49" s="168">
        <v>250000</v>
      </c>
      <c r="H49" s="168">
        <v>0</v>
      </c>
      <c r="I49" s="168">
        <v>328993</v>
      </c>
      <c r="J49" s="168">
        <v>400000</v>
      </c>
      <c r="K49" s="168">
        <v>0</v>
      </c>
      <c r="L49" s="168">
        <v>0</v>
      </c>
      <c r="M49" s="168">
        <v>0</v>
      </c>
      <c r="N49" s="168">
        <f t="shared" si="4"/>
        <v>2130378</v>
      </c>
    </row>
    <row r="50" spans="1:22" hidden="1" x14ac:dyDescent="0.35">
      <c r="A50" s="165" t="s">
        <v>343</v>
      </c>
      <c r="B50" s="168">
        <v>0</v>
      </c>
      <c r="C50" s="168">
        <v>0</v>
      </c>
      <c r="D50" s="168">
        <v>0</v>
      </c>
      <c r="E50" s="168">
        <v>0</v>
      </c>
      <c r="F50" s="168">
        <v>0</v>
      </c>
      <c r="G50" s="168">
        <v>0</v>
      </c>
      <c r="H50" s="168">
        <v>0</v>
      </c>
      <c r="I50" s="168">
        <v>0</v>
      </c>
      <c r="J50" s="168">
        <v>0</v>
      </c>
      <c r="K50" s="168">
        <v>0</v>
      </c>
      <c r="L50" s="168">
        <v>0</v>
      </c>
      <c r="M50" s="168">
        <v>0</v>
      </c>
      <c r="N50" s="168">
        <f t="shared" si="4"/>
        <v>0</v>
      </c>
    </row>
    <row r="51" spans="1:22" hidden="1" x14ac:dyDescent="0.35">
      <c r="A51" s="165" t="s">
        <v>342</v>
      </c>
      <c r="B51" s="168">
        <v>535000</v>
      </c>
      <c r="C51" s="168">
        <v>450000</v>
      </c>
      <c r="D51" s="168">
        <v>75000</v>
      </c>
      <c r="E51" s="168">
        <v>305960</v>
      </c>
      <c r="F51" s="168">
        <v>225000</v>
      </c>
      <c r="G51" s="168">
        <v>675000</v>
      </c>
      <c r="H51" s="168">
        <v>710000</v>
      </c>
      <c r="I51" s="168">
        <v>1214151</v>
      </c>
      <c r="J51" s="168">
        <v>90000</v>
      </c>
      <c r="K51" s="168">
        <v>682000</v>
      </c>
      <c r="L51" s="168">
        <v>0</v>
      </c>
      <c r="M51" s="168">
        <v>250000</v>
      </c>
      <c r="N51" s="168">
        <f t="shared" si="4"/>
        <v>5212111</v>
      </c>
    </row>
    <row r="52" spans="1:22" hidden="1" x14ac:dyDescent="0.35">
      <c r="A52" s="165" t="s">
        <v>340</v>
      </c>
      <c r="B52" s="168">
        <v>100000</v>
      </c>
      <c r="C52" s="168">
        <v>1750000</v>
      </c>
      <c r="D52" s="168">
        <v>95000</v>
      </c>
      <c r="E52" s="168">
        <v>0</v>
      </c>
      <c r="F52" s="168">
        <v>0</v>
      </c>
      <c r="G52" s="168">
        <v>0</v>
      </c>
      <c r="H52" s="168">
        <v>150000</v>
      </c>
      <c r="I52" s="168">
        <v>200000</v>
      </c>
      <c r="J52" s="168">
        <v>0</v>
      </c>
      <c r="K52" s="168">
        <v>135111</v>
      </c>
      <c r="L52" s="168">
        <v>0</v>
      </c>
      <c r="M52" s="168">
        <v>0</v>
      </c>
      <c r="N52" s="168">
        <f t="shared" si="4"/>
        <v>2430111</v>
      </c>
    </row>
    <row r="53" spans="1:22" hidden="1" x14ac:dyDescent="0.35">
      <c r="A53" s="165" t="s">
        <v>341</v>
      </c>
      <c r="B53" s="168">
        <v>0</v>
      </c>
      <c r="C53" s="168">
        <v>500000</v>
      </c>
      <c r="D53" s="168">
        <v>0</v>
      </c>
      <c r="E53" s="168">
        <v>0</v>
      </c>
      <c r="F53" s="168">
        <v>0</v>
      </c>
      <c r="G53" s="168">
        <v>0</v>
      </c>
      <c r="H53" s="168">
        <v>0</v>
      </c>
      <c r="I53" s="168">
        <v>150000</v>
      </c>
      <c r="J53" s="168">
        <v>0</v>
      </c>
      <c r="K53" s="168">
        <v>400000</v>
      </c>
      <c r="L53" s="168">
        <v>0</v>
      </c>
      <c r="M53" s="228">
        <v>275000</v>
      </c>
      <c r="N53" s="168">
        <f t="shared" si="4"/>
        <v>1325000</v>
      </c>
    </row>
    <row r="54" spans="1:22" hidden="1" x14ac:dyDescent="0.35">
      <c r="A54" s="165" t="s">
        <v>339</v>
      </c>
      <c r="B54" s="168">
        <v>200000</v>
      </c>
      <c r="C54" s="168">
        <v>0</v>
      </c>
      <c r="D54" s="168">
        <v>0</v>
      </c>
      <c r="E54" s="168">
        <v>0</v>
      </c>
      <c r="F54" s="168">
        <v>0</v>
      </c>
      <c r="G54" s="168">
        <v>0</v>
      </c>
      <c r="H54" s="168">
        <v>0</v>
      </c>
      <c r="I54" s="168">
        <v>0</v>
      </c>
      <c r="J54" s="168">
        <v>565000</v>
      </c>
      <c r="K54" s="168">
        <v>425000</v>
      </c>
      <c r="L54" s="168">
        <v>250000</v>
      </c>
      <c r="M54" s="168">
        <v>0</v>
      </c>
      <c r="N54" s="168">
        <f t="shared" si="4"/>
        <v>1440000</v>
      </c>
      <c r="P54" s="168"/>
      <c r="Q54" s="168"/>
      <c r="R54" s="168"/>
      <c r="S54" s="168"/>
      <c r="T54" s="168"/>
      <c r="U54" s="168"/>
      <c r="V54" s="168"/>
    </row>
    <row r="55" spans="1:22" hidden="1" x14ac:dyDescent="0.35">
      <c r="A55" s="165" t="s">
        <v>338</v>
      </c>
      <c r="B55" s="168">
        <v>5878570</v>
      </c>
      <c r="C55" s="168">
        <v>2566527</v>
      </c>
      <c r="D55" s="168">
        <v>6762648</v>
      </c>
      <c r="E55" s="168">
        <v>3675981</v>
      </c>
      <c r="F55" s="168">
        <v>539472</v>
      </c>
      <c r="G55" s="168">
        <v>3949032</v>
      </c>
      <c r="H55" s="168">
        <v>5536089</v>
      </c>
      <c r="I55" s="168">
        <v>4215614</v>
      </c>
      <c r="J55" s="168">
        <v>4521344</v>
      </c>
      <c r="K55" s="168">
        <v>5494960</v>
      </c>
      <c r="L55" s="168">
        <v>3354791</v>
      </c>
      <c r="M55" s="168">
        <v>4356590</v>
      </c>
      <c r="N55" s="168">
        <f t="shared" si="4"/>
        <v>50851618</v>
      </c>
    </row>
    <row r="56" spans="1:22" hidden="1" x14ac:dyDescent="0.35">
      <c r="A56" s="165" t="s">
        <v>337</v>
      </c>
      <c r="B56" s="168">
        <v>0</v>
      </c>
      <c r="C56" s="168">
        <v>0</v>
      </c>
      <c r="D56" s="168">
        <v>0</v>
      </c>
      <c r="E56" s="168">
        <v>0</v>
      </c>
      <c r="F56" s="168">
        <v>0</v>
      </c>
      <c r="G56" s="168">
        <v>0</v>
      </c>
      <c r="H56" s="168">
        <v>0</v>
      </c>
      <c r="I56" s="168">
        <v>300000</v>
      </c>
      <c r="J56" s="168">
        <v>0</v>
      </c>
      <c r="K56" s="168">
        <v>0</v>
      </c>
      <c r="L56" s="168">
        <v>0</v>
      </c>
      <c r="M56" s="168">
        <v>0</v>
      </c>
      <c r="N56" s="168">
        <f t="shared" si="4"/>
        <v>300000</v>
      </c>
    </row>
    <row r="57" spans="1:22" hidden="1" x14ac:dyDescent="0.35">
      <c r="A57" s="165" t="s">
        <v>336</v>
      </c>
      <c r="B57" s="168">
        <v>0</v>
      </c>
      <c r="C57" s="168">
        <v>0</v>
      </c>
      <c r="D57" s="168">
        <v>0</v>
      </c>
      <c r="E57" s="168">
        <v>0</v>
      </c>
      <c r="F57" s="168">
        <v>0</v>
      </c>
      <c r="G57" s="168">
        <v>0</v>
      </c>
      <c r="H57" s="168">
        <v>0</v>
      </c>
      <c r="I57" s="168">
        <v>364500</v>
      </c>
      <c r="J57" s="168">
        <v>0</v>
      </c>
      <c r="K57" s="168">
        <v>0</v>
      </c>
      <c r="L57" s="168">
        <v>0</v>
      </c>
      <c r="M57" s="168">
        <v>221705</v>
      </c>
      <c r="N57" s="168">
        <f t="shared" si="4"/>
        <v>586205</v>
      </c>
    </row>
    <row r="58" spans="1:22" hidden="1" x14ac:dyDescent="0.35">
      <c r="A58" s="165" t="s">
        <v>335</v>
      </c>
      <c r="B58" s="168">
        <v>0</v>
      </c>
      <c r="C58" s="168">
        <v>0</v>
      </c>
      <c r="D58" s="168">
        <v>400000</v>
      </c>
      <c r="E58" s="168">
        <v>991653</v>
      </c>
      <c r="F58" s="168">
        <v>0</v>
      </c>
      <c r="G58" s="168">
        <v>0</v>
      </c>
      <c r="H58" s="168">
        <v>0</v>
      </c>
      <c r="I58" s="168">
        <v>0</v>
      </c>
      <c r="J58" s="168">
        <v>618000</v>
      </c>
      <c r="K58" s="168">
        <v>518000</v>
      </c>
      <c r="L58" s="168">
        <v>0</v>
      </c>
      <c r="M58" s="168">
        <v>0</v>
      </c>
      <c r="N58" s="168">
        <f t="shared" si="4"/>
        <v>2527653</v>
      </c>
    </row>
    <row r="59" spans="1:22" hidden="1" x14ac:dyDescent="0.35">
      <c r="A59" s="165" t="s">
        <v>334</v>
      </c>
      <c r="B59" s="168">
        <v>0</v>
      </c>
      <c r="C59" s="168">
        <v>0</v>
      </c>
      <c r="D59" s="168">
        <v>0</v>
      </c>
      <c r="E59" s="168">
        <v>0</v>
      </c>
      <c r="F59" s="168">
        <v>900000</v>
      </c>
      <c r="G59" s="168">
        <v>0</v>
      </c>
      <c r="H59" s="168">
        <v>470000</v>
      </c>
      <c r="I59" s="168">
        <v>168400</v>
      </c>
      <c r="J59" s="168">
        <v>0</v>
      </c>
      <c r="K59" s="168">
        <v>0</v>
      </c>
      <c r="L59" s="168">
        <v>193000</v>
      </c>
      <c r="M59" s="168">
        <v>0</v>
      </c>
      <c r="N59" s="168">
        <f t="shared" si="4"/>
        <v>1731400</v>
      </c>
      <c r="O59" s="168"/>
    </row>
    <row r="60" spans="1:22" hidden="1" x14ac:dyDescent="0.35">
      <c r="A60" s="227" t="s">
        <v>22</v>
      </c>
      <c r="B60" s="168">
        <f>SUM(B44:B59)</f>
        <v>11800897</v>
      </c>
      <c r="C60" s="168">
        <f>SUM(C44:C59)</f>
        <v>11924870</v>
      </c>
      <c r="D60" s="168">
        <f t="shared" ref="D60:M60" si="5">SUM(D44:D59)</f>
        <v>13066619</v>
      </c>
      <c r="E60" s="168">
        <f t="shared" si="5"/>
        <v>13090396</v>
      </c>
      <c r="F60" s="168">
        <f t="shared" si="5"/>
        <v>18908679</v>
      </c>
      <c r="G60" s="168">
        <f t="shared" si="5"/>
        <v>13590957</v>
      </c>
      <c r="H60" s="168">
        <f t="shared" si="5"/>
        <v>14115365</v>
      </c>
      <c r="I60" s="168">
        <f t="shared" si="5"/>
        <v>14022774</v>
      </c>
      <c r="J60" s="168">
        <f t="shared" si="5"/>
        <v>8529184</v>
      </c>
      <c r="K60" s="168">
        <f t="shared" si="5"/>
        <v>27644656</v>
      </c>
      <c r="L60" s="168">
        <f t="shared" si="5"/>
        <v>6837291</v>
      </c>
      <c r="M60" s="168">
        <f t="shared" si="5"/>
        <v>10487295</v>
      </c>
      <c r="N60" s="168">
        <f t="shared" si="4"/>
        <v>164018983</v>
      </c>
    </row>
    <row r="61" spans="1:22" hidden="1" x14ac:dyDescent="0.35"/>
    <row r="62" spans="1:22" hidden="1" x14ac:dyDescent="0.35"/>
    <row r="63" spans="1:22" ht="15.5" hidden="1" x14ac:dyDescent="0.35">
      <c r="A63" s="333" t="s">
        <v>370</v>
      </c>
      <c r="B63" s="333"/>
      <c r="C63" s="333"/>
      <c r="D63" s="333"/>
      <c r="E63" s="333"/>
      <c r="F63" s="333"/>
      <c r="G63" s="333"/>
      <c r="H63" s="333"/>
      <c r="I63" s="333"/>
      <c r="J63" s="333"/>
      <c r="K63" s="333"/>
      <c r="L63" s="333"/>
      <c r="M63" s="333"/>
    </row>
    <row r="64" spans="1:22" hidden="1" x14ac:dyDescent="0.35">
      <c r="B64" s="167">
        <v>44582</v>
      </c>
      <c r="C64" s="166">
        <v>44613</v>
      </c>
      <c r="D64" s="167">
        <v>44641</v>
      </c>
      <c r="E64" s="167">
        <v>44672</v>
      </c>
      <c r="F64" s="166">
        <v>44702</v>
      </c>
      <c r="G64" s="167">
        <v>44733</v>
      </c>
      <c r="H64" s="167">
        <v>44763</v>
      </c>
      <c r="I64" s="166">
        <v>44794</v>
      </c>
      <c r="J64" s="167">
        <v>44825</v>
      </c>
      <c r="K64" s="167">
        <v>44855</v>
      </c>
      <c r="L64" s="166">
        <v>44886</v>
      </c>
      <c r="M64" s="167">
        <v>44916</v>
      </c>
    </row>
    <row r="65" spans="1:14" hidden="1" x14ac:dyDescent="0.35">
      <c r="A65" s="165" t="s">
        <v>349</v>
      </c>
      <c r="B65" s="168">
        <v>250000</v>
      </c>
      <c r="C65" s="168">
        <v>0</v>
      </c>
      <c r="D65" s="168">
        <v>1144500</v>
      </c>
      <c r="E65" s="168">
        <v>400000</v>
      </c>
      <c r="F65" s="168">
        <v>0</v>
      </c>
      <c r="G65" s="168">
        <v>352000</v>
      </c>
      <c r="H65" s="168">
        <v>0</v>
      </c>
      <c r="I65" s="168">
        <v>400000</v>
      </c>
      <c r="J65" s="168">
        <v>0</v>
      </c>
      <c r="K65" s="168">
        <v>0</v>
      </c>
      <c r="L65" s="168">
        <v>185000</v>
      </c>
      <c r="M65" s="168">
        <v>250000</v>
      </c>
      <c r="N65" s="168">
        <f>SUM(B65:D65)</f>
        <v>1394500</v>
      </c>
    </row>
    <row r="66" spans="1:14" hidden="1" x14ac:dyDescent="0.35">
      <c r="A66" s="165" t="s">
        <v>348</v>
      </c>
      <c r="B66" s="168">
        <v>200000</v>
      </c>
      <c r="C66" s="168">
        <v>160000</v>
      </c>
      <c r="D66" s="168">
        <v>170000</v>
      </c>
      <c r="E66" s="168">
        <v>400000</v>
      </c>
      <c r="F66" s="168">
        <v>0</v>
      </c>
      <c r="G66" s="168">
        <v>0</v>
      </c>
      <c r="H66" s="168">
        <v>12000000</v>
      </c>
      <c r="I66" s="168">
        <v>0</v>
      </c>
      <c r="J66" s="168">
        <v>0</v>
      </c>
      <c r="K66" s="168">
        <v>0</v>
      </c>
      <c r="L66" s="168">
        <v>0</v>
      </c>
      <c r="M66" s="168">
        <v>400000</v>
      </c>
      <c r="N66" s="168">
        <f t="shared" ref="N66:N80" si="6">SUM(B66:D66)</f>
        <v>530000</v>
      </c>
    </row>
    <row r="67" spans="1:14" hidden="1" x14ac:dyDescent="0.35">
      <c r="A67" s="165" t="s">
        <v>347</v>
      </c>
      <c r="B67" s="168">
        <v>1049000</v>
      </c>
      <c r="C67" s="168">
        <v>937371</v>
      </c>
      <c r="D67" s="168">
        <v>1757000</v>
      </c>
      <c r="E67" s="168">
        <v>1310000</v>
      </c>
      <c r="F67" s="168">
        <v>539900</v>
      </c>
      <c r="G67" s="168">
        <v>3275520</v>
      </c>
      <c r="H67" s="168">
        <v>2984000</v>
      </c>
      <c r="I67" s="168">
        <v>2445420</v>
      </c>
      <c r="J67" s="168">
        <v>3400340</v>
      </c>
      <c r="K67" s="168">
        <v>542420</v>
      </c>
      <c r="L67" s="168">
        <v>4185746</v>
      </c>
      <c r="M67" s="168">
        <v>542420</v>
      </c>
      <c r="N67" s="168">
        <f t="shared" si="6"/>
        <v>3743371</v>
      </c>
    </row>
    <row r="68" spans="1:14" hidden="1" x14ac:dyDescent="0.35">
      <c r="A68" s="165" t="s">
        <v>346</v>
      </c>
      <c r="B68" s="165">
        <v>0</v>
      </c>
      <c r="C68" s="168">
        <v>0</v>
      </c>
      <c r="D68" s="168">
        <v>100000</v>
      </c>
      <c r="E68" s="168">
        <v>0</v>
      </c>
      <c r="F68" s="168">
        <v>0</v>
      </c>
      <c r="G68" s="168">
        <v>190000</v>
      </c>
      <c r="H68" s="168">
        <v>0</v>
      </c>
      <c r="I68" s="168">
        <v>1325000</v>
      </c>
      <c r="J68" s="168">
        <v>260000</v>
      </c>
      <c r="K68" s="168">
        <v>973000</v>
      </c>
      <c r="L68" s="168">
        <v>350000</v>
      </c>
      <c r="M68" s="168">
        <v>0</v>
      </c>
      <c r="N68" s="168">
        <f t="shared" si="6"/>
        <v>100000</v>
      </c>
    </row>
    <row r="69" spans="1:14" hidden="1" x14ac:dyDescent="0.35">
      <c r="A69" s="165" t="s">
        <v>345</v>
      </c>
      <c r="B69" s="168">
        <v>89077878</v>
      </c>
      <c r="C69" s="168">
        <v>1551000</v>
      </c>
      <c r="D69" s="168">
        <v>8007649</v>
      </c>
      <c r="E69" s="168">
        <v>4609000</v>
      </c>
      <c r="F69" s="168">
        <v>10750000</v>
      </c>
      <c r="G69" s="168">
        <v>3988000</v>
      </c>
      <c r="H69" s="168">
        <v>1813000</v>
      </c>
      <c r="I69" s="168">
        <v>5341897</v>
      </c>
      <c r="J69" s="168">
        <v>4316000</v>
      </c>
      <c r="K69" s="168">
        <v>7422755</v>
      </c>
      <c r="L69" s="168">
        <v>3640000</v>
      </c>
      <c r="M69" s="168">
        <v>1845458</v>
      </c>
      <c r="N69" s="168">
        <f t="shared" si="6"/>
        <v>98636527</v>
      </c>
    </row>
    <row r="70" spans="1:14" hidden="1" x14ac:dyDescent="0.35">
      <c r="A70" s="165" t="s">
        <v>344</v>
      </c>
      <c r="B70" s="168">
        <v>300000</v>
      </c>
      <c r="C70" s="168">
        <v>0</v>
      </c>
      <c r="D70" s="168">
        <v>200000</v>
      </c>
      <c r="E70" s="168">
        <v>0</v>
      </c>
      <c r="F70" s="168">
        <v>0</v>
      </c>
      <c r="G70" s="168">
        <v>750000</v>
      </c>
      <c r="H70" s="168">
        <v>0</v>
      </c>
      <c r="I70" s="168">
        <v>460000</v>
      </c>
      <c r="J70" s="168">
        <v>391000</v>
      </c>
      <c r="K70" s="168">
        <v>400000</v>
      </c>
      <c r="L70" s="168">
        <v>0</v>
      </c>
      <c r="M70" s="168">
        <v>0</v>
      </c>
      <c r="N70" s="168">
        <f t="shared" si="6"/>
        <v>500000</v>
      </c>
    </row>
    <row r="71" spans="1:14" hidden="1" x14ac:dyDescent="0.35">
      <c r="A71" s="165" t="s">
        <v>343</v>
      </c>
      <c r="B71" s="168">
        <v>0</v>
      </c>
      <c r="C71" s="168">
        <v>0</v>
      </c>
      <c r="D71" s="168">
        <v>0</v>
      </c>
      <c r="E71" s="168">
        <v>0</v>
      </c>
      <c r="F71" s="168">
        <v>0</v>
      </c>
      <c r="G71" s="168">
        <v>0</v>
      </c>
      <c r="H71" s="168">
        <v>0</v>
      </c>
      <c r="I71" s="168">
        <v>0</v>
      </c>
      <c r="J71" s="168">
        <v>0</v>
      </c>
      <c r="K71" s="168">
        <v>404000</v>
      </c>
      <c r="L71" s="168">
        <v>0</v>
      </c>
      <c r="M71" s="168">
        <v>0</v>
      </c>
      <c r="N71" s="168">
        <f t="shared" si="6"/>
        <v>0</v>
      </c>
    </row>
    <row r="72" spans="1:14" hidden="1" x14ac:dyDescent="0.35">
      <c r="A72" s="165" t="s">
        <v>342</v>
      </c>
      <c r="B72" s="168">
        <v>1275000</v>
      </c>
      <c r="C72" s="168">
        <v>863583</v>
      </c>
      <c r="D72" s="168">
        <v>875000</v>
      </c>
      <c r="E72" s="168">
        <v>1439000</v>
      </c>
      <c r="F72" s="168">
        <v>998000</v>
      </c>
      <c r="G72" s="168">
        <v>0</v>
      </c>
      <c r="H72" s="168">
        <v>855000</v>
      </c>
      <c r="I72" s="168">
        <v>445000</v>
      </c>
      <c r="J72" s="168">
        <v>1050000</v>
      </c>
      <c r="K72" s="168">
        <v>495000</v>
      </c>
      <c r="L72" s="168">
        <v>1355000</v>
      </c>
      <c r="M72" s="168">
        <v>415000</v>
      </c>
      <c r="N72" s="168">
        <f t="shared" si="6"/>
        <v>3013583</v>
      </c>
    </row>
    <row r="73" spans="1:14" hidden="1" x14ac:dyDescent="0.35">
      <c r="A73" s="165" t="s">
        <v>340</v>
      </c>
      <c r="B73" s="168">
        <v>0</v>
      </c>
      <c r="C73" s="168">
        <v>0</v>
      </c>
      <c r="D73" s="168">
        <v>0</v>
      </c>
      <c r="E73" s="168">
        <v>0</v>
      </c>
      <c r="F73" s="168">
        <v>0</v>
      </c>
      <c r="G73" s="168">
        <v>0</v>
      </c>
      <c r="H73" s="168">
        <v>635000</v>
      </c>
      <c r="I73" s="168">
        <v>0</v>
      </c>
      <c r="J73" s="168">
        <v>0</v>
      </c>
      <c r="K73" s="168">
        <v>0</v>
      </c>
      <c r="L73" s="168">
        <v>125000</v>
      </c>
      <c r="M73" s="168">
        <v>175000</v>
      </c>
      <c r="N73" s="168">
        <f t="shared" si="6"/>
        <v>0</v>
      </c>
    </row>
    <row r="74" spans="1:14" hidden="1" x14ac:dyDescent="0.35">
      <c r="A74" s="165" t="s">
        <v>341</v>
      </c>
      <c r="B74" s="168">
        <v>970500</v>
      </c>
      <c r="C74" s="168">
        <v>0</v>
      </c>
      <c r="D74" s="168">
        <v>0</v>
      </c>
      <c r="E74" s="168">
        <v>365000</v>
      </c>
      <c r="F74" s="168">
        <v>0</v>
      </c>
      <c r="G74" s="168">
        <v>0</v>
      </c>
      <c r="H74" s="168">
        <v>125000</v>
      </c>
      <c r="I74" s="168">
        <v>742990</v>
      </c>
      <c r="J74" s="168">
        <v>0</v>
      </c>
      <c r="K74" s="168">
        <v>0</v>
      </c>
      <c r="L74" s="168">
        <v>0</v>
      </c>
      <c r="M74" s="218">
        <v>350000</v>
      </c>
      <c r="N74" s="168">
        <f t="shared" si="6"/>
        <v>970500</v>
      </c>
    </row>
    <row r="75" spans="1:14" hidden="1" x14ac:dyDescent="0.35">
      <c r="A75" s="165" t="s">
        <v>339</v>
      </c>
      <c r="B75" s="168">
        <v>0</v>
      </c>
      <c r="C75" s="168">
        <v>0</v>
      </c>
      <c r="D75" s="168">
        <v>174000</v>
      </c>
      <c r="E75" s="168">
        <v>200000</v>
      </c>
      <c r="F75" s="168">
        <v>0</v>
      </c>
      <c r="G75" s="168">
        <v>0</v>
      </c>
      <c r="H75" s="168">
        <v>0</v>
      </c>
      <c r="I75" s="168">
        <v>85000</v>
      </c>
      <c r="J75" s="168">
        <v>0</v>
      </c>
      <c r="K75" s="168">
        <v>915000</v>
      </c>
      <c r="L75" s="168">
        <v>0</v>
      </c>
      <c r="M75" s="168">
        <v>150000</v>
      </c>
      <c r="N75" s="168">
        <f t="shared" si="6"/>
        <v>174000</v>
      </c>
    </row>
    <row r="76" spans="1:14" hidden="1" x14ac:dyDescent="0.35">
      <c r="A76" s="165" t="s">
        <v>338</v>
      </c>
      <c r="B76" s="168">
        <v>2058709</v>
      </c>
      <c r="C76" s="168">
        <v>1787137</v>
      </c>
      <c r="D76" s="168">
        <v>2966491</v>
      </c>
      <c r="E76" s="168">
        <v>1347425</v>
      </c>
      <c r="F76" s="168">
        <v>670415</v>
      </c>
      <c r="G76" s="168">
        <v>3243297</v>
      </c>
      <c r="H76" s="168">
        <v>5083937</v>
      </c>
      <c r="I76" s="168">
        <v>6032153</v>
      </c>
      <c r="J76" s="168">
        <v>5323736</v>
      </c>
      <c r="K76" s="168">
        <v>2381306</v>
      </c>
      <c r="L76" s="168">
        <v>1895006</v>
      </c>
      <c r="M76" s="168">
        <v>2552833</v>
      </c>
      <c r="N76" s="168">
        <f t="shared" si="6"/>
        <v>6812337</v>
      </c>
    </row>
    <row r="77" spans="1:14" hidden="1" x14ac:dyDescent="0.35">
      <c r="A77" s="165" t="s">
        <v>337</v>
      </c>
      <c r="B77" s="168">
        <v>220000</v>
      </c>
      <c r="C77" s="168">
        <v>298000</v>
      </c>
      <c r="D77" s="168">
        <v>0</v>
      </c>
      <c r="E77" s="168">
        <v>0</v>
      </c>
      <c r="F77" s="168">
        <v>0</v>
      </c>
      <c r="G77" s="168">
        <v>240000</v>
      </c>
      <c r="H77" s="168">
        <v>0</v>
      </c>
      <c r="I77" s="168">
        <v>0</v>
      </c>
      <c r="J77" s="168">
        <v>0</v>
      </c>
      <c r="K77" s="168">
        <v>0</v>
      </c>
      <c r="L77" s="168">
        <v>0</v>
      </c>
      <c r="M77" s="168">
        <v>0</v>
      </c>
      <c r="N77" s="168">
        <f t="shared" si="6"/>
        <v>518000</v>
      </c>
    </row>
    <row r="78" spans="1:14" hidden="1" x14ac:dyDescent="0.35">
      <c r="A78" s="165" t="s">
        <v>336</v>
      </c>
      <c r="B78" s="168">
        <v>0</v>
      </c>
      <c r="C78" s="168">
        <v>0</v>
      </c>
      <c r="D78" s="168">
        <v>0</v>
      </c>
      <c r="E78" s="168">
        <v>400000</v>
      </c>
      <c r="F78" s="168">
        <v>993500</v>
      </c>
      <c r="G78" s="168">
        <v>0</v>
      </c>
      <c r="H78" s="168">
        <v>0</v>
      </c>
      <c r="I78" s="168">
        <v>220000</v>
      </c>
      <c r="J78" s="168">
        <v>0</v>
      </c>
      <c r="K78" s="168">
        <v>250000</v>
      </c>
      <c r="L78" s="168">
        <v>0</v>
      </c>
      <c r="M78" s="168">
        <v>0</v>
      </c>
      <c r="N78" s="168">
        <f t="shared" si="6"/>
        <v>0</v>
      </c>
    </row>
    <row r="79" spans="1:14" hidden="1" x14ac:dyDescent="0.35">
      <c r="A79" s="165" t="s">
        <v>335</v>
      </c>
      <c r="B79" s="168">
        <v>0</v>
      </c>
      <c r="C79" s="168">
        <v>429000</v>
      </c>
      <c r="D79" s="168">
        <v>0</v>
      </c>
      <c r="E79" s="168">
        <v>0</v>
      </c>
      <c r="F79" s="168">
        <v>450000</v>
      </c>
      <c r="G79" s="168">
        <v>0</v>
      </c>
      <c r="H79" s="168">
        <v>0</v>
      </c>
      <c r="I79" s="168">
        <v>0</v>
      </c>
      <c r="J79" s="168">
        <v>460000</v>
      </c>
      <c r="K79" s="168">
        <v>0</v>
      </c>
      <c r="L79" s="168">
        <v>500000</v>
      </c>
      <c r="M79" s="168">
        <v>327900</v>
      </c>
      <c r="N79" s="168">
        <f t="shared" si="6"/>
        <v>429000</v>
      </c>
    </row>
    <row r="80" spans="1:14" hidden="1" x14ac:dyDescent="0.35">
      <c r="A80" s="165" t="s">
        <v>334</v>
      </c>
      <c r="B80" s="168">
        <v>0</v>
      </c>
      <c r="C80" s="168">
        <v>200000</v>
      </c>
      <c r="D80" s="168">
        <v>0</v>
      </c>
      <c r="E80" s="168">
        <v>0</v>
      </c>
      <c r="F80" s="168">
        <v>0</v>
      </c>
      <c r="G80" s="168">
        <v>0</v>
      </c>
      <c r="H80" s="168">
        <v>0</v>
      </c>
      <c r="I80" s="168">
        <v>0</v>
      </c>
      <c r="J80" s="168">
        <v>0</v>
      </c>
      <c r="K80" s="168">
        <v>0</v>
      </c>
      <c r="L80" s="168">
        <v>615441</v>
      </c>
      <c r="M80" s="168">
        <v>250000</v>
      </c>
      <c r="N80" s="168">
        <f t="shared" si="6"/>
        <v>200000</v>
      </c>
    </row>
    <row r="81" spans="1:15" hidden="1" x14ac:dyDescent="0.35">
      <c r="A81" s="181" t="s">
        <v>22</v>
      </c>
      <c r="B81" s="168">
        <f t="shared" ref="B81:I81" si="7">SUM(B65:B80)</f>
        <v>95401087</v>
      </c>
      <c r="C81" s="168">
        <f t="shared" si="7"/>
        <v>6226091</v>
      </c>
      <c r="D81" s="168">
        <f t="shared" si="7"/>
        <v>15394640</v>
      </c>
      <c r="E81" s="168">
        <f t="shared" si="7"/>
        <v>10470425</v>
      </c>
      <c r="F81" s="168">
        <f t="shared" si="7"/>
        <v>14401815</v>
      </c>
      <c r="G81" s="168">
        <f t="shared" si="7"/>
        <v>12038817</v>
      </c>
      <c r="H81" s="168">
        <f t="shared" si="7"/>
        <v>23495937</v>
      </c>
      <c r="I81" s="168">
        <f t="shared" si="7"/>
        <v>17497460</v>
      </c>
      <c r="J81" s="168">
        <f>SUM(J65:J80)</f>
        <v>15201076</v>
      </c>
      <c r="K81" s="168">
        <f>SUM(K65:K80)</f>
        <v>13783481</v>
      </c>
      <c r="L81" s="168">
        <f>SUM(L65:L80)</f>
        <v>12851193</v>
      </c>
      <c r="M81" s="168">
        <f>SUM(M65:M80)</f>
        <v>7258611</v>
      </c>
      <c r="N81" s="168">
        <f>SUM(N65:N80)</f>
        <v>117021818</v>
      </c>
    </row>
    <row r="82" spans="1:15" hidden="1" x14ac:dyDescent="0.35">
      <c r="A82" s="181"/>
      <c r="B82" s="168"/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</row>
    <row r="83" spans="1:15" hidden="1" x14ac:dyDescent="0.35">
      <c r="A83" s="181"/>
      <c r="B83" s="168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</row>
    <row r="84" spans="1:15" ht="15.5" hidden="1" x14ac:dyDescent="0.35">
      <c r="A84" s="333" t="s">
        <v>351</v>
      </c>
      <c r="B84" s="333"/>
      <c r="C84" s="333"/>
      <c r="D84" s="333"/>
      <c r="E84" s="333"/>
      <c r="F84" s="333"/>
      <c r="G84" s="333"/>
      <c r="H84" s="333"/>
      <c r="I84" s="333"/>
      <c r="J84" s="333"/>
      <c r="K84" s="333"/>
      <c r="L84" s="333"/>
      <c r="M84" s="333"/>
    </row>
    <row r="85" spans="1:15" hidden="1" x14ac:dyDescent="0.35">
      <c r="B85" s="167">
        <v>44217</v>
      </c>
      <c r="C85" s="166">
        <v>44248</v>
      </c>
      <c r="D85" s="167">
        <v>44276</v>
      </c>
      <c r="E85" s="166">
        <v>44307</v>
      </c>
      <c r="F85" s="167">
        <v>44337</v>
      </c>
      <c r="G85" s="166">
        <v>44368</v>
      </c>
      <c r="H85" s="167">
        <v>44398</v>
      </c>
      <c r="I85" s="166">
        <v>44429</v>
      </c>
      <c r="J85" s="167">
        <v>44460</v>
      </c>
      <c r="K85" s="166">
        <v>44490</v>
      </c>
      <c r="L85" s="167">
        <v>44521</v>
      </c>
      <c r="M85" s="166">
        <v>44551</v>
      </c>
    </row>
    <row r="86" spans="1:15" hidden="1" x14ac:dyDescent="0.35">
      <c r="A86" s="165" t="s">
        <v>349</v>
      </c>
      <c r="B86" s="168">
        <v>560000</v>
      </c>
      <c r="C86" s="168">
        <v>1349000</v>
      </c>
      <c r="D86" s="168">
        <v>160000</v>
      </c>
      <c r="E86" s="168">
        <v>0</v>
      </c>
      <c r="F86" s="168">
        <v>1218000</v>
      </c>
      <c r="G86" s="168">
        <v>610000</v>
      </c>
      <c r="H86" s="168">
        <v>475000</v>
      </c>
      <c r="I86" s="168">
        <v>330000</v>
      </c>
      <c r="J86" s="168">
        <v>440000</v>
      </c>
      <c r="K86" s="168">
        <v>419000</v>
      </c>
      <c r="L86" s="168">
        <v>110000</v>
      </c>
      <c r="M86" s="168">
        <v>0</v>
      </c>
      <c r="N86" s="168">
        <f>SUM(B86:M86)</f>
        <v>5671000</v>
      </c>
      <c r="O86" s="168"/>
    </row>
    <row r="87" spans="1:15" hidden="1" x14ac:dyDescent="0.35">
      <c r="A87" s="165" t="s">
        <v>348</v>
      </c>
      <c r="B87" s="168">
        <v>0</v>
      </c>
      <c r="C87" s="168">
        <v>0</v>
      </c>
      <c r="D87" s="168">
        <v>0</v>
      </c>
      <c r="E87" s="168">
        <v>725000</v>
      </c>
      <c r="F87" s="168">
        <v>135000</v>
      </c>
      <c r="G87" s="168">
        <v>549000</v>
      </c>
      <c r="H87" s="168">
        <v>0</v>
      </c>
      <c r="I87" s="168"/>
      <c r="J87" s="168"/>
      <c r="K87" s="168">
        <v>0</v>
      </c>
      <c r="L87" s="168">
        <v>0</v>
      </c>
      <c r="M87" s="168">
        <v>0</v>
      </c>
      <c r="N87" s="168">
        <f t="shared" ref="N87:N102" si="8">SUM(B87:M87)</f>
        <v>1409000</v>
      </c>
    </row>
    <row r="88" spans="1:15" hidden="1" x14ac:dyDescent="0.35">
      <c r="A88" s="165" t="s">
        <v>347</v>
      </c>
      <c r="B88" s="168">
        <v>710000</v>
      </c>
      <c r="C88" s="168">
        <v>1526000</v>
      </c>
      <c r="D88" s="168">
        <v>1257750</v>
      </c>
      <c r="E88" s="168">
        <v>0</v>
      </c>
      <c r="F88" s="168">
        <v>0</v>
      </c>
      <c r="G88" s="168">
        <v>5911832</v>
      </c>
      <c r="H88" s="168">
        <v>790278</v>
      </c>
      <c r="I88" s="168">
        <v>300000</v>
      </c>
      <c r="J88" s="168">
        <v>910000</v>
      </c>
      <c r="K88" s="168">
        <v>1738000</v>
      </c>
      <c r="L88" s="168">
        <v>4699961</v>
      </c>
      <c r="M88" s="168">
        <v>1608600</v>
      </c>
      <c r="N88" s="168">
        <f t="shared" si="8"/>
        <v>19452421</v>
      </c>
    </row>
    <row r="89" spans="1:15" hidden="1" x14ac:dyDescent="0.35">
      <c r="A89" s="165" t="s">
        <v>346</v>
      </c>
      <c r="B89" s="168">
        <v>0</v>
      </c>
      <c r="C89" s="168">
        <v>0</v>
      </c>
      <c r="D89" s="168">
        <v>0</v>
      </c>
      <c r="E89" s="168">
        <v>0</v>
      </c>
      <c r="F89" s="168">
        <v>275000</v>
      </c>
      <c r="G89" s="168">
        <v>0</v>
      </c>
      <c r="H89" s="168">
        <v>0</v>
      </c>
      <c r="I89" s="168"/>
      <c r="J89" s="168">
        <v>100000</v>
      </c>
      <c r="K89" s="168">
        <v>270000</v>
      </c>
      <c r="L89" s="168">
        <v>0</v>
      </c>
      <c r="M89" s="168">
        <v>0</v>
      </c>
      <c r="N89" s="168">
        <f t="shared" si="8"/>
        <v>645000</v>
      </c>
    </row>
    <row r="90" spans="1:15" hidden="1" x14ac:dyDescent="0.35">
      <c r="A90" s="165" t="s">
        <v>345</v>
      </c>
      <c r="B90" s="168">
        <v>3450441</v>
      </c>
      <c r="C90" s="168">
        <v>2215000</v>
      </c>
      <c r="D90" s="168">
        <v>2881000</v>
      </c>
      <c r="E90" s="168">
        <v>4860357</v>
      </c>
      <c r="F90" s="168">
        <v>5315418</v>
      </c>
      <c r="G90" s="168">
        <v>3755431</v>
      </c>
      <c r="H90" s="168">
        <v>6793771</v>
      </c>
      <c r="I90" s="168"/>
      <c r="J90" s="168">
        <v>5832642</v>
      </c>
      <c r="K90" s="168">
        <v>11347804</v>
      </c>
      <c r="L90" s="168">
        <v>2030000</v>
      </c>
      <c r="M90" s="168">
        <v>6221493</v>
      </c>
      <c r="N90" s="168">
        <f t="shared" si="8"/>
        <v>54703357</v>
      </c>
    </row>
    <row r="91" spans="1:15" hidden="1" x14ac:dyDescent="0.35">
      <c r="A91" s="165" t="s">
        <v>344</v>
      </c>
      <c r="B91" s="168">
        <v>0</v>
      </c>
      <c r="C91" s="168">
        <v>0</v>
      </c>
      <c r="D91" s="168">
        <v>679900</v>
      </c>
      <c r="E91" s="168">
        <v>459980</v>
      </c>
      <c r="F91" s="168">
        <v>0</v>
      </c>
      <c r="G91" s="168">
        <v>165000</v>
      </c>
      <c r="H91" s="168"/>
      <c r="I91" s="168">
        <v>745000</v>
      </c>
      <c r="J91" s="168">
        <v>1395000</v>
      </c>
      <c r="K91" s="168">
        <v>0</v>
      </c>
      <c r="L91" s="168">
        <v>275000</v>
      </c>
      <c r="M91" s="168">
        <v>573800</v>
      </c>
      <c r="N91" s="168">
        <f t="shared" si="8"/>
        <v>4293680</v>
      </c>
    </row>
    <row r="92" spans="1:15" hidden="1" x14ac:dyDescent="0.35">
      <c r="A92" s="165" t="s">
        <v>343</v>
      </c>
      <c r="B92" s="168">
        <v>0</v>
      </c>
      <c r="C92" s="168">
        <v>0</v>
      </c>
      <c r="D92" s="168">
        <v>0</v>
      </c>
      <c r="E92" s="168">
        <v>0</v>
      </c>
      <c r="F92" s="168">
        <v>442710</v>
      </c>
      <c r="G92" s="168">
        <v>439330</v>
      </c>
      <c r="H92" s="168">
        <v>172735</v>
      </c>
      <c r="I92" s="168"/>
      <c r="J92" s="168"/>
      <c r="K92" s="168">
        <v>0</v>
      </c>
      <c r="L92" s="168">
        <v>0</v>
      </c>
      <c r="M92" s="168">
        <v>0</v>
      </c>
      <c r="N92" s="168">
        <f t="shared" si="8"/>
        <v>1054775</v>
      </c>
    </row>
    <row r="93" spans="1:15" hidden="1" x14ac:dyDescent="0.35">
      <c r="A93" s="165" t="s">
        <v>342</v>
      </c>
      <c r="B93" s="168">
        <v>630500</v>
      </c>
      <c r="C93" s="168">
        <v>300000</v>
      </c>
      <c r="D93" s="168">
        <v>110000</v>
      </c>
      <c r="E93" s="168">
        <v>0</v>
      </c>
      <c r="F93" s="168">
        <v>390000</v>
      </c>
      <c r="G93" s="168">
        <v>387000</v>
      </c>
      <c r="H93" s="168">
        <v>320000</v>
      </c>
      <c r="I93" s="168"/>
      <c r="J93" s="168">
        <v>195000</v>
      </c>
      <c r="K93" s="168">
        <v>1190440</v>
      </c>
      <c r="L93" s="168">
        <v>200000</v>
      </c>
      <c r="M93" s="168">
        <v>0</v>
      </c>
      <c r="N93" s="168">
        <f t="shared" si="8"/>
        <v>3722940</v>
      </c>
    </row>
    <row r="94" spans="1:15" hidden="1" x14ac:dyDescent="0.35">
      <c r="A94" s="165" t="s">
        <v>340</v>
      </c>
      <c r="B94" s="168">
        <v>0</v>
      </c>
      <c r="C94" s="168"/>
      <c r="D94" s="168">
        <v>120000</v>
      </c>
      <c r="E94" s="168">
        <v>0</v>
      </c>
      <c r="F94" s="168">
        <v>0</v>
      </c>
      <c r="G94" s="168">
        <v>0</v>
      </c>
      <c r="H94" s="168">
        <v>0</v>
      </c>
      <c r="I94" s="168"/>
      <c r="J94" s="168"/>
      <c r="K94" s="168">
        <v>401000</v>
      </c>
      <c r="L94" s="168">
        <v>0</v>
      </c>
      <c r="M94" s="168">
        <v>565000</v>
      </c>
      <c r="N94" s="168">
        <f t="shared" si="8"/>
        <v>1086000</v>
      </c>
    </row>
    <row r="95" spans="1:15" hidden="1" x14ac:dyDescent="0.35">
      <c r="A95" s="165" t="s">
        <v>341</v>
      </c>
      <c r="B95" s="168">
        <v>0</v>
      </c>
      <c r="C95" s="168">
        <v>495000</v>
      </c>
      <c r="D95" s="168">
        <v>0</v>
      </c>
      <c r="E95" s="168">
        <v>0</v>
      </c>
      <c r="F95" s="168">
        <v>0</v>
      </c>
      <c r="G95" s="168">
        <v>380000</v>
      </c>
      <c r="H95" s="168">
        <v>0</v>
      </c>
      <c r="I95" s="168"/>
      <c r="J95" s="168"/>
      <c r="K95" s="168">
        <v>568000</v>
      </c>
      <c r="L95" s="168">
        <v>0</v>
      </c>
      <c r="M95" s="168">
        <v>0</v>
      </c>
      <c r="N95" s="168">
        <f t="shared" si="8"/>
        <v>1443000</v>
      </c>
    </row>
    <row r="96" spans="1:15" hidden="1" x14ac:dyDescent="0.35">
      <c r="A96" s="165" t="s">
        <v>339</v>
      </c>
      <c r="B96" s="168">
        <v>0</v>
      </c>
      <c r="C96" s="168">
        <v>0</v>
      </c>
      <c r="D96" s="168">
        <v>0</v>
      </c>
      <c r="E96" s="168">
        <v>1349505</v>
      </c>
      <c r="F96" s="168">
        <v>0</v>
      </c>
      <c r="G96" s="168">
        <v>0</v>
      </c>
      <c r="H96" s="168">
        <v>376000</v>
      </c>
      <c r="I96" s="168"/>
      <c r="J96" s="168">
        <v>638000</v>
      </c>
      <c r="K96" s="168">
        <v>154000</v>
      </c>
      <c r="L96" s="168">
        <v>369000</v>
      </c>
      <c r="M96" s="168">
        <v>0</v>
      </c>
      <c r="N96" s="168">
        <f t="shared" si="8"/>
        <v>2886505</v>
      </c>
    </row>
    <row r="97" spans="1:14" hidden="1" x14ac:dyDescent="0.35">
      <c r="A97" s="165" t="s">
        <v>338</v>
      </c>
      <c r="B97" s="168">
        <v>15465507</v>
      </c>
      <c r="C97" s="168">
        <v>7609919</v>
      </c>
      <c r="D97" s="168">
        <v>7228525</v>
      </c>
      <c r="E97" s="168">
        <v>5164901</v>
      </c>
      <c r="F97" s="168">
        <v>4908222</v>
      </c>
      <c r="G97" s="168">
        <v>10744466</v>
      </c>
      <c r="H97" s="168">
        <v>4207771</v>
      </c>
      <c r="I97" s="168">
        <v>692000</v>
      </c>
      <c r="J97" s="168">
        <v>3239600</v>
      </c>
      <c r="K97" s="168">
        <v>1624800</v>
      </c>
      <c r="L97" s="168">
        <v>2218290</v>
      </c>
      <c r="M97" s="168">
        <v>5175295</v>
      </c>
      <c r="N97" s="168">
        <f t="shared" si="8"/>
        <v>68279296</v>
      </c>
    </row>
    <row r="98" spans="1:14" hidden="1" x14ac:dyDescent="0.35">
      <c r="A98" s="165" t="s">
        <v>337</v>
      </c>
      <c r="B98" s="168">
        <v>0</v>
      </c>
      <c r="C98" s="168">
        <v>450000</v>
      </c>
      <c r="D98" s="168">
        <v>0</v>
      </c>
      <c r="E98" s="168">
        <v>0</v>
      </c>
      <c r="F98" s="168">
        <v>0</v>
      </c>
      <c r="G98" s="168">
        <v>125000</v>
      </c>
      <c r="H98" s="168">
        <v>0</v>
      </c>
      <c r="I98" s="168"/>
      <c r="J98" s="168"/>
      <c r="K98" s="168">
        <v>0</v>
      </c>
      <c r="L98" s="168">
        <v>200000</v>
      </c>
      <c r="M98" s="168">
        <v>275900</v>
      </c>
      <c r="N98" s="168">
        <f t="shared" si="8"/>
        <v>1050900</v>
      </c>
    </row>
    <row r="99" spans="1:14" hidden="1" x14ac:dyDescent="0.35">
      <c r="A99" s="165" t="s">
        <v>336</v>
      </c>
      <c r="B99" s="168">
        <v>0</v>
      </c>
      <c r="C99" s="168"/>
      <c r="D99" s="168">
        <v>0</v>
      </c>
      <c r="E99" s="168">
        <v>200000</v>
      </c>
      <c r="F99" s="168">
        <v>0</v>
      </c>
      <c r="G99" s="168">
        <v>0</v>
      </c>
      <c r="H99" s="168">
        <v>1040000</v>
      </c>
      <c r="I99" s="168"/>
      <c r="J99" s="168"/>
      <c r="K99" s="168">
        <v>0</v>
      </c>
      <c r="L99" s="168">
        <v>590000</v>
      </c>
      <c r="M99" s="168">
        <v>250000</v>
      </c>
      <c r="N99" s="168">
        <f t="shared" si="8"/>
        <v>2080000</v>
      </c>
    </row>
    <row r="100" spans="1:14" hidden="1" x14ac:dyDescent="0.35">
      <c r="A100" s="165" t="s">
        <v>335</v>
      </c>
      <c r="B100" s="168">
        <v>300000</v>
      </c>
      <c r="C100" s="168">
        <v>1064000</v>
      </c>
      <c r="D100" s="168">
        <v>0</v>
      </c>
      <c r="E100" s="168">
        <v>0</v>
      </c>
      <c r="F100" s="168">
        <v>0</v>
      </c>
      <c r="G100" s="168">
        <v>0</v>
      </c>
      <c r="H100" s="168">
        <v>0</v>
      </c>
      <c r="I100" s="168">
        <v>580000</v>
      </c>
      <c r="J100" s="168">
        <v>1945000</v>
      </c>
      <c r="K100" s="168">
        <v>360000</v>
      </c>
      <c r="L100" s="168">
        <v>495000</v>
      </c>
      <c r="M100" s="168">
        <v>100000</v>
      </c>
      <c r="N100" s="168">
        <f t="shared" si="8"/>
        <v>4844000</v>
      </c>
    </row>
    <row r="101" spans="1:14" hidden="1" x14ac:dyDescent="0.35">
      <c r="A101" s="165" t="s">
        <v>334</v>
      </c>
      <c r="B101" s="168">
        <v>225000</v>
      </c>
      <c r="C101" s="168">
        <v>0</v>
      </c>
      <c r="D101" s="168">
        <v>0</v>
      </c>
      <c r="E101" s="168">
        <v>380000</v>
      </c>
      <c r="F101" s="168">
        <v>869400</v>
      </c>
      <c r="G101" s="168">
        <v>325000</v>
      </c>
      <c r="H101" s="168">
        <v>220000</v>
      </c>
      <c r="I101" s="168"/>
      <c r="J101" s="168"/>
      <c r="K101" s="168"/>
      <c r="L101" s="168">
        <v>2475000</v>
      </c>
      <c r="M101" s="168">
        <v>450000</v>
      </c>
      <c r="N101" s="168">
        <f t="shared" si="8"/>
        <v>4944400</v>
      </c>
    </row>
    <row r="102" spans="1:14" hidden="1" x14ac:dyDescent="0.35">
      <c r="A102" s="181" t="s">
        <v>22</v>
      </c>
      <c r="B102" s="168">
        <f t="shared" ref="B102:I102" si="9">SUM(B86:B101)</f>
        <v>21341448</v>
      </c>
      <c r="C102" s="168">
        <f t="shared" si="9"/>
        <v>15008919</v>
      </c>
      <c r="D102" s="168">
        <f t="shared" si="9"/>
        <v>12437175</v>
      </c>
      <c r="E102" s="168">
        <f t="shared" si="9"/>
        <v>13139743</v>
      </c>
      <c r="F102" s="168">
        <f t="shared" si="9"/>
        <v>13553750</v>
      </c>
      <c r="G102" s="168">
        <f t="shared" si="9"/>
        <v>23392059</v>
      </c>
      <c r="H102" s="168">
        <f t="shared" si="9"/>
        <v>14395555</v>
      </c>
      <c r="I102" s="168">
        <f t="shared" si="9"/>
        <v>2647000</v>
      </c>
      <c r="J102" s="168">
        <f>SUM(J86:J101)</f>
        <v>14695242</v>
      </c>
      <c r="K102" s="168">
        <f>SUM(K86:K101)</f>
        <v>18073044</v>
      </c>
      <c r="L102" s="168">
        <f>SUM(L86:L101)</f>
        <v>13662251</v>
      </c>
      <c r="M102" s="168">
        <f>SUM(M86:M101)</f>
        <v>15220088</v>
      </c>
      <c r="N102" s="168">
        <f t="shared" si="8"/>
        <v>177566274</v>
      </c>
    </row>
    <row r="103" spans="1:14" hidden="1" x14ac:dyDescent="0.35">
      <c r="B103" s="168"/>
      <c r="C103" s="168"/>
      <c r="D103" s="168"/>
      <c r="E103" s="168"/>
      <c r="F103" s="168"/>
      <c r="G103" s="168"/>
      <c r="H103" s="168"/>
      <c r="N103" s="168"/>
    </row>
    <row r="104" spans="1:14" ht="15.5" hidden="1" x14ac:dyDescent="0.35">
      <c r="A104" s="333" t="s">
        <v>350</v>
      </c>
      <c r="B104" s="333"/>
      <c r="C104" s="333"/>
      <c r="D104" s="333"/>
      <c r="E104" s="333"/>
      <c r="F104" s="333"/>
      <c r="G104" s="333"/>
      <c r="H104" s="333"/>
      <c r="I104" s="333"/>
      <c r="J104" s="333"/>
      <c r="K104" s="333"/>
      <c r="L104" s="333"/>
      <c r="M104" s="333"/>
    </row>
    <row r="105" spans="1:14" hidden="1" x14ac:dyDescent="0.35">
      <c r="B105" s="167">
        <v>43851</v>
      </c>
      <c r="C105" s="166">
        <v>43882</v>
      </c>
      <c r="D105" s="167">
        <v>43911</v>
      </c>
      <c r="E105" s="166">
        <v>43942</v>
      </c>
      <c r="F105" s="167">
        <v>43972</v>
      </c>
      <c r="G105" s="166">
        <v>44003</v>
      </c>
      <c r="H105" s="167">
        <v>44033</v>
      </c>
      <c r="I105" s="166">
        <v>44064</v>
      </c>
      <c r="J105" s="167">
        <v>44095</v>
      </c>
      <c r="K105" s="166">
        <v>44125</v>
      </c>
      <c r="L105" s="167">
        <v>44156</v>
      </c>
      <c r="M105" s="166">
        <v>44186</v>
      </c>
    </row>
    <row r="106" spans="1:14" hidden="1" x14ac:dyDescent="0.35">
      <c r="A106" s="165" t="s">
        <v>349</v>
      </c>
      <c r="B106" s="168">
        <v>405800</v>
      </c>
      <c r="C106" s="168">
        <v>300000</v>
      </c>
      <c r="D106" s="168">
        <v>160000</v>
      </c>
      <c r="E106" s="168">
        <v>0</v>
      </c>
      <c r="F106" s="168">
        <v>0</v>
      </c>
      <c r="G106" s="168">
        <v>250000</v>
      </c>
      <c r="H106" s="168">
        <v>0</v>
      </c>
      <c r="I106" s="168">
        <v>0</v>
      </c>
      <c r="J106" s="168">
        <v>338000</v>
      </c>
      <c r="K106" s="168">
        <v>0</v>
      </c>
      <c r="L106" s="168">
        <v>300000</v>
      </c>
      <c r="M106" s="168">
        <v>0</v>
      </c>
      <c r="N106" s="168">
        <f t="shared" ref="N106:N122" si="10">SUM(B106:M106)</f>
        <v>1753800</v>
      </c>
    </row>
    <row r="107" spans="1:14" hidden="1" x14ac:dyDescent="0.35">
      <c r="A107" s="165" t="s">
        <v>348</v>
      </c>
      <c r="B107" s="168">
        <v>0</v>
      </c>
      <c r="C107" s="168">
        <v>0</v>
      </c>
      <c r="D107" s="168">
        <v>0</v>
      </c>
      <c r="E107" s="168">
        <v>0</v>
      </c>
      <c r="F107" s="168">
        <v>0</v>
      </c>
      <c r="G107" s="168">
        <v>0</v>
      </c>
      <c r="H107" s="168">
        <v>0</v>
      </c>
      <c r="I107" s="168">
        <v>0</v>
      </c>
      <c r="J107" s="168">
        <v>195000</v>
      </c>
      <c r="K107" s="168">
        <v>235000</v>
      </c>
      <c r="L107" s="168">
        <v>0</v>
      </c>
      <c r="M107" s="168">
        <v>0</v>
      </c>
      <c r="N107" s="168">
        <f t="shared" si="10"/>
        <v>430000</v>
      </c>
    </row>
    <row r="108" spans="1:14" hidden="1" x14ac:dyDescent="0.35">
      <c r="A108" s="165" t="s">
        <v>347</v>
      </c>
      <c r="B108" s="168">
        <v>900000</v>
      </c>
      <c r="C108" s="168">
        <v>0</v>
      </c>
      <c r="D108" s="168">
        <v>1257750</v>
      </c>
      <c r="E108" s="168">
        <v>400000</v>
      </c>
      <c r="F108" s="168">
        <v>0</v>
      </c>
      <c r="G108" s="168">
        <v>0</v>
      </c>
      <c r="H108" s="168">
        <v>0</v>
      </c>
      <c r="I108" s="168">
        <v>100000</v>
      </c>
      <c r="J108" s="168">
        <v>305000</v>
      </c>
      <c r="K108" s="168">
        <v>1442000</v>
      </c>
      <c r="L108" s="168">
        <v>915000</v>
      </c>
      <c r="M108" s="168">
        <v>140000</v>
      </c>
      <c r="N108" s="168">
        <f t="shared" si="10"/>
        <v>5459750</v>
      </c>
    </row>
    <row r="109" spans="1:14" hidden="1" x14ac:dyDescent="0.35">
      <c r="A109" s="165" t="s">
        <v>346</v>
      </c>
      <c r="B109" s="168">
        <v>0</v>
      </c>
      <c r="C109" s="168">
        <v>0</v>
      </c>
      <c r="D109" s="168">
        <v>0</v>
      </c>
      <c r="E109" s="168">
        <v>130000</v>
      </c>
      <c r="F109" s="168">
        <v>0</v>
      </c>
      <c r="G109" s="168">
        <v>0</v>
      </c>
      <c r="H109" s="168">
        <v>400600</v>
      </c>
      <c r="I109" s="168">
        <v>0</v>
      </c>
      <c r="J109" s="168">
        <v>0</v>
      </c>
      <c r="K109" s="168">
        <v>300000</v>
      </c>
      <c r="L109" s="168">
        <v>0</v>
      </c>
      <c r="M109" s="168">
        <v>450000</v>
      </c>
      <c r="N109" s="168">
        <f t="shared" si="10"/>
        <v>1280600</v>
      </c>
    </row>
    <row r="110" spans="1:14" hidden="1" x14ac:dyDescent="0.35">
      <c r="A110" s="165" t="s">
        <v>345</v>
      </c>
      <c r="B110" s="168">
        <v>759936</v>
      </c>
      <c r="C110" s="168">
        <v>2956418</v>
      </c>
      <c r="D110" s="168">
        <v>3046000</v>
      </c>
      <c r="E110" s="168">
        <v>900000</v>
      </c>
      <c r="F110" s="168">
        <v>1200000</v>
      </c>
      <c r="G110" s="168">
        <v>5</v>
      </c>
      <c r="H110" s="168">
        <v>625000</v>
      </c>
      <c r="I110" s="168">
        <v>1790000</v>
      </c>
      <c r="J110" s="168">
        <v>3311754</v>
      </c>
      <c r="K110" s="168">
        <v>2952000</v>
      </c>
      <c r="L110" s="168">
        <v>4685000</v>
      </c>
      <c r="M110" s="168">
        <v>6393634</v>
      </c>
      <c r="N110" s="168">
        <f t="shared" si="10"/>
        <v>28619747</v>
      </c>
    </row>
    <row r="111" spans="1:14" hidden="1" x14ac:dyDescent="0.35">
      <c r="A111" s="165" t="s">
        <v>344</v>
      </c>
      <c r="B111" s="168">
        <v>379000</v>
      </c>
      <c r="C111" s="168">
        <v>0</v>
      </c>
      <c r="D111" s="168">
        <v>859900</v>
      </c>
      <c r="E111" s="168">
        <v>268700</v>
      </c>
      <c r="F111" s="168">
        <v>401000</v>
      </c>
      <c r="G111" s="168">
        <v>1691700</v>
      </c>
      <c r="H111" s="168">
        <v>180000</v>
      </c>
      <c r="I111" s="168">
        <v>1406500</v>
      </c>
      <c r="J111" s="168">
        <v>292000</v>
      </c>
      <c r="K111" s="168">
        <v>410000</v>
      </c>
      <c r="L111" s="168">
        <v>759497</v>
      </c>
      <c r="M111" s="168">
        <v>2269538</v>
      </c>
      <c r="N111" s="168">
        <f t="shared" si="10"/>
        <v>8917835</v>
      </c>
    </row>
    <row r="112" spans="1:14" hidden="1" x14ac:dyDescent="0.35">
      <c r="A112" s="165" t="s">
        <v>343</v>
      </c>
      <c r="B112" s="168">
        <v>0</v>
      </c>
      <c r="C112" s="168">
        <v>0</v>
      </c>
      <c r="D112" s="168">
        <v>0</v>
      </c>
      <c r="E112" s="168">
        <v>0</v>
      </c>
      <c r="F112" s="168">
        <v>0</v>
      </c>
      <c r="G112" s="168">
        <v>0</v>
      </c>
      <c r="H112" s="168">
        <v>0</v>
      </c>
      <c r="I112" s="168">
        <v>0</v>
      </c>
      <c r="J112" s="168">
        <v>0</v>
      </c>
      <c r="K112" s="168">
        <v>0</v>
      </c>
      <c r="L112" s="168">
        <v>0</v>
      </c>
      <c r="M112" s="168">
        <v>0</v>
      </c>
      <c r="N112" s="168">
        <f t="shared" si="10"/>
        <v>0</v>
      </c>
    </row>
    <row r="113" spans="1:14" hidden="1" x14ac:dyDescent="0.35">
      <c r="A113" s="165" t="s">
        <v>342</v>
      </c>
      <c r="B113" s="168">
        <v>393000</v>
      </c>
      <c r="C113" s="168">
        <v>362000</v>
      </c>
      <c r="D113" s="168">
        <v>110000</v>
      </c>
      <c r="E113" s="168">
        <v>150000</v>
      </c>
      <c r="F113" s="168">
        <v>0</v>
      </c>
      <c r="G113" s="168">
        <v>0</v>
      </c>
      <c r="H113" s="168">
        <v>403000</v>
      </c>
      <c r="I113" s="168">
        <v>347000</v>
      </c>
      <c r="J113" s="168">
        <v>475000</v>
      </c>
      <c r="K113" s="168">
        <v>916500</v>
      </c>
      <c r="L113" s="168">
        <v>742000</v>
      </c>
      <c r="M113" s="168">
        <v>835000</v>
      </c>
      <c r="N113" s="168">
        <f t="shared" si="10"/>
        <v>4733500</v>
      </c>
    </row>
    <row r="114" spans="1:14" hidden="1" x14ac:dyDescent="0.35">
      <c r="A114" s="165" t="s">
        <v>340</v>
      </c>
      <c r="B114" s="168">
        <v>0</v>
      </c>
      <c r="C114" s="168">
        <v>0</v>
      </c>
      <c r="D114" s="168">
        <v>120000</v>
      </c>
      <c r="E114" s="168">
        <v>120000</v>
      </c>
      <c r="F114" s="168">
        <v>0</v>
      </c>
      <c r="G114" s="168">
        <v>0</v>
      </c>
      <c r="H114" s="168">
        <v>145000</v>
      </c>
      <c r="I114" s="168">
        <v>0</v>
      </c>
      <c r="J114" s="168">
        <v>390000</v>
      </c>
      <c r="K114" s="168">
        <v>493300</v>
      </c>
      <c r="L114" s="168">
        <v>0</v>
      </c>
      <c r="M114" s="168">
        <v>0</v>
      </c>
      <c r="N114" s="168">
        <f t="shared" si="10"/>
        <v>1268300</v>
      </c>
    </row>
    <row r="115" spans="1:14" hidden="1" x14ac:dyDescent="0.35">
      <c r="A115" s="165" t="s">
        <v>341</v>
      </c>
      <c r="B115" s="168">
        <v>0</v>
      </c>
      <c r="C115" s="168">
        <v>0</v>
      </c>
      <c r="D115" s="168">
        <v>0</v>
      </c>
      <c r="E115" s="168">
        <v>375000</v>
      </c>
      <c r="F115" s="168">
        <v>0</v>
      </c>
      <c r="G115" s="168">
        <v>250000</v>
      </c>
      <c r="H115" s="168">
        <v>0</v>
      </c>
      <c r="I115" s="168">
        <v>0</v>
      </c>
      <c r="J115" s="168">
        <v>0</v>
      </c>
      <c r="K115" s="168">
        <v>0</v>
      </c>
      <c r="L115" s="168">
        <v>380000</v>
      </c>
      <c r="M115" s="168">
        <v>0</v>
      </c>
      <c r="N115" s="168">
        <f t="shared" si="10"/>
        <v>1005000</v>
      </c>
    </row>
    <row r="116" spans="1:14" hidden="1" x14ac:dyDescent="0.35">
      <c r="A116" s="165" t="s">
        <v>339</v>
      </c>
      <c r="B116" s="168">
        <v>0</v>
      </c>
      <c r="C116" s="168">
        <v>0</v>
      </c>
      <c r="D116" s="168">
        <v>0</v>
      </c>
      <c r="E116" s="168">
        <v>270000</v>
      </c>
      <c r="F116" s="168">
        <v>0</v>
      </c>
      <c r="G116" s="168">
        <v>448100</v>
      </c>
      <c r="H116" s="168">
        <v>0</v>
      </c>
      <c r="I116" s="168">
        <v>0</v>
      </c>
      <c r="J116" s="168">
        <v>150000</v>
      </c>
      <c r="K116" s="168">
        <v>200000</v>
      </c>
      <c r="L116" s="168">
        <v>156000</v>
      </c>
      <c r="M116" s="168">
        <v>0</v>
      </c>
      <c r="N116" s="168">
        <f t="shared" si="10"/>
        <v>1224100</v>
      </c>
    </row>
    <row r="117" spans="1:14" hidden="1" x14ac:dyDescent="0.35">
      <c r="A117" s="165" t="s">
        <v>338</v>
      </c>
      <c r="B117" s="168">
        <v>3487400</v>
      </c>
      <c r="C117" s="168">
        <v>3023000</v>
      </c>
      <c r="D117" s="168">
        <v>7142085</v>
      </c>
      <c r="E117" s="168">
        <v>5732600</v>
      </c>
      <c r="F117" s="168">
        <v>4929100</v>
      </c>
      <c r="G117" s="168">
        <v>7833337</v>
      </c>
      <c r="H117" s="168">
        <v>6916200</v>
      </c>
      <c r="I117" s="168">
        <v>4172460</v>
      </c>
      <c r="J117" s="168">
        <v>7970553</v>
      </c>
      <c r="K117" s="168">
        <v>8535323</v>
      </c>
      <c r="L117" s="168">
        <v>5628611</v>
      </c>
      <c r="M117" s="168">
        <v>5590114</v>
      </c>
      <c r="N117" s="168">
        <f t="shared" si="10"/>
        <v>70960783</v>
      </c>
    </row>
    <row r="118" spans="1:14" hidden="1" x14ac:dyDescent="0.35">
      <c r="A118" s="165" t="s">
        <v>337</v>
      </c>
      <c r="B118" s="168">
        <v>368066</v>
      </c>
      <c r="C118" s="168">
        <v>0</v>
      </c>
      <c r="D118" s="168">
        <v>0</v>
      </c>
      <c r="E118" s="168"/>
      <c r="F118" s="168">
        <v>0</v>
      </c>
      <c r="G118" s="168">
        <v>0</v>
      </c>
      <c r="H118" s="168">
        <v>0</v>
      </c>
      <c r="I118" s="168">
        <v>0</v>
      </c>
      <c r="J118" s="168">
        <v>0</v>
      </c>
      <c r="K118" s="168">
        <v>0</v>
      </c>
      <c r="L118" s="168">
        <v>0</v>
      </c>
      <c r="M118" s="168">
        <v>0</v>
      </c>
      <c r="N118" s="168">
        <f t="shared" si="10"/>
        <v>368066</v>
      </c>
    </row>
    <row r="119" spans="1:14" hidden="1" x14ac:dyDescent="0.35">
      <c r="A119" s="165" t="s">
        <v>336</v>
      </c>
      <c r="B119" s="168">
        <v>0</v>
      </c>
      <c r="C119" s="168">
        <v>0</v>
      </c>
      <c r="D119" s="168">
        <v>0</v>
      </c>
      <c r="E119" s="168">
        <v>191000</v>
      </c>
      <c r="F119" s="168">
        <v>0</v>
      </c>
      <c r="G119" s="168">
        <v>250000</v>
      </c>
      <c r="H119" s="168">
        <v>0</v>
      </c>
      <c r="I119" s="168">
        <v>0</v>
      </c>
      <c r="J119" s="168">
        <v>173000</v>
      </c>
      <c r="K119" s="168">
        <v>0</v>
      </c>
      <c r="L119" s="168">
        <v>0</v>
      </c>
      <c r="M119" s="168">
        <v>0</v>
      </c>
      <c r="N119" s="168">
        <f t="shared" si="10"/>
        <v>614000</v>
      </c>
    </row>
    <row r="120" spans="1:14" hidden="1" x14ac:dyDescent="0.35">
      <c r="A120" s="165" t="s">
        <v>335</v>
      </c>
      <c r="B120" s="168">
        <v>150000</v>
      </c>
      <c r="C120" s="168">
        <v>0</v>
      </c>
      <c r="D120" s="168">
        <v>0</v>
      </c>
      <c r="E120" s="168">
        <v>687960</v>
      </c>
      <c r="F120" s="168">
        <v>0</v>
      </c>
      <c r="G120" s="168">
        <v>0</v>
      </c>
      <c r="H120" s="168">
        <v>700000</v>
      </c>
      <c r="I120" s="168">
        <v>608000</v>
      </c>
      <c r="J120" s="168"/>
      <c r="K120" s="168">
        <v>239000</v>
      </c>
      <c r="L120" s="168">
        <v>0</v>
      </c>
      <c r="M120" s="168">
        <v>0</v>
      </c>
      <c r="N120" s="168">
        <f t="shared" si="10"/>
        <v>2384960</v>
      </c>
    </row>
    <row r="121" spans="1:14" hidden="1" x14ac:dyDescent="0.35">
      <c r="A121" s="165" t="s">
        <v>334</v>
      </c>
      <c r="B121" s="168">
        <v>0</v>
      </c>
      <c r="C121" s="168">
        <v>0</v>
      </c>
      <c r="D121" s="168">
        <v>0</v>
      </c>
      <c r="E121" s="168">
        <v>0</v>
      </c>
      <c r="F121" s="168">
        <v>523000</v>
      </c>
      <c r="G121" s="168">
        <v>324900</v>
      </c>
      <c r="H121" s="168">
        <v>205000</v>
      </c>
      <c r="I121" s="168">
        <v>180000</v>
      </c>
      <c r="J121" s="168">
        <v>672500</v>
      </c>
      <c r="K121" s="168">
        <v>0</v>
      </c>
      <c r="L121" s="168">
        <v>0</v>
      </c>
      <c r="M121" s="168">
        <v>850000</v>
      </c>
      <c r="N121" s="168">
        <f t="shared" si="10"/>
        <v>2755400</v>
      </c>
    </row>
    <row r="122" spans="1:14" hidden="1" x14ac:dyDescent="0.35">
      <c r="B122" s="168">
        <f t="shared" ref="B122:M122" si="11">SUM(B106:B121)</f>
        <v>6843202</v>
      </c>
      <c r="C122" s="168">
        <f t="shared" si="11"/>
        <v>6641418</v>
      </c>
      <c r="D122" s="168">
        <f t="shared" si="11"/>
        <v>12695735</v>
      </c>
      <c r="E122" s="168">
        <f t="shared" si="11"/>
        <v>9225260</v>
      </c>
      <c r="F122" s="168">
        <f t="shared" si="11"/>
        <v>7053100</v>
      </c>
      <c r="G122" s="168">
        <f t="shared" si="11"/>
        <v>11048042</v>
      </c>
      <c r="H122" s="168">
        <f t="shared" si="11"/>
        <v>9574800</v>
      </c>
      <c r="I122" s="168">
        <f t="shared" si="11"/>
        <v>8603960</v>
      </c>
      <c r="J122" s="168">
        <f t="shared" si="11"/>
        <v>14272807</v>
      </c>
      <c r="K122" s="168">
        <f t="shared" si="11"/>
        <v>15723123</v>
      </c>
      <c r="L122" s="168">
        <f t="shared" si="11"/>
        <v>13566108</v>
      </c>
      <c r="M122" s="168">
        <f t="shared" si="11"/>
        <v>16528286</v>
      </c>
      <c r="N122" s="168">
        <f t="shared" si="10"/>
        <v>131775841</v>
      </c>
    </row>
    <row r="123" spans="1:14" hidden="1" x14ac:dyDescent="0.35"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</row>
    <row r="125" spans="1:14" x14ac:dyDescent="0.35">
      <c r="B125" s="169"/>
      <c r="C125" s="169"/>
    </row>
    <row r="126" spans="1:14" x14ac:dyDescent="0.35">
      <c r="B126" s="165">
        <v>2024</v>
      </c>
      <c r="C126" s="165">
        <v>2025</v>
      </c>
      <c r="D126" s="168"/>
    </row>
    <row r="127" spans="1:14" x14ac:dyDescent="0.35">
      <c r="A127" s="165" t="s">
        <v>349</v>
      </c>
      <c r="B127" s="168">
        <f>SUM(B23:C23)</f>
        <v>520000</v>
      </c>
      <c r="C127" s="168">
        <f>SUM(B3:C3)</f>
        <v>1085000</v>
      </c>
      <c r="D127" s="168"/>
    </row>
    <row r="128" spans="1:14" x14ac:dyDescent="0.35">
      <c r="A128" s="165" t="s">
        <v>348</v>
      </c>
      <c r="B128" s="168">
        <f t="shared" ref="B128:B142" si="12">SUM(B24:C24)</f>
        <v>0</v>
      </c>
      <c r="C128" s="168">
        <f t="shared" ref="C128:C142" si="13">SUM(B4:C4)</f>
        <v>150000</v>
      </c>
      <c r="D128" s="168"/>
    </row>
    <row r="129" spans="1:4" x14ac:dyDescent="0.35">
      <c r="A129" s="165" t="s">
        <v>347</v>
      </c>
      <c r="B129" s="168">
        <f t="shared" si="12"/>
        <v>8925420</v>
      </c>
      <c r="C129" s="168">
        <f t="shared" si="13"/>
        <v>3714000</v>
      </c>
      <c r="D129" s="168"/>
    </row>
    <row r="130" spans="1:4" x14ac:dyDescent="0.35">
      <c r="A130" s="165" t="s">
        <v>346</v>
      </c>
      <c r="B130" s="168">
        <f t="shared" si="12"/>
        <v>1172000</v>
      </c>
      <c r="C130" s="168">
        <f t="shared" si="13"/>
        <v>175000</v>
      </c>
      <c r="D130" s="168"/>
    </row>
    <row r="131" spans="1:4" x14ac:dyDescent="0.35">
      <c r="A131" s="165" t="s">
        <v>345</v>
      </c>
      <c r="B131" s="168">
        <f t="shared" si="12"/>
        <v>4119185</v>
      </c>
      <c r="C131" s="168">
        <f t="shared" si="13"/>
        <v>7420867</v>
      </c>
      <c r="D131" s="168"/>
    </row>
    <row r="132" spans="1:4" x14ac:dyDescent="0.35">
      <c r="A132" s="165" t="s">
        <v>344</v>
      </c>
      <c r="B132" s="168">
        <f t="shared" si="12"/>
        <v>700000</v>
      </c>
      <c r="C132" s="168">
        <f t="shared" si="13"/>
        <v>0</v>
      </c>
      <c r="D132" s="168"/>
    </row>
    <row r="133" spans="1:4" x14ac:dyDescent="0.35">
      <c r="A133" s="165" t="s">
        <v>343</v>
      </c>
      <c r="B133" s="168">
        <f t="shared" si="12"/>
        <v>0</v>
      </c>
      <c r="C133" s="168">
        <f t="shared" si="13"/>
        <v>0</v>
      </c>
      <c r="D133" s="168"/>
    </row>
    <row r="134" spans="1:4" x14ac:dyDescent="0.35">
      <c r="A134" s="165" t="s">
        <v>342</v>
      </c>
      <c r="B134" s="168">
        <f t="shared" si="12"/>
        <v>450000</v>
      </c>
      <c r="C134" s="168">
        <f t="shared" si="13"/>
        <v>1063000</v>
      </c>
      <c r="D134" s="168"/>
    </row>
    <row r="135" spans="1:4" x14ac:dyDescent="0.35">
      <c r="A135" s="165" t="s">
        <v>340</v>
      </c>
      <c r="B135" s="168">
        <f t="shared" si="12"/>
        <v>216000</v>
      </c>
      <c r="C135" s="168">
        <f t="shared" si="13"/>
        <v>455552</v>
      </c>
      <c r="D135" s="168"/>
    </row>
    <row r="136" spans="1:4" x14ac:dyDescent="0.35">
      <c r="A136" s="165" t="s">
        <v>341</v>
      </c>
      <c r="B136" s="168">
        <f t="shared" si="12"/>
        <v>216000</v>
      </c>
      <c r="C136" s="168">
        <f t="shared" si="13"/>
        <v>0</v>
      </c>
      <c r="D136" s="168"/>
    </row>
    <row r="137" spans="1:4" x14ac:dyDescent="0.35">
      <c r="A137" s="165" t="s">
        <v>339</v>
      </c>
      <c r="B137" s="168">
        <f t="shared" si="12"/>
        <v>620000</v>
      </c>
      <c r="C137" s="168">
        <f t="shared" si="13"/>
        <v>631000</v>
      </c>
      <c r="D137" s="168"/>
    </row>
    <row r="138" spans="1:4" x14ac:dyDescent="0.35">
      <c r="A138" s="165" t="s">
        <v>338</v>
      </c>
      <c r="B138" s="168">
        <f t="shared" si="12"/>
        <v>9441398</v>
      </c>
      <c r="C138" s="168">
        <f t="shared" si="13"/>
        <v>11430846</v>
      </c>
      <c r="D138" s="168"/>
    </row>
    <row r="139" spans="1:4" x14ac:dyDescent="0.35">
      <c r="A139" s="165" t="s">
        <v>337</v>
      </c>
      <c r="B139" s="168">
        <f t="shared" si="12"/>
        <v>0</v>
      </c>
      <c r="C139" s="168">
        <f t="shared" si="13"/>
        <v>0</v>
      </c>
      <c r="D139" s="168"/>
    </row>
    <row r="140" spans="1:4" x14ac:dyDescent="0.35">
      <c r="A140" s="165" t="s">
        <v>336</v>
      </c>
      <c r="B140" s="168">
        <f t="shared" si="12"/>
        <v>0</v>
      </c>
      <c r="C140" s="168">
        <f t="shared" si="13"/>
        <v>0</v>
      </c>
      <c r="D140" s="168"/>
    </row>
    <row r="141" spans="1:4" x14ac:dyDescent="0.35">
      <c r="A141" s="165" t="s">
        <v>352</v>
      </c>
      <c r="B141" s="168">
        <f t="shared" si="12"/>
        <v>194000</v>
      </c>
      <c r="C141" s="168">
        <f t="shared" si="13"/>
        <v>505425</v>
      </c>
      <c r="D141" s="168"/>
    </row>
    <row r="142" spans="1:4" x14ac:dyDescent="0.35">
      <c r="A142" s="165" t="s">
        <v>334</v>
      </c>
      <c r="B142" s="168">
        <f t="shared" si="12"/>
        <v>600000</v>
      </c>
      <c r="C142" s="168">
        <f t="shared" si="13"/>
        <v>0</v>
      </c>
      <c r="D142" s="168"/>
    </row>
    <row r="143" spans="1:4" x14ac:dyDescent="0.35">
      <c r="A143" s="165" t="s">
        <v>22</v>
      </c>
      <c r="B143" s="168">
        <f>SUM(B127:B142)</f>
        <v>27174003</v>
      </c>
      <c r="C143" s="168">
        <f>SUM(C127:C142)</f>
        <v>26630690</v>
      </c>
    </row>
    <row r="163" spans="1:6" x14ac:dyDescent="0.35">
      <c r="B163" s="169">
        <v>2021</v>
      </c>
      <c r="C163" s="169">
        <v>2022</v>
      </c>
      <c r="D163" s="165">
        <v>2023</v>
      </c>
      <c r="E163" s="165">
        <v>2024</v>
      </c>
      <c r="F163" s="165">
        <v>2025</v>
      </c>
    </row>
    <row r="164" spans="1:6" x14ac:dyDescent="0.35">
      <c r="A164" s="165" t="s">
        <v>349</v>
      </c>
      <c r="B164" s="168">
        <f t="shared" ref="B164:B180" si="14">SUM(B86:M86)</f>
        <v>5671000</v>
      </c>
      <c r="C164" s="168">
        <f t="shared" ref="C164:C179" si="15">SUM(B65:J65)</f>
        <v>2546500</v>
      </c>
      <c r="D164" s="168">
        <f t="shared" ref="D164:D179" si="16">N44</f>
        <v>3714200</v>
      </c>
      <c r="E164" s="168">
        <f t="shared" ref="E164:E180" si="17">N23</f>
        <v>0</v>
      </c>
      <c r="F164" s="168">
        <f t="shared" ref="F164:F180" si="18">N3</f>
        <v>1085000</v>
      </c>
    </row>
    <row r="165" spans="1:6" x14ac:dyDescent="0.35">
      <c r="A165" s="165" t="s">
        <v>348</v>
      </c>
      <c r="B165" s="168">
        <f t="shared" si="14"/>
        <v>1409000</v>
      </c>
      <c r="C165" s="168">
        <f t="shared" si="15"/>
        <v>12930000</v>
      </c>
      <c r="D165" s="168">
        <f t="shared" si="16"/>
        <v>1154010</v>
      </c>
      <c r="E165" s="168">
        <f t="shared" si="17"/>
        <v>0</v>
      </c>
      <c r="F165" s="168">
        <f t="shared" si="18"/>
        <v>150000</v>
      </c>
    </row>
    <row r="166" spans="1:6" x14ac:dyDescent="0.35">
      <c r="A166" s="165" t="s">
        <v>347</v>
      </c>
      <c r="B166" s="168">
        <f t="shared" si="14"/>
        <v>19452421</v>
      </c>
      <c r="C166" s="168">
        <f t="shared" si="15"/>
        <v>17698551</v>
      </c>
      <c r="D166" s="168">
        <f t="shared" si="16"/>
        <v>33992398</v>
      </c>
      <c r="E166" s="168">
        <f t="shared" si="17"/>
        <v>4680420</v>
      </c>
      <c r="F166" s="168">
        <f t="shared" si="18"/>
        <v>3714000</v>
      </c>
    </row>
    <row r="167" spans="1:6" x14ac:dyDescent="0.35">
      <c r="A167" s="165" t="s">
        <v>346</v>
      </c>
      <c r="B167" s="168">
        <f t="shared" si="14"/>
        <v>645000</v>
      </c>
      <c r="C167" s="168">
        <f t="shared" si="15"/>
        <v>1875000</v>
      </c>
      <c r="D167" s="168">
        <f t="shared" si="16"/>
        <v>3532100</v>
      </c>
      <c r="E167" s="168">
        <f t="shared" si="17"/>
        <v>0</v>
      </c>
      <c r="F167" s="168">
        <f t="shared" si="18"/>
        <v>175000</v>
      </c>
    </row>
    <row r="168" spans="1:6" x14ac:dyDescent="0.35">
      <c r="A168" s="165" t="s">
        <v>345</v>
      </c>
      <c r="B168" s="168">
        <f t="shared" si="14"/>
        <v>54703357</v>
      </c>
      <c r="C168" s="168">
        <f t="shared" si="15"/>
        <v>129454424</v>
      </c>
      <c r="D168" s="168">
        <f t="shared" si="16"/>
        <v>53091799</v>
      </c>
      <c r="E168" s="168">
        <f t="shared" si="17"/>
        <v>3694185</v>
      </c>
      <c r="F168" s="168">
        <f t="shared" si="18"/>
        <v>7420867</v>
      </c>
    </row>
    <row r="169" spans="1:6" x14ac:dyDescent="0.35">
      <c r="A169" s="165" t="s">
        <v>344</v>
      </c>
      <c r="B169" s="168">
        <f t="shared" si="14"/>
        <v>4293680</v>
      </c>
      <c r="C169" s="168">
        <f t="shared" si="15"/>
        <v>2101000</v>
      </c>
      <c r="D169" s="168">
        <f t="shared" si="16"/>
        <v>2130378</v>
      </c>
      <c r="E169" s="168">
        <f t="shared" si="17"/>
        <v>0</v>
      </c>
      <c r="F169" s="168">
        <f t="shared" si="18"/>
        <v>0</v>
      </c>
    </row>
    <row r="170" spans="1:6" x14ac:dyDescent="0.35">
      <c r="A170" s="165" t="s">
        <v>343</v>
      </c>
      <c r="B170" s="168">
        <f t="shared" si="14"/>
        <v>1054775</v>
      </c>
      <c r="C170" s="168">
        <f t="shared" si="15"/>
        <v>0</v>
      </c>
      <c r="D170" s="168">
        <f t="shared" si="16"/>
        <v>0</v>
      </c>
      <c r="E170" s="168">
        <f t="shared" si="17"/>
        <v>0</v>
      </c>
      <c r="F170" s="168">
        <f t="shared" si="18"/>
        <v>0</v>
      </c>
    </row>
    <row r="171" spans="1:6" x14ac:dyDescent="0.35">
      <c r="A171" s="165" t="s">
        <v>342</v>
      </c>
      <c r="B171" s="168">
        <f t="shared" si="14"/>
        <v>3722940</v>
      </c>
      <c r="C171" s="168">
        <f t="shared" si="15"/>
        <v>7800583</v>
      </c>
      <c r="D171" s="168">
        <f t="shared" si="16"/>
        <v>5212111</v>
      </c>
      <c r="E171" s="168">
        <f t="shared" si="17"/>
        <v>450000</v>
      </c>
      <c r="F171" s="168">
        <f t="shared" si="18"/>
        <v>1063000</v>
      </c>
    </row>
    <row r="172" spans="1:6" x14ac:dyDescent="0.35">
      <c r="A172" s="165" t="s">
        <v>340</v>
      </c>
      <c r="B172" s="168">
        <f t="shared" si="14"/>
        <v>1086000</v>
      </c>
      <c r="C172" s="168">
        <f t="shared" si="15"/>
        <v>635000</v>
      </c>
      <c r="D172" s="168">
        <f t="shared" si="16"/>
        <v>2430111</v>
      </c>
      <c r="E172" s="168">
        <f t="shared" si="17"/>
        <v>216000</v>
      </c>
      <c r="F172" s="168">
        <f t="shared" si="18"/>
        <v>455552</v>
      </c>
    </row>
    <row r="173" spans="1:6" x14ac:dyDescent="0.35">
      <c r="A173" s="165" t="s">
        <v>341</v>
      </c>
      <c r="B173" s="168">
        <f t="shared" si="14"/>
        <v>1443000</v>
      </c>
      <c r="C173" s="168">
        <f t="shared" si="15"/>
        <v>2203490</v>
      </c>
      <c r="D173" s="168">
        <f t="shared" si="16"/>
        <v>1325000</v>
      </c>
      <c r="E173" s="168">
        <f t="shared" si="17"/>
        <v>216000</v>
      </c>
      <c r="F173" s="168">
        <f t="shared" si="18"/>
        <v>0</v>
      </c>
    </row>
    <row r="174" spans="1:6" x14ac:dyDescent="0.35">
      <c r="A174" s="165" t="s">
        <v>339</v>
      </c>
      <c r="B174" s="168">
        <f t="shared" si="14"/>
        <v>2886505</v>
      </c>
      <c r="C174" s="168">
        <f t="shared" si="15"/>
        <v>459000</v>
      </c>
      <c r="D174" s="168">
        <f t="shared" si="16"/>
        <v>1440000</v>
      </c>
      <c r="E174" s="168">
        <f t="shared" si="17"/>
        <v>0</v>
      </c>
      <c r="F174" s="168">
        <f t="shared" si="18"/>
        <v>631000</v>
      </c>
    </row>
    <row r="175" spans="1:6" x14ac:dyDescent="0.35">
      <c r="A175" s="165" t="s">
        <v>338</v>
      </c>
      <c r="B175" s="168">
        <f t="shared" si="14"/>
        <v>68279296</v>
      </c>
      <c r="C175" s="168">
        <f t="shared" si="15"/>
        <v>28513300</v>
      </c>
      <c r="D175" s="168">
        <f t="shared" si="16"/>
        <v>50851618</v>
      </c>
      <c r="E175" s="168">
        <f t="shared" si="17"/>
        <v>5350488</v>
      </c>
      <c r="F175" s="168">
        <f t="shared" si="18"/>
        <v>11430846</v>
      </c>
    </row>
    <row r="176" spans="1:6" x14ac:dyDescent="0.35">
      <c r="A176" s="165" t="s">
        <v>337</v>
      </c>
      <c r="B176" s="168">
        <f t="shared" si="14"/>
        <v>1050900</v>
      </c>
      <c r="C176" s="168">
        <f t="shared" si="15"/>
        <v>758000</v>
      </c>
      <c r="D176" s="168">
        <f t="shared" si="16"/>
        <v>300000</v>
      </c>
      <c r="E176" s="168">
        <f t="shared" si="17"/>
        <v>0</v>
      </c>
      <c r="F176" s="168">
        <f t="shared" si="18"/>
        <v>0</v>
      </c>
    </row>
    <row r="177" spans="1:6" x14ac:dyDescent="0.35">
      <c r="A177" s="165" t="s">
        <v>336</v>
      </c>
      <c r="B177" s="168">
        <f t="shared" si="14"/>
        <v>2080000</v>
      </c>
      <c r="C177" s="168">
        <f t="shared" si="15"/>
        <v>1613500</v>
      </c>
      <c r="D177" s="168">
        <f t="shared" si="16"/>
        <v>586205</v>
      </c>
      <c r="E177" s="168">
        <f t="shared" si="17"/>
        <v>0</v>
      </c>
      <c r="F177" s="168">
        <f t="shared" si="18"/>
        <v>0</v>
      </c>
    </row>
    <row r="178" spans="1:6" x14ac:dyDescent="0.35">
      <c r="A178" s="165" t="s">
        <v>352</v>
      </c>
      <c r="B178" s="168">
        <f t="shared" si="14"/>
        <v>4844000</v>
      </c>
      <c r="C178" s="168">
        <f t="shared" si="15"/>
        <v>1339000</v>
      </c>
      <c r="D178" s="168">
        <f t="shared" si="16"/>
        <v>2527653</v>
      </c>
      <c r="E178" s="168">
        <f t="shared" si="17"/>
        <v>194000</v>
      </c>
      <c r="F178" s="168">
        <f t="shared" si="18"/>
        <v>505425</v>
      </c>
    </row>
    <row r="179" spans="1:6" x14ac:dyDescent="0.35">
      <c r="A179" s="165" t="s">
        <v>334</v>
      </c>
      <c r="B179" s="168">
        <f t="shared" si="14"/>
        <v>4944400</v>
      </c>
      <c r="C179" s="168">
        <f t="shared" si="15"/>
        <v>200000</v>
      </c>
      <c r="D179" s="168">
        <f t="shared" si="16"/>
        <v>1731400</v>
      </c>
      <c r="E179" s="168">
        <f t="shared" si="17"/>
        <v>600000</v>
      </c>
      <c r="F179" s="168">
        <f t="shared" si="18"/>
        <v>0</v>
      </c>
    </row>
    <row r="180" spans="1:6" x14ac:dyDescent="0.35">
      <c r="A180" s="165" t="s">
        <v>22</v>
      </c>
      <c r="B180" s="168">
        <f t="shared" si="14"/>
        <v>177566274</v>
      </c>
      <c r="C180" s="168">
        <f>SUM(B81:I81)</f>
        <v>194926272</v>
      </c>
      <c r="D180" s="168">
        <f>SUM(D164:D179)</f>
        <v>164018983</v>
      </c>
      <c r="E180" s="168">
        <f t="shared" si="17"/>
        <v>15401093</v>
      </c>
      <c r="F180" s="168">
        <f t="shared" si="18"/>
        <v>26630690</v>
      </c>
    </row>
    <row r="181" spans="1:6" x14ac:dyDescent="0.35">
      <c r="D181" s="168"/>
    </row>
    <row r="183" spans="1:6" x14ac:dyDescent="0.35">
      <c r="B183" s="169">
        <v>2020</v>
      </c>
    </row>
    <row r="184" spans="1:6" x14ac:dyDescent="0.35">
      <c r="A184" s="165" t="s">
        <v>349</v>
      </c>
      <c r="B184" s="168">
        <f t="shared" ref="B184:B200" si="19">SUM(B126:M126)</f>
        <v>4049</v>
      </c>
    </row>
    <row r="185" spans="1:6" x14ac:dyDescent="0.35">
      <c r="A185" s="165" t="s">
        <v>348</v>
      </c>
      <c r="B185" s="168">
        <f t="shared" si="19"/>
        <v>1605000</v>
      </c>
    </row>
    <row r="186" spans="1:6" x14ac:dyDescent="0.35">
      <c r="A186" s="165" t="s">
        <v>347</v>
      </c>
      <c r="B186" s="168">
        <f t="shared" si="19"/>
        <v>150000</v>
      </c>
    </row>
    <row r="187" spans="1:6" x14ac:dyDescent="0.35">
      <c r="A187" s="165" t="s">
        <v>346</v>
      </c>
      <c r="B187" s="168">
        <f t="shared" si="19"/>
        <v>12639420</v>
      </c>
    </row>
    <row r="188" spans="1:6" x14ac:dyDescent="0.35">
      <c r="A188" s="165" t="s">
        <v>345</v>
      </c>
      <c r="B188" s="168">
        <f t="shared" si="19"/>
        <v>1347000</v>
      </c>
    </row>
    <row r="189" spans="1:6" x14ac:dyDescent="0.35">
      <c r="A189" s="165" t="s">
        <v>344</v>
      </c>
      <c r="B189" s="168">
        <f t="shared" si="19"/>
        <v>11540052</v>
      </c>
    </row>
    <row r="190" spans="1:6" x14ac:dyDescent="0.35">
      <c r="A190" s="165" t="s">
        <v>343</v>
      </c>
      <c r="B190" s="168">
        <f t="shared" si="19"/>
        <v>700000</v>
      </c>
    </row>
    <row r="191" spans="1:6" x14ac:dyDescent="0.35">
      <c r="A191" s="165" t="s">
        <v>342</v>
      </c>
      <c r="B191" s="168">
        <f t="shared" si="19"/>
        <v>0</v>
      </c>
    </row>
    <row r="192" spans="1:6" x14ac:dyDescent="0.35">
      <c r="A192" s="165" t="s">
        <v>340</v>
      </c>
      <c r="B192" s="168">
        <f t="shared" si="19"/>
        <v>1513000</v>
      </c>
    </row>
    <row r="193" spans="1:2" x14ac:dyDescent="0.35">
      <c r="A193" s="165" t="s">
        <v>341</v>
      </c>
      <c r="B193" s="168">
        <f t="shared" si="19"/>
        <v>671552</v>
      </c>
    </row>
    <row r="194" spans="1:2" x14ac:dyDescent="0.35">
      <c r="A194" s="165" t="s">
        <v>339</v>
      </c>
      <c r="B194" s="168">
        <f t="shared" si="19"/>
        <v>216000</v>
      </c>
    </row>
    <row r="195" spans="1:2" x14ac:dyDescent="0.35">
      <c r="A195" s="165" t="s">
        <v>338</v>
      </c>
      <c r="B195" s="168">
        <f t="shared" si="19"/>
        <v>1251000</v>
      </c>
    </row>
    <row r="196" spans="1:2" x14ac:dyDescent="0.35">
      <c r="A196" s="165" t="s">
        <v>337</v>
      </c>
      <c r="B196" s="168">
        <f t="shared" si="19"/>
        <v>20872244</v>
      </c>
    </row>
    <row r="197" spans="1:2" x14ac:dyDescent="0.35">
      <c r="A197" s="165" t="s">
        <v>336</v>
      </c>
      <c r="B197" s="168">
        <f t="shared" si="19"/>
        <v>0</v>
      </c>
    </row>
    <row r="198" spans="1:2" x14ac:dyDescent="0.35">
      <c r="A198" s="165" t="s">
        <v>352</v>
      </c>
      <c r="B198" s="168">
        <f t="shared" si="19"/>
        <v>0</v>
      </c>
    </row>
    <row r="199" spans="1:2" x14ac:dyDescent="0.35">
      <c r="A199" s="165" t="s">
        <v>334</v>
      </c>
      <c r="B199" s="168">
        <f t="shared" si="19"/>
        <v>699425</v>
      </c>
    </row>
    <row r="200" spans="1:2" x14ac:dyDescent="0.35">
      <c r="A200" s="165" t="s">
        <v>22</v>
      </c>
      <c r="B200" s="168">
        <f t="shared" si="19"/>
        <v>600000</v>
      </c>
    </row>
  </sheetData>
  <mergeCells count="6">
    <mergeCell ref="A1:M1"/>
    <mergeCell ref="A84:M84"/>
    <mergeCell ref="A104:M104"/>
    <mergeCell ref="A63:M63"/>
    <mergeCell ref="A42:M42"/>
    <mergeCell ref="A21:M2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8DE83-B0D4-4B37-B0DD-B04045CCFF98}">
  <sheetPr>
    <tabColor rgb="FFFFFF00"/>
  </sheetPr>
  <dimension ref="A1:R161"/>
  <sheetViews>
    <sheetView topLeftCell="A6" workbookViewId="0">
      <selection activeCell="C17" sqref="C17"/>
    </sheetView>
  </sheetViews>
  <sheetFormatPr defaultColWidth="8.9140625" defaultRowHeight="14.5" x14ac:dyDescent="0.35"/>
  <cols>
    <col min="1" max="1" width="12.08203125" style="165" bestFit="1" customWidth="1"/>
    <col min="2" max="16384" width="8.9140625" style="165"/>
  </cols>
  <sheetData>
    <row r="1" spans="1:18" ht="15.5" x14ac:dyDescent="0.35">
      <c r="A1" s="333" t="s">
        <v>549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</row>
    <row r="2" spans="1:18" x14ac:dyDescent="0.35">
      <c r="B2" s="167">
        <v>45678</v>
      </c>
      <c r="C2" s="166">
        <v>45709</v>
      </c>
      <c r="D2" s="167">
        <v>45737</v>
      </c>
      <c r="E2" s="166">
        <v>45768</v>
      </c>
      <c r="F2" s="167">
        <v>45798</v>
      </c>
      <c r="G2" s="166">
        <v>45829</v>
      </c>
      <c r="H2" s="167">
        <v>45859</v>
      </c>
      <c r="I2" s="166">
        <v>45890</v>
      </c>
      <c r="J2" s="167">
        <v>45921</v>
      </c>
      <c r="K2" s="166">
        <v>45951</v>
      </c>
      <c r="L2" s="167">
        <v>45982</v>
      </c>
      <c r="M2" s="166">
        <v>46012</v>
      </c>
      <c r="Q2" s="165">
        <v>2024</v>
      </c>
      <c r="R2" s="165">
        <v>2025</v>
      </c>
    </row>
    <row r="3" spans="1:18" x14ac:dyDescent="0.35">
      <c r="A3" s="165" t="s">
        <v>349</v>
      </c>
      <c r="B3" s="165">
        <v>0</v>
      </c>
      <c r="C3" s="165">
        <v>1</v>
      </c>
      <c r="N3" s="165">
        <f t="shared" ref="N3:N19" si="0">SUM(B3:M3)</f>
        <v>1</v>
      </c>
      <c r="P3" s="165" t="s">
        <v>349</v>
      </c>
      <c r="Q3" s="165">
        <f>SUM(B22:B22)</f>
        <v>0</v>
      </c>
      <c r="R3" s="165">
        <f>N3</f>
        <v>1</v>
      </c>
    </row>
    <row r="4" spans="1:18" x14ac:dyDescent="0.35">
      <c r="A4" s="165" t="s">
        <v>348</v>
      </c>
      <c r="B4" s="165">
        <v>1</v>
      </c>
      <c r="C4" s="165">
        <v>0</v>
      </c>
      <c r="D4" s="233"/>
      <c r="N4" s="165">
        <f t="shared" si="0"/>
        <v>1</v>
      </c>
      <c r="P4" s="165" t="s">
        <v>348</v>
      </c>
      <c r="Q4" s="165">
        <f t="shared" ref="Q4:Q18" si="1">SUM(B23:B23)</f>
        <v>0</v>
      </c>
      <c r="R4" s="165">
        <f t="shared" ref="R4:R19" si="2">N4</f>
        <v>1</v>
      </c>
    </row>
    <row r="5" spans="1:18" x14ac:dyDescent="0.35">
      <c r="A5" s="238" t="s">
        <v>420</v>
      </c>
      <c r="B5" s="165">
        <v>4</v>
      </c>
      <c r="C5" s="165">
        <v>2</v>
      </c>
      <c r="N5" s="165">
        <f t="shared" si="0"/>
        <v>6</v>
      </c>
      <c r="P5" s="165" t="s">
        <v>347</v>
      </c>
      <c r="Q5" s="165">
        <f t="shared" si="1"/>
        <v>8</v>
      </c>
      <c r="R5" s="165">
        <f t="shared" si="2"/>
        <v>6</v>
      </c>
    </row>
    <row r="6" spans="1:18" x14ac:dyDescent="0.35">
      <c r="A6" s="165" t="s">
        <v>346</v>
      </c>
      <c r="B6" s="165">
        <v>1</v>
      </c>
      <c r="C6" s="165">
        <v>0</v>
      </c>
      <c r="N6" s="165">
        <f t="shared" si="0"/>
        <v>1</v>
      </c>
      <c r="P6" s="165" t="s">
        <v>346</v>
      </c>
      <c r="Q6" s="165">
        <f t="shared" si="1"/>
        <v>0</v>
      </c>
      <c r="R6" s="165">
        <f t="shared" si="2"/>
        <v>1</v>
      </c>
    </row>
    <row r="7" spans="1:18" x14ac:dyDescent="0.35">
      <c r="A7" s="165" t="s">
        <v>345</v>
      </c>
      <c r="B7" s="165">
        <v>2</v>
      </c>
      <c r="C7" s="165">
        <v>6</v>
      </c>
      <c r="N7" s="165">
        <f t="shared" si="0"/>
        <v>8</v>
      </c>
      <c r="P7" s="165" t="s">
        <v>345</v>
      </c>
      <c r="Q7" s="165">
        <f t="shared" si="1"/>
        <v>4</v>
      </c>
      <c r="R7" s="165">
        <f t="shared" si="2"/>
        <v>8</v>
      </c>
    </row>
    <row r="8" spans="1:18" x14ac:dyDescent="0.35">
      <c r="A8" s="165" t="s">
        <v>344</v>
      </c>
      <c r="B8" s="165">
        <v>0</v>
      </c>
      <c r="C8" s="165">
        <v>0</v>
      </c>
      <c r="N8" s="165">
        <f t="shared" si="0"/>
        <v>0</v>
      </c>
      <c r="P8" s="165" t="s">
        <v>344</v>
      </c>
      <c r="Q8" s="165">
        <f t="shared" si="1"/>
        <v>0</v>
      </c>
      <c r="R8" s="165">
        <f t="shared" si="2"/>
        <v>0</v>
      </c>
    </row>
    <row r="9" spans="1:18" x14ac:dyDescent="0.35">
      <c r="A9" s="165" t="s">
        <v>343</v>
      </c>
      <c r="B9" s="165">
        <v>0</v>
      </c>
      <c r="C9" s="165">
        <v>0</v>
      </c>
      <c r="N9" s="165">
        <f t="shared" si="0"/>
        <v>0</v>
      </c>
      <c r="P9" s="165" t="s">
        <v>343</v>
      </c>
      <c r="Q9" s="165">
        <f t="shared" si="1"/>
        <v>0</v>
      </c>
      <c r="R9" s="165">
        <f t="shared" si="2"/>
        <v>0</v>
      </c>
    </row>
    <row r="10" spans="1:18" x14ac:dyDescent="0.35">
      <c r="A10" s="165" t="s">
        <v>342</v>
      </c>
      <c r="B10" s="165">
        <v>2</v>
      </c>
      <c r="C10" s="253">
        <v>1</v>
      </c>
      <c r="N10" s="165">
        <f t="shared" si="0"/>
        <v>3</v>
      </c>
      <c r="P10" s="165" t="s">
        <v>342</v>
      </c>
      <c r="Q10" s="165">
        <f t="shared" si="1"/>
        <v>1</v>
      </c>
      <c r="R10" s="165">
        <f t="shared" si="2"/>
        <v>3</v>
      </c>
    </row>
    <row r="11" spans="1:18" x14ac:dyDescent="0.35">
      <c r="A11" s="165" t="s">
        <v>341</v>
      </c>
      <c r="B11" s="165">
        <v>0</v>
      </c>
      <c r="C11" s="165">
        <v>0</v>
      </c>
      <c r="N11" s="165">
        <f t="shared" si="0"/>
        <v>0</v>
      </c>
      <c r="P11" s="165" t="s">
        <v>340</v>
      </c>
      <c r="Q11" s="165">
        <f t="shared" si="1"/>
        <v>1</v>
      </c>
      <c r="R11" s="165">
        <f t="shared" si="2"/>
        <v>0</v>
      </c>
    </row>
    <row r="12" spans="1:18" x14ac:dyDescent="0.35">
      <c r="A12" s="165" t="s">
        <v>340</v>
      </c>
      <c r="B12" s="165">
        <v>1</v>
      </c>
      <c r="C12" s="165">
        <v>0</v>
      </c>
      <c r="N12" s="165">
        <f t="shared" si="0"/>
        <v>1</v>
      </c>
      <c r="P12" s="165" t="s">
        <v>341</v>
      </c>
      <c r="Q12" s="165">
        <f t="shared" si="1"/>
        <v>1</v>
      </c>
      <c r="R12" s="165">
        <f t="shared" si="2"/>
        <v>1</v>
      </c>
    </row>
    <row r="13" spans="1:18" x14ac:dyDescent="0.35">
      <c r="A13" s="165" t="s">
        <v>339</v>
      </c>
      <c r="B13" s="165">
        <v>0</v>
      </c>
      <c r="C13" s="165">
        <v>1</v>
      </c>
      <c r="N13" s="165">
        <f t="shared" si="0"/>
        <v>1</v>
      </c>
      <c r="P13" s="165" t="s">
        <v>339</v>
      </c>
      <c r="Q13" s="165">
        <f t="shared" si="1"/>
        <v>0</v>
      </c>
      <c r="R13" s="165">
        <f t="shared" si="2"/>
        <v>1</v>
      </c>
    </row>
    <row r="14" spans="1:18" x14ac:dyDescent="0.35">
      <c r="A14" s="165" t="s">
        <v>338</v>
      </c>
      <c r="B14" s="165">
        <v>25</v>
      </c>
      <c r="C14" s="165">
        <v>23</v>
      </c>
      <c r="N14" s="165">
        <f t="shared" si="0"/>
        <v>48</v>
      </c>
      <c r="P14" s="165" t="s">
        <v>338</v>
      </c>
      <c r="Q14" s="165">
        <f t="shared" si="1"/>
        <v>24</v>
      </c>
      <c r="R14" s="165">
        <f t="shared" si="2"/>
        <v>48</v>
      </c>
    </row>
    <row r="15" spans="1:18" x14ac:dyDescent="0.35">
      <c r="A15" s="165" t="s">
        <v>337</v>
      </c>
      <c r="B15" s="165">
        <v>0</v>
      </c>
      <c r="C15" s="165">
        <v>0</v>
      </c>
      <c r="N15" s="165">
        <f t="shared" si="0"/>
        <v>0</v>
      </c>
      <c r="P15" s="165" t="s">
        <v>337</v>
      </c>
      <c r="Q15" s="165">
        <f t="shared" si="1"/>
        <v>0</v>
      </c>
      <c r="R15" s="165">
        <f t="shared" si="2"/>
        <v>0</v>
      </c>
    </row>
    <row r="16" spans="1:18" x14ac:dyDescent="0.35">
      <c r="A16" s="165" t="s">
        <v>336</v>
      </c>
      <c r="B16" s="165">
        <v>0</v>
      </c>
      <c r="C16" s="165">
        <v>0</v>
      </c>
      <c r="N16" s="165">
        <f t="shared" si="0"/>
        <v>0</v>
      </c>
      <c r="P16" s="165" t="s">
        <v>336</v>
      </c>
      <c r="Q16" s="165">
        <f t="shared" si="1"/>
        <v>0</v>
      </c>
      <c r="R16" s="165">
        <f t="shared" si="2"/>
        <v>0</v>
      </c>
    </row>
    <row r="17" spans="1:18" x14ac:dyDescent="0.35">
      <c r="A17" s="165" t="s">
        <v>335</v>
      </c>
      <c r="B17" s="165">
        <v>0</v>
      </c>
      <c r="C17" s="165">
        <v>1</v>
      </c>
      <c r="N17" s="165">
        <f t="shared" si="0"/>
        <v>1</v>
      </c>
      <c r="P17" s="165" t="s">
        <v>352</v>
      </c>
      <c r="Q17" s="165">
        <f t="shared" si="1"/>
        <v>1</v>
      </c>
      <c r="R17" s="165">
        <f t="shared" si="2"/>
        <v>1</v>
      </c>
    </row>
    <row r="18" spans="1:18" x14ac:dyDescent="0.35">
      <c r="A18" s="165" t="s">
        <v>334</v>
      </c>
      <c r="B18" s="165">
        <v>0</v>
      </c>
      <c r="C18" s="165">
        <v>0</v>
      </c>
      <c r="N18" s="165">
        <f t="shared" si="0"/>
        <v>0</v>
      </c>
      <c r="P18" s="165" t="s">
        <v>334</v>
      </c>
      <c r="Q18" s="165">
        <f t="shared" si="1"/>
        <v>1</v>
      </c>
      <c r="R18" s="165">
        <f t="shared" si="2"/>
        <v>0</v>
      </c>
    </row>
    <row r="19" spans="1:18" x14ac:dyDescent="0.35">
      <c r="B19" s="165">
        <f t="shared" ref="B19:I19" si="3">SUM(B3:B18)</f>
        <v>36</v>
      </c>
      <c r="C19" s="165">
        <f t="shared" si="3"/>
        <v>35</v>
      </c>
      <c r="D19" s="165">
        <f t="shared" si="3"/>
        <v>0</v>
      </c>
      <c r="E19" s="165">
        <f t="shared" si="3"/>
        <v>0</v>
      </c>
      <c r="F19" s="165">
        <f t="shared" si="3"/>
        <v>0</v>
      </c>
      <c r="G19" s="165">
        <f t="shared" si="3"/>
        <v>0</v>
      </c>
      <c r="H19" s="165">
        <f t="shared" si="3"/>
        <v>0</v>
      </c>
      <c r="I19" s="165">
        <f t="shared" si="3"/>
        <v>0</v>
      </c>
      <c r="J19" s="165">
        <f>SUM(J3:J18)</f>
        <v>0</v>
      </c>
      <c r="K19" s="165">
        <f>SUM(K3:K18)</f>
        <v>0</v>
      </c>
      <c r="L19" s="165">
        <f>SUM(L3:L18)</f>
        <v>0</v>
      </c>
      <c r="M19" s="165">
        <f>SUM(M3:M18)</f>
        <v>0</v>
      </c>
      <c r="N19" s="165">
        <f t="shared" si="0"/>
        <v>71</v>
      </c>
      <c r="P19" s="165" t="s">
        <v>22</v>
      </c>
      <c r="Q19" s="165">
        <f>SUM(Q3:Q18)</f>
        <v>41</v>
      </c>
      <c r="R19" s="165">
        <f t="shared" si="2"/>
        <v>71</v>
      </c>
    </row>
    <row r="20" spans="1:18" ht="15.5" x14ac:dyDescent="0.35">
      <c r="A20" s="333" t="s">
        <v>441</v>
      </c>
      <c r="B20" s="333"/>
      <c r="C20" s="333"/>
      <c r="D20" s="333"/>
      <c r="E20" s="333"/>
      <c r="F20" s="333"/>
      <c r="G20" s="333"/>
      <c r="H20" s="333"/>
      <c r="I20" s="333"/>
      <c r="J20" s="333"/>
      <c r="K20" s="333"/>
      <c r="L20" s="333"/>
      <c r="M20" s="333"/>
    </row>
    <row r="21" spans="1:18" x14ac:dyDescent="0.35">
      <c r="B21" s="167">
        <v>45312</v>
      </c>
      <c r="C21" s="166">
        <v>45343</v>
      </c>
      <c r="D21" s="167">
        <v>45372</v>
      </c>
      <c r="E21" s="166">
        <v>45403</v>
      </c>
      <c r="F21" s="167">
        <v>45433</v>
      </c>
      <c r="G21" s="166">
        <v>45464</v>
      </c>
      <c r="H21" s="167">
        <v>45494</v>
      </c>
      <c r="I21" s="166">
        <v>45525</v>
      </c>
      <c r="J21" s="167">
        <v>45556</v>
      </c>
      <c r="K21" s="166">
        <v>45586</v>
      </c>
      <c r="L21" s="167">
        <v>45617</v>
      </c>
      <c r="M21" s="166">
        <v>45647</v>
      </c>
      <c r="Q21" s="165">
        <v>2023</v>
      </c>
      <c r="R21" s="165">
        <v>2024</v>
      </c>
    </row>
    <row r="22" spans="1:18" x14ac:dyDescent="0.35">
      <c r="A22" s="165" t="s">
        <v>349</v>
      </c>
      <c r="B22" s="165">
        <v>0</v>
      </c>
      <c r="C22" s="165">
        <v>2</v>
      </c>
      <c r="D22" s="165">
        <v>0</v>
      </c>
      <c r="E22" s="165">
        <v>0</v>
      </c>
      <c r="F22" s="165">
        <v>0</v>
      </c>
      <c r="G22" s="165">
        <v>0</v>
      </c>
      <c r="H22" s="165">
        <v>0</v>
      </c>
      <c r="I22" s="165">
        <v>0</v>
      </c>
      <c r="J22" s="165">
        <v>0</v>
      </c>
      <c r="K22" s="165">
        <v>1</v>
      </c>
      <c r="L22" s="165">
        <v>0</v>
      </c>
      <c r="M22" s="165">
        <v>1</v>
      </c>
      <c r="N22" s="165">
        <f t="shared" ref="N22:N38" si="4">SUM(B22:M22)</f>
        <v>4</v>
      </c>
      <c r="P22" s="165" t="s">
        <v>349</v>
      </c>
      <c r="Q22" s="165">
        <f>SUM(B43:M43)</f>
        <v>8</v>
      </c>
      <c r="R22" s="165">
        <f>N22</f>
        <v>4</v>
      </c>
    </row>
    <row r="23" spans="1:18" x14ac:dyDescent="0.35">
      <c r="A23" s="165" t="s">
        <v>348</v>
      </c>
      <c r="B23" s="165">
        <v>0</v>
      </c>
      <c r="C23" s="165">
        <v>0</v>
      </c>
      <c r="D23" s="233">
        <v>0</v>
      </c>
      <c r="E23" s="165">
        <v>0</v>
      </c>
      <c r="F23" s="165">
        <v>0</v>
      </c>
      <c r="G23" s="165">
        <v>0</v>
      </c>
      <c r="H23" s="165">
        <v>0</v>
      </c>
      <c r="I23" s="165">
        <v>1</v>
      </c>
      <c r="J23" s="165">
        <v>1</v>
      </c>
      <c r="K23" s="165">
        <v>0</v>
      </c>
      <c r="L23" s="165">
        <v>0</v>
      </c>
      <c r="M23" s="165">
        <v>0</v>
      </c>
      <c r="N23" s="165">
        <f t="shared" si="4"/>
        <v>2</v>
      </c>
      <c r="P23" s="165" t="s">
        <v>348</v>
      </c>
      <c r="Q23" s="165">
        <f t="shared" ref="Q23:Q37" si="5">SUM(B44:M44)</f>
        <v>5</v>
      </c>
      <c r="R23" s="165">
        <f t="shared" ref="R23:R38" si="6">N23</f>
        <v>2</v>
      </c>
    </row>
    <row r="24" spans="1:18" x14ac:dyDescent="0.35">
      <c r="A24" s="238" t="s">
        <v>420</v>
      </c>
      <c r="B24" s="165">
        <v>8</v>
      </c>
      <c r="C24" s="165">
        <v>6</v>
      </c>
      <c r="D24" s="165">
        <v>0</v>
      </c>
      <c r="E24" s="165">
        <v>3</v>
      </c>
      <c r="F24" s="165">
        <v>3</v>
      </c>
      <c r="G24" s="165">
        <v>4</v>
      </c>
      <c r="H24" s="165">
        <v>2</v>
      </c>
      <c r="I24" s="165">
        <v>2</v>
      </c>
      <c r="J24" s="165">
        <v>2</v>
      </c>
      <c r="K24" s="165">
        <v>5</v>
      </c>
      <c r="L24" s="165">
        <v>1</v>
      </c>
      <c r="M24" s="165">
        <v>3</v>
      </c>
      <c r="N24" s="165">
        <f t="shared" si="4"/>
        <v>39</v>
      </c>
      <c r="P24" s="165" t="s">
        <v>347</v>
      </c>
      <c r="Q24" s="165">
        <f t="shared" si="5"/>
        <v>45</v>
      </c>
      <c r="R24" s="165">
        <f t="shared" si="6"/>
        <v>39</v>
      </c>
    </row>
    <row r="25" spans="1:18" x14ac:dyDescent="0.35">
      <c r="A25" s="165" t="s">
        <v>346</v>
      </c>
      <c r="B25" s="165">
        <v>0</v>
      </c>
      <c r="C25" s="165">
        <v>1</v>
      </c>
      <c r="D25" s="165">
        <v>0</v>
      </c>
      <c r="E25" s="165">
        <v>0</v>
      </c>
      <c r="F25" s="165">
        <v>1</v>
      </c>
      <c r="G25" s="165">
        <v>0</v>
      </c>
      <c r="H25" s="165">
        <v>0</v>
      </c>
      <c r="I25" s="165">
        <v>0</v>
      </c>
      <c r="J25" s="165">
        <v>0</v>
      </c>
      <c r="K25" s="165">
        <v>0</v>
      </c>
      <c r="L25" s="165">
        <v>0</v>
      </c>
      <c r="M25" s="165">
        <v>0</v>
      </c>
      <c r="N25" s="165">
        <f t="shared" si="4"/>
        <v>2</v>
      </c>
      <c r="P25" s="165" t="s">
        <v>346</v>
      </c>
      <c r="Q25" s="165">
        <f t="shared" si="5"/>
        <v>14</v>
      </c>
      <c r="R25" s="165">
        <f t="shared" si="6"/>
        <v>2</v>
      </c>
    </row>
    <row r="26" spans="1:18" x14ac:dyDescent="0.35">
      <c r="A26" s="165" t="s">
        <v>345</v>
      </c>
      <c r="B26" s="165">
        <v>4</v>
      </c>
      <c r="C26" s="165">
        <v>1</v>
      </c>
      <c r="D26" s="165">
        <v>3</v>
      </c>
      <c r="E26" s="165">
        <v>3</v>
      </c>
      <c r="F26" s="165">
        <v>2</v>
      </c>
      <c r="G26" s="165">
        <v>9</v>
      </c>
      <c r="H26" s="165">
        <v>3</v>
      </c>
      <c r="I26" s="165">
        <v>4</v>
      </c>
      <c r="J26" s="165">
        <v>3</v>
      </c>
      <c r="K26" s="165">
        <v>3</v>
      </c>
      <c r="L26" s="165">
        <v>3</v>
      </c>
      <c r="M26" s="165">
        <v>3</v>
      </c>
      <c r="N26" s="165">
        <f t="shared" si="4"/>
        <v>41</v>
      </c>
      <c r="P26" s="165" t="s">
        <v>345</v>
      </c>
      <c r="Q26" s="165">
        <f t="shared" si="5"/>
        <v>72</v>
      </c>
      <c r="R26" s="165">
        <f t="shared" si="6"/>
        <v>41</v>
      </c>
    </row>
    <row r="27" spans="1:18" x14ac:dyDescent="0.35">
      <c r="A27" s="165" t="s">
        <v>344</v>
      </c>
      <c r="B27" s="165">
        <v>0</v>
      </c>
      <c r="C27" s="165">
        <v>1</v>
      </c>
      <c r="D27" s="165">
        <v>0</v>
      </c>
      <c r="E27" s="165">
        <v>1</v>
      </c>
      <c r="F27" s="165">
        <v>1</v>
      </c>
      <c r="G27" s="165">
        <v>0</v>
      </c>
      <c r="H27" s="165">
        <v>0</v>
      </c>
      <c r="I27" s="165">
        <v>0</v>
      </c>
      <c r="J27" s="165">
        <v>0</v>
      </c>
      <c r="K27" s="165">
        <v>0</v>
      </c>
      <c r="L27" s="165">
        <v>0</v>
      </c>
      <c r="M27" s="165">
        <v>2</v>
      </c>
      <c r="N27" s="165">
        <f t="shared" si="4"/>
        <v>5</v>
      </c>
      <c r="P27" s="165" t="s">
        <v>344</v>
      </c>
      <c r="Q27" s="165">
        <f t="shared" si="5"/>
        <v>8</v>
      </c>
      <c r="R27" s="165">
        <f t="shared" si="6"/>
        <v>5</v>
      </c>
    </row>
    <row r="28" spans="1:18" x14ac:dyDescent="0.35">
      <c r="A28" s="165" t="s">
        <v>343</v>
      </c>
      <c r="B28" s="165">
        <v>0</v>
      </c>
      <c r="C28" s="165">
        <v>0</v>
      </c>
      <c r="D28" s="165">
        <v>0</v>
      </c>
      <c r="E28" s="165">
        <v>0</v>
      </c>
      <c r="F28" s="165">
        <v>0</v>
      </c>
      <c r="G28" s="165">
        <v>0</v>
      </c>
      <c r="H28" s="165">
        <v>2</v>
      </c>
      <c r="I28" s="165">
        <v>0</v>
      </c>
      <c r="J28" s="165">
        <v>0</v>
      </c>
      <c r="K28" s="165">
        <v>0</v>
      </c>
      <c r="L28" s="165">
        <v>0</v>
      </c>
      <c r="M28" s="165">
        <v>0</v>
      </c>
      <c r="N28" s="165">
        <f t="shared" si="4"/>
        <v>2</v>
      </c>
      <c r="P28" s="165" t="s">
        <v>343</v>
      </c>
      <c r="Q28" s="165">
        <f t="shared" si="5"/>
        <v>0</v>
      </c>
      <c r="R28" s="165">
        <f t="shared" si="6"/>
        <v>2</v>
      </c>
    </row>
    <row r="29" spans="1:18" x14ac:dyDescent="0.35">
      <c r="A29" s="165" t="s">
        <v>342</v>
      </c>
      <c r="B29" s="165">
        <v>1</v>
      </c>
      <c r="C29" s="253">
        <v>0</v>
      </c>
      <c r="D29" s="165">
        <v>0</v>
      </c>
      <c r="E29" s="165">
        <v>0</v>
      </c>
      <c r="F29" s="165">
        <v>3</v>
      </c>
      <c r="G29" s="165">
        <v>4</v>
      </c>
      <c r="H29" s="165">
        <v>4</v>
      </c>
      <c r="I29" s="165">
        <v>2</v>
      </c>
      <c r="J29" s="165">
        <v>2</v>
      </c>
      <c r="K29" s="165">
        <v>1</v>
      </c>
      <c r="L29" s="165">
        <v>2</v>
      </c>
      <c r="M29" s="165">
        <v>0</v>
      </c>
      <c r="N29" s="165">
        <f t="shared" si="4"/>
        <v>19</v>
      </c>
      <c r="P29" s="165" t="s">
        <v>342</v>
      </c>
      <c r="Q29" s="165">
        <f t="shared" si="5"/>
        <v>19</v>
      </c>
      <c r="R29" s="165">
        <f t="shared" si="6"/>
        <v>19</v>
      </c>
    </row>
    <row r="30" spans="1:18" x14ac:dyDescent="0.35">
      <c r="A30" s="165" t="s">
        <v>341</v>
      </c>
      <c r="B30" s="165">
        <v>1</v>
      </c>
      <c r="C30" s="165">
        <v>0</v>
      </c>
      <c r="D30" s="165">
        <v>1</v>
      </c>
      <c r="E30" s="165">
        <v>1</v>
      </c>
      <c r="F30" s="165">
        <v>0</v>
      </c>
      <c r="G30" s="165">
        <v>0</v>
      </c>
      <c r="H30" s="165">
        <v>0</v>
      </c>
      <c r="I30" s="165">
        <v>0</v>
      </c>
      <c r="J30" s="165">
        <v>0</v>
      </c>
      <c r="K30" s="165">
        <v>0</v>
      </c>
      <c r="L30" s="165">
        <v>0</v>
      </c>
      <c r="M30" s="165">
        <v>0</v>
      </c>
      <c r="N30" s="165">
        <f t="shared" si="4"/>
        <v>3</v>
      </c>
      <c r="P30" s="165" t="s">
        <v>340</v>
      </c>
      <c r="Q30" s="165">
        <f t="shared" si="5"/>
        <v>5</v>
      </c>
      <c r="R30" s="165">
        <f t="shared" si="6"/>
        <v>3</v>
      </c>
    </row>
    <row r="31" spans="1:18" x14ac:dyDescent="0.35">
      <c r="A31" s="165" t="s">
        <v>340</v>
      </c>
      <c r="B31" s="165">
        <v>1</v>
      </c>
      <c r="C31" s="165">
        <v>0</v>
      </c>
      <c r="D31" s="165">
        <v>2</v>
      </c>
      <c r="E31" s="165">
        <v>3</v>
      </c>
      <c r="F31" s="165">
        <v>3</v>
      </c>
      <c r="G31" s="165">
        <v>8</v>
      </c>
      <c r="H31" s="165">
        <v>2</v>
      </c>
      <c r="I31" s="165">
        <v>2</v>
      </c>
      <c r="J31" s="165">
        <v>2</v>
      </c>
      <c r="K31" s="165">
        <v>1</v>
      </c>
      <c r="L31" s="165">
        <v>1</v>
      </c>
      <c r="M31" s="165">
        <v>1</v>
      </c>
      <c r="N31" s="165">
        <f t="shared" si="4"/>
        <v>26</v>
      </c>
      <c r="P31" s="165" t="s">
        <v>341</v>
      </c>
      <c r="Q31" s="165">
        <f t="shared" si="5"/>
        <v>16</v>
      </c>
      <c r="R31" s="165">
        <f t="shared" si="6"/>
        <v>26</v>
      </c>
    </row>
    <row r="32" spans="1:18" x14ac:dyDescent="0.35">
      <c r="A32" s="165" t="s">
        <v>339</v>
      </c>
      <c r="B32" s="165">
        <v>0</v>
      </c>
      <c r="C32" s="165">
        <v>2</v>
      </c>
      <c r="D32" s="165">
        <v>1</v>
      </c>
      <c r="E32" s="165">
        <v>0</v>
      </c>
      <c r="F32" s="165">
        <v>2</v>
      </c>
      <c r="G32" s="165">
        <v>1</v>
      </c>
      <c r="H32" s="165">
        <v>1</v>
      </c>
      <c r="I32" s="165">
        <v>0</v>
      </c>
      <c r="J32" s="165">
        <v>0</v>
      </c>
      <c r="K32" s="165">
        <v>0</v>
      </c>
      <c r="L32" s="165">
        <v>0</v>
      </c>
      <c r="M32" s="165">
        <v>0</v>
      </c>
      <c r="N32" s="165">
        <f t="shared" si="4"/>
        <v>7</v>
      </c>
      <c r="P32" s="165" t="s">
        <v>339</v>
      </c>
      <c r="Q32" s="165">
        <f t="shared" si="5"/>
        <v>6</v>
      </c>
      <c r="R32" s="165">
        <f t="shared" si="6"/>
        <v>7</v>
      </c>
    </row>
    <row r="33" spans="1:18" x14ac:dyDescent="0.35">
      <c r="A33" s="165" t="s">
        <v>338</v>
      </c>
      <c r="B33" s="165">
        <v>24</v>
      </c>
      <c r="C33" s="165">
        <v>13</v>
      </c>
      <c r="D33" s="165">
        <v>34</v>
      </c>
      <c r="E33" s="165">
        <v>19</v>
      </c>
      <c r="F33" s="165">
        <v>8</v>
      </c>
      <c r="G33" s="165">
        <v>8</v>
      </c>
      <c r="H33" s="165">
        <v>18</v>
      </c>
      <c r="I33" s="165">
        <v>12</v>
      </c>
      <c r="J33" s="165">
        <v>12</v>
      </c>
      <c r="K33" s="165">
        <v>20</v>
      </c>
      <c r="L33" s="165">
        <v>22</v>
      </c>
      <c r="M33" s="165">
        <v>21</v>
      </c>
      <c r="N33" s="165">
        <f t="shared" si="4"/>
        <v>211</v>
      </c>
      <c r="P33" s="165" t="s">
        <v>338</v>
      </c>
      <c r="Q33" s="165">
        <f t="shared" si="5"/>
        <v>223</v>
      </c>
      <c r="R33" s="165">
        <f t="shared" si="6"/>
        <v>211</v>
      </c>
    </row>
    <row r="34" spans="1:18" x14ac:dyDescent="0.35">
      <c r="A34" s="165" t="s">
        <v>337</v>
      </c>
      <c r="B34" s="165">
        <v>0</v>
      </c>
      <c r="C34" s="165">
        <v>0</v>
      </c>
      <c r="D34" s="165">
        <v>0</v>
      </c>
      <c r="E34" s="165">
        <v>1</v>
      </c>
      <c r="F34" s="165">
        <v>0</v>
      </c>
      <c r="G34" s="165">
        <v>0</v>
      </c>
      <c r="H34" s="165">
        <v>1</v>
      </c>
      <c r="I34" s="165">
        <v>1</v>
      </c>
      <c r="J34" s="165">
        <v>1</v>
      </c>
      <c r="K34" s="165">
        <v>0</v>
      </c>
      <c r="L34" s="165">
        <v>0</v>
      </c>
      <c r="M34" s="165">
        <v>1</v>
      </c>
      <c r="N34" s="165">
        <f t="shared" si="4"/>
        <v>5</v>
      </c>
      <c r="P34" s="165" t="s">
        <v>337</v>
      </c>
      <c r="Q34" s="165">
        <f t="shared" si="5"/>
        <v>1</v>
      </c>
      <c r="R34" s="165">
        <f t="shared" si="6"/>
        <v>5</v>
      </c>
    </row>
    <row r="35" spans="1:18" x14ac:dyDescent="0.35">
      <c r="A35" s="165" t="s">
        <v>336</v>
      </c>
      <c r="B35" s="165">
        <v>0</v>
      </c>
      <c r="C35" s="165">
        <v>0</v>
      </c>
      <c r="D35" s="165">
        <v>0</v>
      </c>
      <c r="E35" s="165">
        <v>1</v>
      </c>
      <c r="F35" s="165">
        <v>0</v>
      </c>
      <c r="G35" s="165">
        <v>0</v>
      </c>
      <c r="H35" s="165">
        <v>0</v>
      </c>
      <c r="I35" s="165">
        <v>1</v>
      </c>
      <c r="J35" s="165">
        <v>1</v>
      </c>
      <c r="K35" s="165">
        <v>1</v>
      </c>
      <c r="L35" s="165">
        <v>0</v>
      </c>
      <c r="M35" s="165">
        <v>0</v>
      </c>
      <c r="N35" s="165">
        <f t="shared" si="4"/>
        <v>4</v>
      </c>
      <c r="P35" s="165" t="s">
        <v>336</v>
      </c>
      <c r="Q35" s="165">
        <f t="shared" si="5"/>
        <v>2</v>
      </c>
      <c r="R35" s="165">
        <f t="shared" si="6"/>
        <v>4</v>
      </c>
    </row>
    <row r="36" spans="1:18" x14ac:dyDescent="0.35">
      <c r="A36" s="165" t="s">
        <v>335</v>
      </c>
      <c r="B36" s="165">
        <v>1</v>
      </c>
      <c r="C36" s="165">
        <v>0</v>
      </c>
      <c r="D36" s="165">
        <v>0</v>
      </c>
      <c r="E36" s="165">
        <v>1</v>
      </c>
      <c r="F36" s="165">
        <v>2</v>
      </c>
      <c r="G36" s="165">
        <v>0</v>
      </c>
      <c r="H36" s="165">
        <v>0</v>
      </c>
      <c r="I36" s="165">
        <v>0</v>
      </c>
      <c r="J36" s="165">
        <v>0</v>
      </c>
      <c r="K36" s="165">
        <v>0</v>
      </c>
      <c r="L36" s="165">
        <v>0</v>
      </c>
      <c r="M36" s="165">
        <v>0</v>
      </c>
      <c r="N36" s="165">
        <f t="shared" si="4"/>
        <v>4</v>
      </c>
      <c r="P36" s="165" t="s">
        <v>352</v>
      </c>
      <c r="Q36" s="165">
        <f t="shared" si="5"/>
        <v>7</v>
      </c>
      <c r="R36" s="165">
        <f t="shared" si="6"/>
        <v>4</v>
      </c>
    </row>
    <row r="37" spans="1:18" x14ac:dyDescent="0.35">
      <c r="A37" s="165" t="s">
        <v>334</v>
      </c>
      <c r="B37" s="165">
        <v>1</v>
      </c>
      <c r="C37" s="165">
        <v>0</v>
      </c>
      <c r="D37" s="165">
        <v>0</v>
      </c>
      <c r="E37" s="165">
        <v>2</v>
      </c>
      <c r="F37" s="165">
        <v>1</v>
      </c>
      <c r="G37" s="165">
        <v>2</v>
      </c>
      <c r="H37" s="165">
        <v>0</v>
      </c>
      <c r="I37" s="165">
        <v>0</v>
      </c>
      <c r="J37" s="165">
        <v>0</v>
      </c>
      <c r="K37" s="165">
        <v>1</v>
      </c>
      <c r="L37" s="165">
        <v>0</v>
      </c>
      <c r="M37" s="165">
        <v>0</v>
      </c>
      <c r="N37" s="165">
        <f t="shared" si="4"/>
        <v>7</v>
      </c>
      <c r="P37" s="165" t="s">
        <v>334</v>
      </c>
      <c r="Q37" s="165">
        <f t="shared" si="5"/>
        <v>5</v>
      </c>
      <c r="R37" s="165">
        <f t="shared" si="6"/>
        <v>7</v>
      </c>
    </row>
    <row r="38" spans="1:18" x14ac:dyDescent="0.35">
      <c r="B38" s="165">
        <f t="shared" ref="B38:I38" si="7">SUM(B22:B37)</f>
        <v>41</v>
      </c>
      <c r="C38" s="165">
        <f t="shared" si="7"/>
        <v>26</v>
      </c>
      <c r="D38" s="165">
        <f t="shared" si="7"/>
        <v>41</v>
      </c>
      <c r="E38" s="165">
        <f t="shared" si="7"/>
        <v>35</v>
      </c>
      <c r="F38" s="165">
        <f t="shared" si="7"/>
        <v>26</v>
      </c>
      <c r="G38" s="165">
        <f t="shared" si="7"/>
        <v>36</v>
      </c>
      <c r="H38" s="165">
        <f t="shared" si="7"/>
        <v>33</v>
      </c>
      <c r="I38" s="165">
        <f t="shared" si="7"/>
        <v>25</v>
      </c>
      <c r="J38" s="165">
        <f>SUM(J22:J37)</f>
        <v>24</v>
      </c>
      <c r="K38" s="165">
        <f>SUM(K22:K37)</f>
        <v>33</v>
      </c>
      <c r="L38" s="165">
        <f>SUM(L22:L37)</f>
        <v>29</v>
      </c>
      <c r="M38" s="165">
        <f>SUM(M22:M37)</f>
        <v>32</v>
      </c>
      <c r="N38" s="165">
        <f t="shared" si="4"/>
        <v>381</v>
      </c>
      <c r="P38" s="165" t="s">
        <v>22</v>
      </c>
      <c r="Q38" s="165">
        <f>SUM(Q22:Q37)</f>
        <v>436</v>
      </c>
      <c r="R38" s="165">
        <f t="shared" si="6"/>
        <v>381</v>
      </c>
    </row>
    <row r="41" spans="1:18" ht="15.5" x14ac:dyDescent="0.35">
      <c r="A41" s="333" t="s">
        <v>394</v>
      </c>
      <c r="B41" s="333"/>
      <c r="C41" s="333"/>
      <c r="D41" s="333"/>
      <c r="E41" s="333"/>
      <c r="F41" s="333"/>
      <c r="G41" s="333"/>
      <c r="H41" s="333"/>
      <c r="I41" s="333"/>
      <c r="J41" s="333"/>
      <c r="K41" s="333"/>
      <c r="L41" s="333"/>
      <c r="M41" s="333"/>
    </row>
    <row r="42" spans="1:18" x14ac:dyDescent="0.35">
      <c r="B42" s="167">
        <v>44947</v>
      </c>
      <c r="C42" s="166">
        <v>44978</v>
      </c>
      <c r="D42" s="167">
        <v>45006</v>
      </c>
      <c r="E42" s="166">
        <v>45037</v>
      </c>
      <c r="F42" s="167">
        <v>45067</v>
      </c>
      <c r="G42" s="166">
        <v>45098</v>
      </c>
      <c r="H42" s="167">
        <v>45128</v>
      </c>
      <c r="I42" s="166">
        <v>45159</v>
      </c>
      <c r="J42" s="167">
        <v>45190</v>
      </c>
      <c r="K42" s="166">
        <v>45220</v>
      </c>
      <c r="L42" s="167">
        <v>45251</v>
      </c>
      <c r="M42" s="166">
        <v>45281</v>
      </c>
    </row>
    <row r="43" spans="1:18" x14ac:dyDescent="0.35">
      <c r="A43" s="165" t="s">
        <v>349</v>
      </c>
      <c r="B43" s="165">
        <v>1</v>
      </c>
      <c r="C43" s="165">
        <v>0</v>
      </c>
      <c r="D43" s="165">
        <v>0</v>
      </c>
      <c r="E43" s="165">
        <v>2</v>
      </c>
      <c r="F43" s="165">
        <v>1</v>
      </c>
      <c r="G43" s="165">
        <v>1</v>
      </c>
      <c r="H43" s="165">
        <v>0</v>
      </c>
      <c r="I43" s="165">
        <v>0</v>
      </c>
      <c r="J43" s="165">
        <v>1</v>
      </c>
      <c r="K43" s="165">
        <v>2</v>
      </c>
      <c r="L43" s="165">
        <v>0</v>
      </c>
      <c r="M43" s="165">
        <v>0</v>
      </c>
      <c r="N43" s="165">
        <f t="shared" ref="N43:N59" si="8">SUM(B43:M43)</f>
        <v>8</v>
      </c>
    </row>
    <row r="44" spans="1:18" x14ac:dyDescent="0.35">
      <c r="A44" s="165" t="s">
        <v>348</v>
      </c>
      <c r="B44" s="165">
        <v>1</v>
      </c>
      <c r="C44" s="165">
        <v>0</v>
      </c>
      <c r="D44" s="233">
        <v>1</v>
      </c>
      <c r="E44" s="165">
        <v>0</v>
      </c>
      <c r="F44" s="165">
        <v>0</v>
      </c>
      <c r="G44" s="165">
        <v>0</v>
      </c>
      <c r="H44" s="165">
        <v>1</v>
      </c>
      <c r="I44" s="165">
        <v>1</v>
      </c>
      <c r="J44" s="165">
        <v>0</v>
      </c>
      <c r="K44" s="165">
        <v>1</v>
      </c>
      <c r="L44" s="165">
        <v>0</v>
      </c>
      <c r="M44" s="165">
        <v>0</v>
      </c>
      <c r="N44" s="165">
        <f t="shared" si="8"/>
        <v>5</v>
      </c>
    </row>
    <row r="45" spans="1:18" x14ac:dyDescent="0.35">
      <c r="A45" s="238" t="s">
        <v>420</v>
      </c>
      <c r="B45" s="165">
        <v>2</v>
      </c>
      <c r="C45" s="165">
        <v>2</v>
      </c>
      <c r="D45" s="165">
        <v>7</v>
      </c>
      <c r="E45" s="165">
        <v>5</v>
      </c>
      <c r="F45" s="165">
        <v>7</v>
      </c>
      <c r="G45" s="165">
        <v>1</v>
      </c>
      <c r="H45" s="165">
        <v>3</v>
      </c>
      <c r="I45" s="165">
        <v>2</v>
      </c>
      <c r="J45" s="165">
        <v>3</v>
      </c>
      <c r="K45" s="165">
        <v>7</v>
      </c>
      <c r="L45" s="165">
        <v>3</v>
      </c>
      <c r="M45" s="165">
        <v>3</v>
      </c>
      <c r="N45" s="165">
        <f t="shared" si="8"/>
        <v>45</v>
      </c>
    </row>
    <row r="46" spans="1:18" x14ac:dyDescent="0.35">
      <c r="A46" s="165" t="s">
        <v>346</v>
      </c>
      <c r="B46" s="165">
        <v>1</v>
      </c>
      <c r="C46" s="165">
        <v>1</v>
      </c>
      <c r="D46" s="165">
        <v>1</v>
      </c>
      <c r="E46" s="165">
        <v>1</v>
      </c>
      <c r="F46" s="165">
        <v>2</v>
      </c>
      <c r="G46" s="165">
        <v>4</v>
      </c>
      <c r="H46" s="165">
        <v>2</v>
      </c>
      <c r="I46" s="165">
        <v>1</v>
      </c>
      <c r="J46" s="165">
        <v>0</v>
      </c>
      <c r="K46" s="165">
        <v>0</v>
      </c>
      <c r="L46" s="165">
        <v>0</v>
      </c>
      <c r="M46" s="165">
        <v>1</v>
      </c>
      <c r="N46" s="165">
        <f t="shared" si="8"/>
        <v>14</v>
      </c>
    </row>
    <row r="47" spans="1:18" x14ac:dyDescent="0.35">
      <c r="A47" s="165" t="s">
        <v>345</v>
      </c>
      <c r="B47" s="165">
        <v>3</v>
      </c>
      <c r="C47" s="165">
        <v>3</v>
      </c>
      <c r="D47" s="165">
        <v>5</v>
      </c>
      <c r="E47" s="165">
        <v>6</v>
      </c>
      <c r="F47" s="165">
        <v>7</v>
      </c>
      <c r="G47" s="165">
        <v>18</v>
      </c>
      <c r="H47" s="165">
        <v>5</v>
      </c>
      <c r="I47" s="165">
        <v>10</v>
      </c>
      <c r="J47" s="165">
        <v>1</v>
      </c>
      <c r="K47" s="165">
        <v>8</v>
      </c>
      <c r="L47" s="165">
        <v>2</v>
      </c>
      <c r="M47" s="165">
        <v>4</v>
      </c>
      <c r="N47" s="165">
        <f t="shared" si="8"/>
        <v>72</v>
      </c>
    </row>
    <row r="48" spans="1:18" x14ac:dyDescent="0.35">
      <c r="A48" s="165" t="s">
        <v>344</v>
      </c>
      <c r="B48" s="165">
        <v>0</v>
      </c>
      <c r="C48" s="165">
        <v>2</v>
      </c>
      <c r="D48" s="165">
        <v>0</v>
      </c>
      <c r="E48" s="165">
        <v>1</v>
      </c>
      <c r="F48" s="165">
        <v>1</v>
      </c>
      <c r="G48" s="165">
        <v>1</v>
      </c>
      <c r="H48" s="165">
        <v>0</v>
      </c>
      <c r="I48" s="165">
        <v>2</v>
      </c>
      <c r="J48" s="165">
        <v>1</v>
      </c>
      <c r="K48" s="165">
        <v>0</v>
      </c>
      <c r="L48" s="165">
        <v>0</v>
      </c>
      <c r="M48" s="165">
        <v>0</v>
      </c>
      <c r="N48" s="165">
        <f t="shared" si="8"/>
        <v>8</v>
      </c>
    </row>
    <row r="49" spans="1:14" x14ac:dyDescent="0.35">
      <c r="A49" s="165" t="s">
        <v>343</v>
      </c>
      <c r="B49" s="165">
        <v>0</v>
      </c>
      <c r="C49" s="165">
        <v>0</v>
      </c>
      <c r="D49" s="165">
        <v>0</v>
      </c>
      <c r="E49" s="165">
        <v>0</v>
      </c>
      <c r="F49" s="165">
        <v>0</v>
      </c>
      <c r="G49" s="165">
        <v>0</v>
      </c>
      <c r="H49" s="165">
        <v>0</v>
      </c>
      <c r="I49" s="165">
        <v>0</v>
      </c>
      <c r="J49" s="165">
        <v>0</v>
      </c>
      <c r="K49" s="165">
        <v>0</v>
      </c>
      <c r="L49" s="165">
        <v>0</v>
      </c>
      <c r="M49" s="165">
        <v>0</v>
      </c>
      <c r="N49" s="165">
        <f t="shared" si="8"/>
        <v>0</v>
      </c>
    </row>
    <row r="50" spans="1:14" x14ac:dyDescent="0.35">
      <c r="A50" s="165" t="s">
        <v>342</v>
      </c>
      <c r="B50" s="165">
        <v>3</v>
      </c>
      <c r="C50" s="227">
        <v>1</v>
      </c>
      <c r="D50" s="165">
        <v>1</v>
      </c>
      <c r="E50" s="165">
        <v>1</v>
      </c>
      <c r="F50" s="165">
        <v>0</v>
      </c>
      <c r="G50" s="165">
        <v>2</v>
      </c>
      <c r="H50" s="165">
        <v>2</v>
      </c>
      <c r="I50" s="165">
        <v>5</v>
      </c>
      <c r="J50" s="165">
        <v>1</v>
      </c>
      <c r="K50" s="165">
        <v>2</v>
      </c>
      <c r="L50" s="165">
        <v>0</v>
      </c>
      <c r="M50" s="165">
        <v>1</v>
      </c>
      <c r="N50" s="165">
        <f t="shared" si="8"/>
        <v>19</v>
      </c>
    </row>
    <row r="51" spans="1:14" x14ac:dyDescent="0.35">
      <c r="A51" s="165" t="s">
        <v>341</v>
      </c>
      <c r="B51" s="165">
        <v>0</v>
      </c>
      <c r="C51" s="165">
        <v>1</v>
      </c>
      <c r="D51" s="165">
        <v>0</v>
      </c>
      <c r="E51" s="165">
        <v>0</v>
      </c>
      <c r="F51" s="165">
        <v>1</v>
      </c>
      <c r="G51" s="165">
        <v>0</v>
      </c>
      <c r="H51" s="165">
        <v>0</v>
      </c>
      <c r="I51" s="165">
        <v>1</v>
      </c>
      <c r="J51" s="165">
        <v>0</v>
      </c>
      <c r="K51" s="165">
        <v>1</v>
      </c>
      <c r="L51" s="165">
        <v>0</v>
      </c>
      <c r="M51" s="165">
        <v>1</v>
      </c>
      <c r="N51" s="165">
        <f t="shared" si="8"/>
        <v>5</v>
      </c>
    </row>
    <row r="52" spans="1:14" x14ac:dyDescent="0.35">
      <c r="A52" s="165" t="s">
        <v>340</v>
      </c>
      <c r="B52" s="165">
        <v>1</v>
      </c>
      <c r="C52" s="165">
        <v>10</v>
      </c>
      <c r="D52" s="165">
        <v>1</v>
      </c>
      <c r="E52" s="165">
        <v>0</v>
      </c>
      <c r="F52" s="165">
        <v>0</v>
      </c>
      <c r="G52" s="165">
        <v>1</v>
      </c>
      <c r="H52" s="165">
        <v>1</v>
      </c>
      <c r="I52" s="165">
        <v>1</v>
      </c>
      <c r="J52" s="165">
        <v>0</v>
      </c>
      <c r="K52" s="165">
        <v>1</v>
      </c>
      <c r="L52" s="165">
        <v>0</v>
      </c>
      <c r="M52" s="165">
        <v>0</v>
      </c>
      <c r="N52" s="165">
        <f t="shared" si="8"/>
        <v>16</v>
      </c>
    </row>
    <row r="53" spans="1:14" x14ac:dyDescent="0.35">
      <c r="A53" s="165" t="s">
        <v>339</v>
      </c>
      <c r="B53" s="165">
        <v>1</v>
      </c>
      <c r="C53" s="165">
        <v>0</v>
      </c>
      <c r="D53" s="165">
        <v>0</v>
      </c>
      <c r="E53" s="165">
        <v>0</v>
      </c>
      <c r="F53" s="165">
        <v>0</v>
      </c>
      <c r="G53" s="165">
        <v>0</v>
      </c>
      <c r="H53" s="165">
        <v>0</v>
      </c>
      <c r="I53" s="165">
        <v>0</v>
      </c>
      <c r="J53" s="165">
        <v>2</v>
      </c>
      <c r="K53" s="165">
        <v>2</v>
      </c>
      <c r="L53" s="165">
        <v>1</v>
      </c>
      <c r="M53" s="165">
        <v>0</v>
      </c>
      <c r="N53" s="165">
        <f t="shared" si="8"/>
        <v>6</v>
      </c>
    </row>
    <row r="54" spans="1:14" x14ac:dyDescent="0.35">
      <c r="A54" s="165" t="s">
        <v>338</v>
      </c>
      <c r="B54" s="165">
        <v>22</v>
      </c>
      <c r="C54" s="165">
        <v>11</v>
      </c>
      <c r="D54" s="165">
        <v>28</v>
      </c>
      <c r="E54" s="165">
        <v>16</v>
      </c>
      <c r="F54" s="165">
        <v>22</v>
      </c>
      <c r="G54" s="165">
        <v>13</v>
      </c>
      <c r="H54" s="165">
        <v>24</v>
      </c>
      <c r="I54" s="165">
        <v>15</v>
      </c>
      <c r="J54" s="165">
        <v>16</v>
      </c>
      <c r="K54" s="165">
        <v>28</v>
      </c>
      <c r="L54" s="165">
        <v>11</v>
      </c>
      <c r="M54" s="165">
        <v>17</v>
      </c>
      <c r="N54" s="165">
        <f t="shared" si="8"/>
        <v>223</v>
      </c>
    </row>
    <row r="55" spans="1:14" x14ac:dyDescent="0.35">
      <c r="A55" s="165" t="s">
        <v>337</v>
      </c>
      <c r="B55" s="165">
        <v>0</v>
      </c>
      <c r="C55" s="165">
        <v>0</v>
      </c>
      <c r="D55" s="165">
        <v>0</v>
      </c>
      <c r="E55" s="165">
        <v>0</v>
      </c>
      <c r="F55" s="165">
        <v>0</v>
      </c>
      <c r="G55" s="165">
        <v>0</v>
      </c>
      <c r="H55" s="165">
        <v>0</v>
      </c>
      <c r="I55" s="165">
        <v>1</v>
      </c>
      <c r="J55" s="165">
        <v>0</v>
      </c>
      <c r="K55" s="165">
        <v>0</v>
      </c>
      <c r="L55" s="165">
        <v>0</v>
      </c>
      <c r="M55" s="165">
        <v>0</v>
      </c>
      <c r="N55" s="165">
        <f t="shared" si="8"/>
        <v>1</v>
      </c>
    </row>
    <row r="56" spans="1:14" x14ac:dyDescent="0.35">
      <c r="A56" s="165" t="s">
        <v>336</v>
      </c>
      <c r="B56" s="165">
        <v>0</v>
      </c>
      <c r="C56" s="165">
        <v>0</v>
      </c>
      <c r="D56" s="165">
        <v>0</v>
      </c>
      <c r="E56" s="165">
        <v>0</v>
      </c>
      <c r="F56" s="165">
        <v>0</v>
      </c>
      <c r="G56" s="165">
        <v>0</v>
      </c>
      <c r="H56" s="165">
        <v>0</v>
      </c>
      <c r="I56" s="165">
        <v>1</v>
      </c>
      <c r="J56" s="165">
        <v>0</v>
      </c>
      <c r="K56" s="165">
        <v>0</v>
      </c>
      <c r="L56" s="165">
        <v>0</v>
      </c>
      <c r="M56" s="165">
        <v>1</v>
      </c>
      <c r="N56" s="165">
        <f t="shared" si="8"/>
        <v>2</v>
      </c>
    </row>
    <row r="57" spans="1:14" x14ac:dyDescent="0.35">
      <c r="A57" s="165" t="s">
        <v>335</v>
      </c>
      <c r="B57" s="165">
        <v>0</v>
      </c>
      <c r="C57" s="165">
        <v>0</v>
      </c>
      <c r="D57" s="165">
        <v>1</v>
      </c>
      <c r="E57" s="165">
        <v>3</v>
      </c>
      <c r="F57" s="165">
        <v>0</v>
      </c>
      <c r="G57" s="165">
        <v>0</v>
      </c>
      <c r="H57" s="165">
        <v>0</v>
      </c>
      <c r="I57" s="165">
        <v>0</v>
      </c>
      <c r="J57" s="165">
        <v>1</v>
      </c>
      <c r="K57" s="165">
        <v>2</v>
      </c>
      <c r="L57" s="165">
        <v>0</v>
      </c>
      <c r="M57" s="165">
        <v>0</v>
      </c>
      <c r="N57" s="165">
        <f t="shared" si="8"/>
        <v>7</v>
      </c>
    </row>
    <row r="58" spans="1:14" x14ac:dyDescent="0.35">
      <c r="A58" s="165" t="s">
        <v>334</v>
      </c>
      <c r="B58" s="165">
        <v>0</v>
      </c>
      <c r="C58" s="165">
        <v>0</v>
      </c>
      <c r="D58" s="165">
        <v>0</v>
      </c>
      <c r="E58" s="165">
        <v>0</v>
      </c>
      <c r="F58" s="165">
        <v>2</v>
      </c>
      <c r="G58" s="165">
        <v>0</v>
      </c>
      <c r="H58" s="165">
        <v>2</v>
      </c>
      <c r="I58" s="165">
        <v>1</v>
      </c>
      <c r="J58" s="165">
        <v>0</v>
      </c>
      <c r="K58" s="165">
        <v>0</v>
      </c>
      <c r="L58" s="165">
        <v>0</v>
      </c>
      <c r="M58" s="165">
        <v>0</v>
      </c>
      <c r="N58" s="165">
        <f t="shared" si="8"/>
        <v>5</v>
      </c>
    </row>
    <row r="59" spans="1:14" x14ac:dyDescent="0.35">
      <c r="B59" s="165">
        <f t="shared" ref="B59:I59" si="9">SUM(B43:B58)</f>
        <v>35</v>
      </c>
      <c r="C59" s="165">
        <f t="shared" si="9"/>
        <v>31</v>
      </c>
      <c r="D59" s="165">
        <f t="shared" si="9"/>
        <v>45</v>
      </c>
      <c r="E59" s="165">
        <f t="shared" si="9"/>
        <v>35</v>
      </c>
      <c r="F59" s="165">
        <f t="shared" si="9"/>
        <v>43</v>
      </c>
      <c r="G59" s="165">
        <f t="shared" si="9"/>
        <v>41</v>
      </c>
      <c r="H59" s="165">
        <f t="shared" si="9"/>
        <v>40</v>
      </c>
      <c r="I59" s="165">
        <f t="shared" si="9"/>
        <v>41</v>
      </c>
      <c r="J59" s="165">
        <f>SUM(J43:J58)</f>
        <v>26</v>
      </c>
      <c r="K59" s="165">
        <f>SUM(K43:K58)</f>
        <v>54</v>
      </c>
      <c r="L59" s="165">
        <f>SUM(L43:L58)</f>
        <v>17</v>
      </c>
      <c r="M59" s="165">
        <f>SUM(M43:M58)</f>
        <v>28</v>
      </c>
      <c r="N59" s="165">
        <f t="shared" si="8"/>
        <v>436</v>
      </c>
    </row>
    <row r="61" spans="1:14" hidden="1" x14ac:dyDescent="0.35"/>
    <row r="62" spans="1:14" ht="15.5" hidden="1" x14ac:dyDescent="0.35">
      <c r="A62" s="333" t="s">
        <v>370</v>
      </c>
      <c r="B62" s="333"/>
      <c r="C62" s="333"/>
      <c r="D62" s="333"/>
      <c r="E62" s="333"/>
      <c r="F62" s="333"/>
      <c r="G62" s="333"/>
      <c r="H62" s="333"/>
      <c r="I62" s="333"/>
      <c r="J62" s="333"/>
      <c r="K62" s="333"/>
      <c r="L62" s="333"/>
      <c r="M62" s="333"/>
    </row>
    <row r="63" spans="1:14" hidden="1" x14ac:dyDescent="0.35">
      <c r="B63" s="167">
        <v>44582</v>
      </c>
      <c r="C63" s="166">
        <v>44613</v>
      </c>
      <c r="D63" s="167">
        <v>44641</v>
      </c>
      <c r="E63" s="167">
        <v>44672</v>
      </c>
      <c r="F63" s="166">
        <v>44702</v>
      </c>
      <c r="G63" s="167">
        <v>44733</v>
      </c>
      <c r="H63" s="167">
        <v>44763</v>
      </c>
      <c r="I63" s="166">
        <v>44794</v>
      </c>
      <c r="J63" s="167">
        <v>44825</v>
      </c>
      <c r="K63" s="167">
        <v>44855</v>
      </c>
      <c r="L63" s="166">
        <v>44886</v>
      </c>
      <c r="M63" s="167">
        <v>44916</v>
      </c>
    </row>
    <row r="64" spans="1:14" hidden="1" x14ac:dyDescent="0.35">
      <c r="A64" s="165" t="s">
        <v>349</v>
      </c>
      <c r="B64" s="165">
        <v>1</v>
      </c>
      <c r="C64" s="165">
        <v>0</v>
      </c>
      <c r="D64" s="165">
        <v>3</v>
      </c>
      <c r="E64" s="165">
        <v>1</v>
      </c>
      <c r="F64" s="165">
        <v>0</v>
      </c>
      <c r="G64" s="165">
        <v>1</v>
      </c>
      <c r="H64" s="165">
        <v>0</v>
      </c>
      <c r="I64" s="165">
        <v>1</v>
      </c>
      <c r="J64" s="165">
        <v>0</v>
      </c>
      <c r="K64" s="165">
        <v>0</v>
      </c>
      <c r="L64" s="165">
        <v>1</v>
      </c>
      <c r="M64" s="165">
        <v>1</v>
      </c>
      <c r="N64" s="165">
        <f t="shared" ref="N64:N80" si="10">SUM(B64:M64)</f>
        <v>9</v>
      </c>
    </row>
    <row r="65" spans="1:14" hidden="1" x14ac:dyDescent="0.35">
      <c r="A65" s="165" t="s">
        <v>348</v>
      </c>
      <c r="B65" s="165">
        <v>1</v>
      </c>
      <c r="C65" s="165">
        <v>1</v>
      </c>
      <c r="D65" s="165">
        <v>1</v>
      </c>
      <c r="E65" s="165">
        <v>1</v>
      </c>
      <c r="F65" s="165">
        <v>0</v>
      </c>
      <c r="G65" s="165">
        <v>0</v>
      </c>
      <c r="H65" s="165">
        <v>6</v>
      </c>
      <c r="I65" s="165">
        <v>0</v>
      </c>
      <c r="J65" s="165">
        <v>0</v>
      </c>
      <c r="K65" s="165">
        <v>0</v>
      </c>
      <c r="L65" s="165">
        <v>0</v>
      </c>
      <c r="M65" s="165">
        <v>2</v>
      </c>
      <c r="N65" s="165">
        <f t="shared" si="10"/>
        <v>12</v>
      </c>
    </row>
    <row r="66" spans="1:14" hidden="1" x14ac:dyDescent="0.35">
      <c r="A66" s="165" t="s">
        <v>347</v>
      </c>
      <c r="B66" s="165">
        <v>2</v>
      </c>
      <c r="C66" s="165">
        <v>2</v>
      </c>
      <c r="D66" s="165">
        <v>5</v>
      </c>
      <c r="E66" s="165">
        <v>3</v>
      </c>
      <c r="F66" s="165">
        <v>2</v>
      </c>
      <c r="G66" s="165">
        <v>3</v>
      </c>
      <c r="H66" s="165">
        <v>6</v>
      </c>
      <c r="I66" s="165">
        <v>3</v>
      </c>
      <c r="J66" s="165">
        <v>6</v>
      </c>
      <c r="K66" s="165">
        <v>1</v>
      </c>
      <c r="L66" s="165">
        <v>5</v>
      </c>
      <c r="M66" s="165">
        <v>1</v>
      </c>
      <c r="N66" s="165">
        <f t="shared" si="10"/>
        <v>39</v>
      </c>
    </row>
    <row r="67" spans="1:14" hidden="1" x14ac:dyDescent="0.35">
      <c r="A67" s="165" t="s">
        <v>346</v>
      </c>
      <c r="B67" s="165">
        <v>0</v>
      </c>
      <c r="C67" s="165">
        <v>0</v>
      </c>
      <c r="D67" s="165">
        <v>1</v>
      </c>
      <c r="E67" s="165">
        <v>0</v>
      </c>
      <c r="F67" s="165">
        <v>0</v>
      </c>
      <c r="G67" s="165">
        <v>1</v>
      </c>
      <c r="H67" s="165">
        <v>0</v>
      </c>
      <c r="I67" s="165">
        <v>1</v>
      </c>
      <c r="J67" s="165">
        <v>2</v>
      </c>
      <c r="K67" s="165">
        <v>2</v>
      </c>
      <c r="L67" s="165">
        <v>2</v>
      </c>
      <c r="M67" s="165">
        <v>0</v>
      </c>
      <c r="N67" s="165">
        <f t="shared" si="10"/>
        <v>9</v>
      </c>
    </row>
    <row r="68" spans="1:14" hidden="1" x14ac:dyDescent="0.35">
      <c r="A68" s="165" t="s">
        <v>345</v>
      </c>
      <c r="B68" s="165">
        <v>11</v>
      </c>
      <c r="C68" s="165">
        <v>3</v>
      </c>
      <c r="D68" s="165">
        <v>12</v>
      </c>
      <c r="E68" s="165">
        <v>6</v>
      </c>
      <c r="F68" s="165">
        <v>12</v>
      </c>
      <c r="G68" s="165">
        <v>8</v>
      </c>
      <c r="H68" s="165">
        <v>3</v>
      </c>
      <c r="I68" s="165">
        <v>10</v>
      </c>
      <c r="J68" s="165">
        <v>5</v>
      </c>
      <c r="K68" s="165">
        <v>11</v>
      </c>
      <c r="L68" s="165">
        <v>4</v>
      </c>
      <c r="M68" s="165">
        <v>4</v>
      </c>
      <c r="N68" s="165">
        <f t="shared" si="10"/>
        <v>89</v>
      </c>
    </row>
    <row r="69" spans="1:14" hidden="1" x14ac:dyDescent="0.35">
      <c r="A69" s="165" t="s">
        <v>344</v>
      </c>
      <c r="B69" s="165">
        <v>1</v>
      </c>
      <c r="C69" s="165">
        <v>0</v>
      </c>
      <c r="D69" s="165">
        <v>1</v>
      </c>
      <c r="E69" s="165">
        <v>0</v>
      </c>
      <c r="F69" s="165">
        <v>0</v>
      </c>
      <c r="G69" s="165">
        <v>2</v>
      </c>
      <c r="H69" s="165">
        <v>0</v>
      </c>
      <c r="I69" s="165">
        <v>1</v>
      </c>
      <c r="J69" s="165">
        <v>1</v>
      </c>
      <c r="K69" s="165">
        <v>1</v>
      </c>
      <c r="L69" s="165">
        <v>0</v>
      </c>
      <c r="M69" s="165">
        <v>0</v>
      </c>
      <c r="N69" s="165">
        <f t="shared" si="10"/>
        <v>7</v>
      </c>
    </row>
    <row r="70" spans="1:14" hidden="1" x14ac:dyDescent="0.35">
      <c r="A70" s="165" t="s">
        <v>343</v>
      </c>
      <c r="B70" s="165">
        <v>0</v>
      </c>
      <c r="C70" s="165">
        <v>0</v>
      </c>
      <c r="D70" s="165">
        <v>4</v>
      </c>
      <c r="E70" s="165">
        <v>0</v>
      </c>
      <c r="F70" s="165">
        <v>0</v>
      </c>
      <c r="G70" s="165">
        <v>0</v>
      </c>
      <c r="H70" s="165">
        <v>0</v>
      </c>
      <c r="I70" s="165">
        <v>0</v>
      </c>
      <c r="J70" s="165">
        <v>0</v>
      </c>
      <c r="K70" s="165">
        <v>1</v>
      </c>
      <c r="L70" s="165">
        <v>0</v>
      </c>
      <c r="M70" s="165">
        <v>0</v>
      </c>
      <c r="N70" s="165">
        <f t="shared" si="10"/>
        <v>5</v>
      </c>
    </row>
    <row r="71" spans="1:14" hidden="1" x14ac:dyDescent="0.35">
      <c r="A71" s="165" t="s">
        <v>342</v>
      </c>
      <c r="B71" s="165">
        <v>4</v>
      </c>
      <c r="C71" s="190">
        <v>0</v>
      </c>
      <c r="D71" s="165">
        <v>0</v>
      </c>
      <c r="E71" s="165">
        <v>5</v>
      </c>
      <c r="F71" s="165">
        <v>5</v>
      </c>
      <c r="G71" s="165">
        <v>0</v>
      </c>
      <c r="H71" s="165">
        <v>3</v>
      </c>
      <c r="I71" s="165">
        <v>2</v>
      </c>
      <c r="J71" s="165">
        <v>4</v>
      </c>
      <c r="K71" s="165">
        <v>2</v>
      </c>
      <c r="L71" s="165">
        <v>3</v>
      </c>
      <c r="M71" s="165">
        <v>2</v>
      </c>
      <c r="N71" s="165">
        <f t="shared" si="10"/>
        <v>30</v>
      </c>
    </row>
    <row r="72" spans="1:14" hidden="1" x14ac:dyDescent="0.35">
      <c r="A72" s="165" t="s">
        <v>341</v>
      </c>
      <c r="B72" s="165">
        <v>2</v>
      </c>
      <c r="C72" s="165">
        <v>0</v>
      </c>
      <c r="D72" s="165">
        <v>0</v>
      </c>
      <c r="E72" s="165">
        <v>1</v>
      </c>
      <c r="F72" s="165">
        <v>0</v>
      </c>
      <c r="G72" s="165">
        <v>0</v>
      </c>
      <c r="H72" s="165">
        <v>1</v>
      </c>
      <c r="I72" s="165">
        <v>1</v>
      </c>
      <c r="J72" s="165">
        <v>0</v>
      </c>
      <c r="K72" s="165">
        <v>0</v>
      </c>
      <c r="L72" s="165">
        <v>0</v>
      </c>
      <c r="M72" s="165">
        <v>1</v>
      </c>
      <c r="N72" s="165">
        <f t="shared" si="10"/>
        <v>6</v>
      </c>
    </row>
    <row r="73" spans="1:14" hidden="1" x14ac:dyDescent="0.35">
      <c r="A73" s="165" t="s">
        <v>340</v>
      </c>
      <c r="B73" s="165">
        <v>0</v>
      </c>
      <c r="C73" s="165">
        <v>0</v>
      </c>
      <c r="D73" s="165">
        <v>0</v>
      </c>
      <c r="E73" s="165">
        <v>0</v>
      </c>
      <c r="F73" s="165">
        <v>0</v>
      </c>
      <c r="G73" s="165">
        <v>0</v>
      </c>
      <c r="H73" s="165">
        <v>2</v>
      </c>
      <c r="I73" s="165">
        <v>0</v>
      </c>
      <c r="J73" s="165">
        <v>0</v>
      </c>
      <c r="K73" s="165">
        <v>0</v>
      </c>
      <c r="L73" s="165">
        <v>1</v>
      </c>
      <c r="M73" s="165">
        <v>2</v>
      </c>
      <c r="N73" s="165">
        <f t="shared" si="10"/>
        <v>5</v>
      </c>
    </row>
    <row r="74" spans="1:14" hidden="1" x14ac:dyDescent="0.35">
      <c r="A74" s="165" t="s">
        <v>339</v>
      </c>
      <c r="B74" s="165">
        <v>0</v>
      </c>
      <c r="C74" s="165">
        <v>0</v>
      </c>
      <c r="D74" s="165">
        <v>1</v>
      </c>
      <c r="E74" s="165">
        <v>10</v>
      </c>
      <c r="F74" s="165">
        <v>0</v>
      </c>
      <c r="G74" s="165">
        <v>0</v>
      </c>
      <c r="H74" s="165">
        <v>0</v>
      </c>
      <c r="I74" s="165">
        <v>1</v>
      </c>
      <c r="J74" s="165">
        <v>0</v>
      </c>
      <c r="K74" s="165">
        <v>2</v>
      </c>
      <c r="L74" s="165">
        <v>0</v>
      </c>
      <c r="M74" s="165">
        <v>1</v>
      </c>
      <c r="N74" s="165">
        <f t="shared" si="10"/>
        <v>15</v>
      </c>
    </row>
    <row r="75" spans="1:14" hidden="1" x14ac:dyDescent="0.35">
      <c r="A75" s="165" t="s">
        <v>338</v>
      </c>
      <c r="B75" s="165">
        <v>9</v>
      </c>
      <c r="C75" s="165">
        <v>10</v>
      </c>
      <c r="D75" s="165">
        <v>13</v>
      </c>
      <c r="E75" s="165">
        <v>3</v>
      </c>
      <c r="F75" s="165">
        <v>3</v>
      </c>
      <c r="G75" s="165">
        <v>12</v>
      </c>
      <c r="H75" s="165">
        <v>16</v>
      </c>
      <c r="I75" s="165">
        <v>20</v>
      </c>
      <c r="J75" s="165">
        <v>18</v>
      </c>
      <c r="K75" s="165">
        <v>10</v>
      </c>
      <c r="L75" s="165">
        <v>7</v>
      </c>
      <c r="M75" s="165">
        <v>9</v>
      </c>
      <c r="N75" s="165">
        <f t="shared" si="10"/>
        <v>130</v>
      </c>
    </row>
    <row r="76" spans="1:14" hidden="1" x14ac:dyDescent="0.35">
      <c r="A76" s="165" t="s">
        <v>337</v>
      </c>
      <c r="B76" s="165">
        <v>1</v>
      </c>
      <c r="C76" s="165">
        <v>1</v>
      </c>
      <c r="D76" s="165">
        <v>0</v>
      </c>
      <c r="E76" s="165">
        <v>0</v>
      </c>
      <c r="F76" s="165">
        <v>0</v>
      </c>
      <c r="G76" s="165">
        <v>1</v>
      </c>
      <c r="H76" s="165">
        <v>0</v>
      </c>
      <c r="I76" s="165">
        <v>0</v>
      </c>
      <c r="J76" s="165">
        <v>0</v>
      </c>
      <c r="K76" s="165">
        <v>0</v>
      </c>
      <c r="L76" s="165">
        <v>0</v>
      </c>
      <c r="M76" s="165">
        <v>0</v>
      </c>
      <c r="N76" s="165">
        <f t="shared" si="10"/>
        <v>3</v>
      </c>
    </row>
    <row r="77" spans="1:14" hidden="1" x14ac:dyDescent="0.35">
      <c r="A77" s="165" t="s">
        <v>336</v>
      </c>
      <c r="B77" s="165">
        <v>0</v>
      </c>
      <c r="C77" s="165">
        <v>0</v>
      </c>
      <c r="D77" s="165">
        <v>0</v>
      </c>
      <c r="E77" s="165">
        <v>1</v>
      </c>
      <c r="F77" s="165">
        <v>3</v>
      </c>
      <c r="G77" s="165">
        <v>0</v>
      </c>
      <c r="H77" s="165">
        <v>0</v>
      </c>
      <c r="I77" s="165">
        <v>1</v>
      </c>
      <c r="J77" s="165">
        <v>0</v>
      </c>
      <c r="K77" s="165">
        <v>1</v>
      </c>
      <c r="L77" s="165">
        <v>0</v>
      </c>
      <c r="M77" s="165">
        <v>0</v>
      </c>
      <c r="N77" s="165">
        <f t="shared" si="10"/>
        <v>6</v>
      </c>
    </row>
    <row r="78" spans="1:14" hidden="1" x14ac:dyDescent="0.35">
      <c r="A78" s="165" t="s">
        <v>335</v>
      </c>
      <c r="B78" s="165">
        <v>0</v>
      </c>
      <c r="C78" s="165">
        <v>1</v>
      </c>
      <c r="D78" s="165">
        <v>0</v>
      </c>
      <c r="E78" s="165">
        <v>0</v>
      </c>
      <c r="F78" s="165">
        <v>2</v>
      </c>
      <c r="G78" s="165">
        <v>0</v>
      </c>
      <c r="H78" s="165">
        <v>0</v>
      </c>
      <c r="I78" s="165">
        <v>0</v>
      </c>
      <c r="J78" s="165">
        <v>1</v>
      </c>
      <c r="K78" s="165">
        <v>0</v>
      </c>
      <c r="L78" s="165">
        <v>1</v>
      </c>
      <c r="M78" s="165">
        <v>1</v>
      </c>
      <c r="N78" s="165">
        <f t="shared" si="10"/>
        <v>6</v>
      </c>
    </row>
    <row r="79" spans="1:14" hidden="1" x14ac:dyDescent="0.35">
      <c r="A79" s="165" t="s">
        <v>334</v>
      </c>
      <c r="B79" s="165">
        <v>0</v>
      </c>
      <c r="C79" s="165">
        <v>1</v>
      </c>
      <c r="D79" s="165">
        <v>0</v>
      </c>
      <c r="E79" s="165">
        <v>0</v>
      </c>
      <c r="F79" s="165">
        <v>0</v>
      </c>
      <c r="G79" s="165">
        <v>0</v>
      </c>
      <c r="H79" s="165">
        <v>0</v>
      </c>
      <c r="I79" s="165">
        <v>0</v>
      </c>
      <c r="J79" s="165">
        <v>0</v>
      </c>
      <c r="K79" s="165">
        <v>0</v>
      </c>
      <c r="L79" s="165">
        <v>1</v>
      </c>
      <c r="M79" s="165">
        <v>1</v>
      </c>
      <c r="N79" s="165">
        <f t="shared" si="10"/>
        <v>3</v>
      </c>
    </row>
    <row r="80" spans="1:14" hidden="1" x14ac:dyDescent="0.35">
      <c r="B80" s="165">
        <f t="shared" ref="B80:I80" si="11">SUM(B64:B79)</f>
        <v>32</v>
      </c>
      <c r="C80" s="165">
        <f t="shared" si="11"/>
        <v>19</v>
      </c>
      <c r="D80" s="165">
        <f t="shared" si="11"/>
        <v>41</v>
      </c>
      <c r="E80" s="165">
        <f t="shared" si="11"/>
        <v>31</v>
      </c>
      <c r="F80" s="165">
        <f t="shared" si="11"/>
        <v>27</v>
      </c>
      <c r="G80" s="165">
        <f t="shared" si="11"/>
        <v>28</v>
      </c>
      <c r="H80" s="165">
        <f t="shared" si="11"/>
        <v>37</v>
      </c>
      <c r="I80" s="165">
        <f t="shared" si="11"/>
        <v>41</v>
      </c>
      <c r="J80" s="165">
        <f>SUM(J64:J79)</f>
        <v>37</v>
      </c>
      <c r="K80" s="165">
        <f>SUM(K64:K79)</f>
        <v>31</v>
      </c>
      <c r="L80" s="165">
        <f>SUM(L64:L79)</f>
        <v>25</v>
      </c>
      <c r="M80" s="165">
        <f>SUM(M64:M79)</f>
        <v>25</v>
      </c>
      <c r="N80" s="165">
        <f t="shared" si="10"/>
        <v>374</v>
      </c>
    </row>
    <row r="81" spans="1:14" hidden="1" x14ac:dyDescent="0.35"/>
    <row r="82" spans="1:14" hidden="1" x14ac:dyDescent="0.35"/>
    <row r="83" spans="1:14" hidden="1" x14ac:dyDescent="0.35"/>
    <row r="84" spans="1:14" ht="15.5" hidden="1" x14ac:dyDescent="0.35">
      <c r="A84" s="333" t="s">
        <v>351</v>
      </c>
      <c r="B84" s="333"/>
      <c r="C84" s="333"/>
      <c r="D84" s="333"/>
      <c r="E84" s="333"/>
      <c r="F84" s="333"/>
      <c r="G84" s="333"/>
      <c r="H84" s="333"/>
      <c r="I84" s="333"/>
      <c r="J84" s="333"/>
      <c r="K84" s="333"/>
      <c r="L84" s="333"/>
      <c r="M84" s="333"/>
    </row>
    <row r="85" spans="1:14" hidden="1" x14ac:dyDescent="0.35">
      <c r="B85" s="167">
        <v>44217</v>
      </c>
      <c r="C85" s="166">
        <v>44248</v>
      </c>
      <c r="D85" s="167">
        <v>44276</v>
      </c>
      <c r="E85" s="166">
        <v>44307</v>
      </c>
      <c r="F85" s="167">
        <v>44337</v>
      </c>
      <c r="G85" s="166">
        <v>44368</v>
      </c>
      <c r="H85" s="167">
        <v>44398</v>
      </c>
      <c r="I85" s="166">
        <v>44429</v>
      </c>
      <c r="J85" s="167">
        <v>44460</v>
      </c>
      <c r="K85" s="166">
        <v>44490</v>
      </c>
      <c r="L85" s="167">
        <v>44521</v>
      </c>
      <c r="M85" s="166">
        <v>44551</v>
      </c>
    </row>
    <row r="86" spans="1:14" hidden="1" x14ac:dyDescent="0.35">
      <c r="A86" s="165" t="s">
        <v>349</v>
      </c>
      <c r="B86" s="165">
        <v>2</v>
      </c>
      <c r="C86" s="165">
        <v>4</v>
      </c>
      <c r="D86" s="165">
        <v>1</v>
      </c>
      <c r="E86" s="165">
        <v>0</v>
      </c>
      <c r="F86" s="165">
        <v>4</v>
      </c>
      <c r="G86" s="165">
        <v>1</v>
      </c>
      <c r="H86" s="165">
        <v>2</v>
      </c>
      <c r="I86" s="165">
        <v>1</v>
      </c>
      <c r="J86" s="165">
        <v>2</v>
      </c>
      <c r="K86" s="165">
        <v>1</v>
      </c>
      <c r="L86" s="165">
        <v>1</v>
      </c>
      <c r="M86" s="165">
        <v>0</v>
      </c>
      <c r="N86" s="165">
        <f>SUM(B86:K86)</f>
        <v>18</v>
      </c>
    </row>
    <row r="87" spans="1:14" hidden="1" x14ac:dyDescent="0.35">
      <c r="A87" s="165" t="s">
        <v>348</v>
      </c>
      <c r="B87" s="165">
        <v>0</v>
      </c>
      <c r="C87" s="165">
        <v>0</v>
      </c>
      <c r="D87" s="165">
        <v>0</v>
      </c>
      <c r="E87" s="165">
        <v>0</v>
      </c>
      <c r="F87" s="165">
        <v>1</v>
      </c>
      <c r="G87" s="165">
        <v>3</v>
      </c>
      <c r="H87" s="165">
        <v>0</v>
      </c>
      <c r="I87" s="165">
        <v>0</v>
      </c>
      <c r="J87" s="165">
        <v>0</v>
      </c>
      <c r="K87" s="165">
        <v>0</v>
      </c>
      <c r="L87" s="165">
        <v>0</v>
      </c>
      <c r="M87" s="165">
        <v>0</v>
      </c>
      <c r="N87" s="165">
        <f t="shared" ref="N87:N101" si="12">SUM(B87:K87)</f>
        <v>4</v>
      </c>
    </row>
    <row r="88" spans="1:14" hidden="1" x14ac:dyDescent="0.35">
      <c r="A88" s="165" t="s">
        <v>347</v>
      </c>
      <c r="B88" s="165">
        <v>2</v>
      </c>
      <c r="C88" s="165">
        <v>0</v>
      </c>
      <c r="D88" s="165">
        <v>4</v>
      </c>
      <c r="E88" s="165">
        <v>2</v>
      </c>
      <c r="F88" s="165">
        <v>2</v>
      </c>
      <c r="G88" s="165">
        <v>9</v>
      </c>
      <c r="H88" s="165">
        <v>1</v>
      </c>
      <c r="I88" s="165">
        <v>1</v>
      </c>
      <c r="J88" s="165">
        <v>3</v>
      </c>
      <c r="K88" s="165">
        <v>4</v>
      </c>
      <c r="L88" s="165">
        <v>5</v>
      </c>
      <c r="M88" s="165">
        <v>3</v>
      </c>
      <c r="N88" s="165">
        <f t="shared" si="12"/>
        <v>28</v>
      </c>
    </row>
    <row r="89" spans="1:14" hidden="1" x14ac:dyDescent="0.35">
      <c r="A89" s="165" t="s">
        <v>346</v>
      </c>
      <c r="B89" s="165">
        <v>0</v>
      </c>
      <c r="C89" s="165">
        <v>0</v>
      </c>
      <c r="E89" s="165">
        <v>0</v>
      </c>
      <c r="F89" s="165">
        <v>1</v>
      </c>
      <c r="G89" s="165">
        <v>0</v>
      </c>
      <c r="H89" s="165">
        <v>1</v>
      </c>
      <c r="I89" s="165">
        <v>0</v>
      </c>
      <c r="J89" s="165">
        <v>1</v>
      </c>
      <c r="K89" s="165">
        <v>1</v>
      </c>
      <c r="L89" s="165">
        <v>0</v>
      </c>
      <c r="M89" s="165">
        <v>0</v>
      </c>
      <c r="N89" s="165">
        <f t="shared" si="12"/>
        <v>4</v>
      </c>
    </row>
    <row r="90" spans="1:14" hidden="1" x14ac:dyDescent="0.35">
      <c r="A90" s="165" t="s">
        <v>345</v>
      </c>
      <c r="B90" s="165">
        <v>8</v>
      </c>
      <c r="C90" s="165">
        <v>4</v>
      </c>
      <c r="D90" s="165">
        <v>6</v>
      </c>
      <c r="E90" s="165">
        <v>7</v>
      </c>
      <c r="F90" s="165">
        <v>10</v>
      </c>
      <c r="G90" s="165">
        <v>5</v>
      </c>
      <c r="H90" s="165">
        <v>9</v>
      </c>
      <c r="I90" s="165">
        <v>0</v>
      </c>
      <c r="J90" s="165">
        <v>7</v>
      </c>
      <c r="K90" s="165">
        <v>18</v>
      </c>
      <c r="L90" s="165">
        <v>3</v>
      </c>
      <c r="M90" s="165">
        <v>9</v>
      </c>
      <c r="N90" s="165">
        <f t="shared" si="12"/>
        <v>74</v>
      </c>
    </row>
    <row r="91" spans="1:14" hidden="1" x14ac:dyDescent="0.35">
      <c r="A91" s="165" t="s">
        <v>344</v>
      </c>
      <c r="B91" s="165">
        <v>0</v>
      </c>
      <c r="C91" s="165">
        <v>0</v>
      </c>
      <c r="D91" s="165">
        <v>2</v>
      </c>
      <c r="E91" s="165">
        <v>2</v>
      </c>
      <c r="F91" s="165">
        <v>0</v>
      </c>
      <c r="G91" s="165">
        <v>1</v>
      </c>
      <c r="H91" s="165">
        <v>0</v>
      </c>
      <c r="I91" s="165">
        <v>2</v>
      </c>
      <c r="J91" s="165">
        <v>4</v>
      </c>
      <c r="K91" s="165">
        <v>0</v>
      </c>
      <c r="L91" s="165">
        <v>1</v>
      </c>
      <c r="M91" s="165">
        <v>2</v>
      </c>
      <c r="N91" s="165">
        <f t="shared" si="12"/>
        <v>11</v>
      </c>
    </row>
    <row r="92" spans="1:14" hidden="1" x14ac:dyDescent="0.35">
      <c r="A92" s="165" t="s">
        <v>343</v>
      </c>
      <c r="B92" s="165">
        <v>0</v>
      </c>
      <c r="C92" s="165">
        <v>0</v>
      </c>
      <c r="D92" s="165">
        <v>0</v>
      </c>
      <c r="E92" s="165">
        <v>0</v>
      </c>
      <c r="F92" s="165">
        <v>2</v>
      </c>
      <c r="G92" s="165">
        <v>2</v>
      </c>
      <c r="H92" s="165">
        <v>1</v>
      </c>
      <c r="I92" s="165">
        <v>0</v>
      </c>
      <c r="J92" s="165">
        <v>0</v>
      </c>
      <c r="K92" s="165">
        <v>0</v>
      </c>
      <c r="L92" s="165">
        <v>0</v>
      </c>
      <c r="M92" s="165">
        <v>0</v>
      </c>
      <c r="N92" s="165">
        <f t="shared" si="12"/>
        <v>5</v>
      </c>
    </row>
    <row r="93" spans="1:14" hidden="1" x14ac:dyDescent="0.35">
      <c r="A93" s="165" t="s">
        <v>342</v>
      </c>
      <c r="B93" s="165">
        <v>2</v>
      </c>
      <c r="C93" s="165">
        <v>2</v>
      </c>
      <c r="D93" s="165">
        <v>1</v>
      </c>
      <c r="E93" s="165">
        <v>0</v>
      </c>
      <c r="F93" s="165">
        <v>2</v>
      </c>
      <c r="G93" s="165">
        <v>2</v>
      </c>
      <c r="H93" s="165">
        <v>2</v>
      </c>
      <c r="I93" s="165">
        <v>0</v>
      </c>
      <c r="J93" s="165">
        <v>1</v>
      </c>
      <c r="K93" s="165">
        <v>5</v>
      </c>
      <c r="L93" s="165">
        <v>1</v>
      </c>
      <c r="M93" s="165">
        <v>0</v>
      </c>
      <c r="N93" s="165">
        <f t="shared" si="12"/>
        <v>17</v>
      </c>
    </row>
    <row r="94" spans="1:14" hidden="1" x14ac:dyDescent="0.35">
      <c r="A94" s="165" t="s">
        <v>341</v>
      </c>
      <c r="B94" s="165">
        <v>0</v>
      </c>
      <c r="C94" s="165">
        <v>0</v>
      </c>
      <c r="D94" s="165">
        <v>0</v>
      </c>
      <c r="E94" s="165">
        <v>0</v>
      </c>
      <c r="F94" s="165">
        <v>0</v>
      </c>
      <c r="G94" s="165">
        <v>1</v>
      </c>
      <c r="H94" s="165">
        <v>0</v>
      </c>
      <c r="I94" s="165">
        <v>0</v>
      </c>
      <c r="J94" s="165">
        <v>0</v>
      </c>
      <c r="K94" s="165">
        <v>1</v>
      </c>
      <c r="L94" s="165">
        <v>0</v>
      </c>
      <c r="M94" s="165">
        <v>0</v>
      </c>
      <c r="N94" s="165">
        <f t="shared" si="12"/>
        <v>2</v>
      </c>
    </row>
    <row r="95" spans="1:14" hidden="1" x14ac:dyDescent="0.35">
      <c r="A95" s="165" t="s">
        <v>340</v>
      </c>
      <c r="B95" s="165">
        <v>0</v>
      </c>
      <c r="C95" s="165">
        <v>0</v>
      </c>
      <c r="D95" s="165">
        <v>1</v>
      </c>
      <c r="E95" s="165">
        <v>0</v>
      </c>
      <c r="F95" s="165">
        <v>0</v>
      </c>
      <c r="G95" s="165">
        <v>0</v>
      </c>
      <c r="H95" s="165">
        <v>0</v>
      </c>
      <c r="I95" s="165">
        <v>0</v>
      </c>
      <c r="J95" s="165">
        <v>1</v>
      </c>
      <c r="K95" s="165">
        <v>1</v>
      </c>
      <c r="L95" s="165">
        <v>0</v>
      </c>
      <c r="M95" s="165">
        <v>2</v>
      </c>
      <c r="N95" s="165">
        <f t="shared" si="12"/>
        <v>3</v>
      </c>
    </row>
    <row r="96" spans="1:14" hidden="1" x14ac:dyDescent="0.35">
      <c r="A96" s="165" t="s">
        <v>339</v>
      </c>
      <c r="B96" s="165">
        <v>0</v>
      </c>
      <c r="C96" s="165">
        <v>0</v>
      </c>
      <c r="D96" s="165">
        <v>0</v>
      </c>
      <c r="E96" s="165">
        <v>6</v>
      </c>
      <c r="F96" s="165">
        <v>0</v>
      </c>
      <c r="G96" s="165">
        <v>0</v>
      </c>
      <c r="H96" s="165">
        <v>1</v>
      </c>
      <c r="I96" s="165">
        <v>0</v>
      </c>
      <c r="J96" s="165">
        <v>2</v>
      </c>
      <c r="K96" s="165">
        <v>1</v>
      </c>
      <c r="L96" s="165">
        <v>1</v>
      </c>
      <c r="M96" s="165">
        <v>1</v>
      </c>
      <c r="N96" s="165">
        <f t="shared" si="12"/>
        <v>10</v>
      </c>
    </row>
    <row r="97" spans="1:14" hidden="1" x14ac:dyDescent="0.35">
      <c r="A97" s="165" t="s">
        <v>338</v>
      </c>
      <c r="B97" s="165">
        <v>57</v>
      </c>
      <c r="C97" s="165">
        <v>29</v>
      </c>
      <c r="D97" s="165">
        <v>33</v>
      </c>
      <c r="E97" s="165">
        <v>18</v>
      </c>
      <c r="F97" s="165">
        <v>17</v>
      </c>
      <c r="G97" s="165">
        <v>30</v>
      </c>
      <c r="H97" s="165">
        <v>13</v>
      </c>
      <c r="I97" s="165">
        <v>1</v>
      </c>
      <c r="J97" s="165">
        <v>9</v>
      </c>
      <c r="K97" s="165">
        <v>4</v>
      </c>
      <c r="L97" s="165">
        <v>9</v>
      </c>
      <c r="M97" s="165">
        <v>17</v>
      </c>
      <c r="N97" s="165">
        <f t="shared" si="12"/>
        <v>211</v>
      </c>
    </row>
    <row r="98" spans="1:14" hidden="1" x14ac:dyDescent="0.35">
      <c r="A98" s="165" t="s">
        <v>337</v>
      </c>
      <c r="B98" s="165">
        <v>0</v>
      </c>
      <c r="C98" s="165">
        <v>1</v>
      </c>
      <c r="D98" s="165">
        <v>0</v>
      </c>
      <c r="E98" s="165">
        <v>0</v>
      </c>
      <c r="F98" s="165">
        <v>0</v>
      </c>
      <c r="G98" s="165">
        <v>1</v>
      </c>
      <c r="H98" s="165">
        <v>0</v>
      </c>
      <c r="I98" s="165">
        <v>0</v>
      </c>
      <c r="J98" s="165">
        <v>0</v>
      </c>
      <c r="K98" s="165">
        <v>0</v>
      </c>
      <c r="L98" s="165">
        <v>1</v>
      </c>
      <c r="M98" s="165">
        <v>1</v>
      </c>
      <c r="N98" s="165">
        <f t="shared" si="12"/>
        <v>2</v>
      </c>
    </row>
    <row r="99" spans="1:14" hidden="1" x14ac:dyDescent="0.35">
      <c r="A99" s="165" t="s">
        <v>336</v>
      </c>
      <c r="B99" s="165">
        <v>0</v>
      </c>
      <c r="C99" s="165">
        <v>0</v>
      </c>
      <c r="D99" s="165">
        <v>0</v>
      </c>
      <c r="E99" s="165">
        <v>1</v>
      </c>
      <c r="F99" s="165">
        <v>0</v>
      </c>
      <c r="G99" s="165">
        <v>0</v>
      </c>
      <c r="H99" s="165">
        <v>3</v>
      </c>
      <c r="I99" s="165">
        <v>0</v>
      </c>
      <c r="J99" s="165">
        <v>0</v>
      </c>
      <c r="K99" s="165">
        <v>0</v>
      </c>
      <c r="L99" s="165">
        <v>2</v>
      </c>
      <c r="M99" s="165">
        <v>1</v>
      </c>
      <c r="N99" s="165">
        <f t="shared" si="12"/>
        <v>4</v>
      </c>
    </row>
    <row r="100" spans="1:14" hidden="1" x14ac:dyDescent="0.35">
      <c r="A100" s="165" t="s">
        <v>335</v>
      </c>
      <c r="B100" s="165">
        <v>1</v>
      </c>
      <c r="C100" s="165">
        <v>4</v>
      </c>
      <c r="D100" s="165">
        <v>0</v>
      </c>
      <c r="E100" s="165">
        <v>0</v>
      </c>
      <c r="F100" s="165">
        <v>0</v>
      </c>
      <c r="G100" s="165">
        <v>0</v>
      </c>
      <c r="H100" s="165">
        <v>0</v>
      </c>
      <c r="I100" s="165">
        <v>2</v>
      </c>
      <c r="J100" s="165">
        <v>0</v>
      </c>
      <c r="K100" s="165">
        <v>1</v>
      </c>
      <c r="L100" s="165">
        <v>1</v>
      </c>
      <c r="M100" s="165">
        <v>1</v>
      </c>
      <c r="N100" s="165">
        <f t="shared" si="12"/>
        <v>8</v>
      </c>
    </row>
    <row r="101" spans="1:14" hidden="1" x14ac:dyDescent="0.35">
      <c r="A101" s="165" t="s">
        <v>334</v>
      </c>
      <c r="B101" s="165">
        <v>0</v>
      </c>
      <c r="C101" s="165">
        <v>0</v>
      </c>
      <c r="D101" s="165">
        <v>0</v>
      </c>
      <c r="E101" s="165">
        <v>1</v>
      </c>
      <c r="F101" s="165">
        <v>2</v>
      </c>
      <c r="G101" s="165">
        <v>1</v>
      </c>
      <c r="H101" s="165">
        <v>1</v>
      </c>
      <c r="I101" s="165">
        <v>0</v>
      </c>
      <c r="J101" s="165">
        <v>9</v>
      </c>
      <c r="K101" s="165">
        <v>0</v>
      </c>
      <c r="L101" s="165">
        <v>5</v>
      </c>
      <c r="M101" s="165">
        <v>1</v>
      </c>
      <c r="N101" s="165">
        <f t="shared" si="12"/>
        <v>14</v>
      </c>
    </row>
    <row r="102" spans="1:14" x14ac:dyDescent="0.35">
      <c r="B102" s="165">
        <f t="shared" ref="B102:I102" si="13">SUM(B86:B101)</f>
        <v>72</v>
      </c>
      <c r="C102" s="165">
        <f t="shared" si="13"/>
        <v>44</v>
      </c>
      <c r="D102" s="165">
        <f t="shared" si="13"/>
        <v>48</v>
      </c>
      <c r="E102" s="165">
        <f t="shared" si="13"/>
        <v>37</v>
      </c>
      <c r="F102" s="165">
        <f t="shared" si="13"/>
        <v>41</v>
      </c>
      <c r="G102" s="165">
        <f t="shared" si="13"/>
        <v>56</v>
      </c>
      <c r="H102" s="165">
        <f t="shared" si="13"/>
        <v>34</v>
      </c>
      <c r="I102" s="165">
        <f t="shared" si="13"/>
        <v>7</v>
      </c>
      <c r="J102" s="165">
        <f>SUM(J86:J101)</f>
        <v>39</v>
      </c>
      <c r="K102" s="165">
        <f>SUM(K86:K101)</f>
        <v>37</v>
      </c>
      <c r="L102" s="165">
        <f>SUM(L86:L101)</f>
        <v>30</v>
      </c>
      <c r="M102" s="165">
        <f>SUM(M86:M101)</f>
        <v>38</v>
      </c>
      <c r="N102" s="165">
        <f>SUM(B102:K102)</f>
        <v>415</v>
      </c>
    </row>
    <row r="104" spans="1:14" ht="15.5" x14ac:dyDescent="0.35">
      <c r="A104" s="333" t="s">
        <v>350</v>
      </c>
      <c r="B104" s="333"/>
      <c r="C104" s="333"/>
      <c r="D104" s="333"/>
      <c r="E104" s="333"/>
      <c r="F104" s="333"/>
      <c r="G104" s="333"/>
      <c r="H104" s="333"/>
      <c r="I104" s="333"/>
      <c r="J104" s="333"/>
      <c r="K104" s="333"/>
      <c r="L104" s="333"/>
      <c r="M104" s="333"/>
    </row>
    <row r="105" spans="1:14" x14ac:dyDescent="0.35">
      <c r="B105" s="167">
        <v>43851</v>
      </c>
      <c r="C105" s="166">
        <v>43882</v>
      </c>
      <c r="D105" s="167">
        <v>43911</v>
      </c>
      <c r="E105" s="166">
        <v>43942</v>
      </c>
      <c r="F105" s="167">
        <v>43972</v>
      </c>
      <c r="G105" s="166">
        <v>44003</v>
      </c>
      <c r="H105" s="167">
        <v>44033</v>
      </c>
      <c r="I105" s="166">
        <v>44064</v>
      </c>
      <c r="J105" s="167">
        <v>44095</v>
      </c>
      <c r="K105" s="166">
        <v>44125</v>
      </c>
      <c r="L105" s="167">
        <v>44156</v>
      </c>
      <c r="M105" s="166">
        <v>44186</v>
      </c>
    </row>
    <row r="106" spans="1:14" x14ac:dyDescent="0.35">
      <c r="A106" s="165" t="s">
        <v>349</v>
      </c>
      <c r="B106" s="165">
        <v>1</v>
      </c>
      <c r="C106" s="165">
        <v>2</v>
      </c>
      <c r="D106" s="165">
        <v>1</v>
      </c>
      <c r="E106" s="165">
        <v>0</v>
      </c>
      <c r="F106" s="165">
        <v>0</v>
      </c>
      <c r="G106" s="165">
        <v>1</v>
      </c>
      <c r="H106" s="165">
        <v>0</v>
      </c>
      <c r="I106" s="165">
        <v>0</v>
      </c>
      <c r="J106" s="165">
        <v>1</v>
      </c>
      <c r="K106" s="165">
        <v>0</v>
      </c>
      <c r="L106" s="165">
        <v>1</v>
      </c>
      <c r="M106" s="165">
        <v>0</v>
      </c>
      <c r="N106" s="165">
        <f t="shared" ref="N106:N122" si="14">SUM(B106:M106)</f>
        <v>7</v>
      </c>
    </row>
    <row r="107" spans="1:14" x14ac:dyDescent="0.35">
      <c r="A107" s="165" t="s">
        <v>348</v>
      </c>
      <c r="B107" s="165">
        <v>0</v>
      </c>
      <c r="C107" s="165">
        <v>0</v>
      </c>
      <c r="D107" s="165">
        <v>0</v>
      </c>
      <c r="E107" s="165">
        <v>0</v>
      </c>
      <c r="F107" s="165">
        <v>0</v>
      </c>
      <c r="G107" s="165">
        <v>0</v>
      </c>
      <c r="H107" s="165">
        <v>0</v>
      </c>
      <c r="I107" s="165">
        <v>0</v>
      </c>
      <c r="J107" s="165">
        <v>1</v>
      </c>
      <c r="K107" s="165">
        <v>1</v>
      </c>
      <c r="L107" s="165">
        <v>0</v>
      </c>
      <c r="M107" s="165">
        <v>0</v>
      </c>
      <c r="N107" s="165">
        <f t="shared" si="14"/>
        <v>2</v>
      </c>
    </row>
    <row r="108" spans="1:14" x14ac:dyDescent="0.35">
      <c r="A108" s="165" t="s">
        <v>347</v>
      </c>
      <c r="B108" s="165">
        <v>2</v>
      </c>
      <c r="C108" s="165">
        <v>0</v>
      </c>
      <c r="D108" s="165">
        <v>4</v>
      </c>
      <c r="E108" s="165">
        <v>1</v>
      </c>
      <c r="F108" s="165">
        <v>0</v>
      </c>
      <c r="G108" s="165">
        <v>0</v>
      </c>
      <c r="H108" s="165">
        <v>0</v>
      </c>
      <c r="I108" s="165">
        <v>1</v>
      </c>
      <c r="J108" s="165">
        <v>1</v>
      </c>
      <c r="K108" s="165">
        <v>4</v>
      </c>
      <c r="L108" s="165">
        <v>2</v>
      </c>
      <c r="M108" s="165">
        <v>1</v>
      </c>
      <c r="N108" s="165">
        <f t="shared" si="14"/>
        <v>16</v>
      </c>
    </row>
    <row r="109" spans="1:14" x14ac:dyDescent="0.35">
      <c r="A109" s="165" t="s">
        <v>346</v>
      </c>
      <c r="B109" s="165">
        <v>0</v>
      </c>
      <c r="C109" s="165">
        <v>0</v>
      </c>
      <c r="D109" s="165">
        <v>0</v>
      </c>
      <c r="E109" s="165">
        <v>1</v>
      </c>
      <c r="F109" s="165">
        <v>0</v>
      </c>
      <c r="G109" s="165">
        <v>0</v>
      </c>
      <c r="H109" s="165">
        <v>0</v>
      </c>
      <c r="I109" s="165">
        <v>0</v>
      </c>
      <c r="J109" s="165">
        <v>0</v>
      </c>
      <c r="K109" s="165">
        <v>1</v>
      </c>
      <c r="L109" s="165">
        <v>0</v>
      </c>
      <c r="M109" s="165">
        <v>2</v>
      </c>
      <c r="N109" s="165">
        <f t="shared" si="14"/>
        <v>4</v>
      </c>
    </row>
    <row r="110" spans="1:14" x14ac:dyDescent="0.35">
      <c r="A110" s="165" t="s">
        <v>345</v>
      </c>
      <c r="B110" s="165">
        <v>5</v>
      </c>
      <c r="C110" s="165">
        <v>4</v>
      </c>
      <c r="D110" s="165">
        <v>7</v>
      </c>
      <c r="E110" s="165">
        <v>2</v>
      </c>
      <c r="F110" s="165">
        <v>1</v>
      </c>
      <c r="G110" s="165">
        <v>5</v>
      </c>
      <c r="H110" s="165">
        <v>2</v>
      </c>
      <c r="I110" s="165">
        <v>6</v>
      </c>
      <c r="J110" s="165">
        <v>8</v>
      </c>
      <c r="K110" s="165">
        <v>7</v>
      </c>
      <c r="L110" s="165">
        <v>9</v>
      </c>
      <c r="M110" s="165">
        <v>12</v>
      </c>
      <c r="N110" s="165">
        <f t="shared" si="14"/>
        <v>68</v>
      </c>
    </row>
    <row r="111" spans="1:14" x14ac:dyDescent="0.35">
      <c r="A111" s="165" t="s">
        <v>344</v>
      </c>
      <c r="B111" s="165">
        <v>2</v>
      </c>
      <c r="C111" s="165">
        <v>0</v>
      </c>
      <c r="D111" s="165">
        <v>3</v>
      </c>
      <c r="E111" s="165">
        <v>1</v>
      </c>
      <c r="F111" s="165">
        <v>2</v>
      </c>
      <c r="G111" s="165">
        <v>8</v>
      </c>
      <c r="H111" s="165">
        <v>1</v>
      </c>
      <c r="I111" s="165">
        <v>4</v>
      </c>
      <c r="J111" s="165">
        <v>1</v>
      </c>
      <c r="K111" s="165">
        <v>1</v>
      </c>
      <c r="L111" s="165">
        <v>5</v>
      </c>
      <c r="M111" s="165">
        <v>3</v>
      </c>
      <c r="N111" s="165">
        <f t="shared" si="14"/>
        <v>31</v>
      </c>
    </row>
    <row r="112" spans="1:14" x14ac:dyDescent="0.35">
      <c r="A112" s="165" t="s">
        <v>343</v>
      </c>
      <c r="B112" s="165">
        <v>0</v>
      </c>
      <c r="C112" s="165">
        <v>0</v>
      </c>
      <c r="D112" s="165">
        <v>0</v>
      </c>
      <c r="E112" s="165">
        <v>0</v>
      </c>
      <c r="F112" s="165">
        <v>0</v>
      </c>
      <c r="G112" s="165">
        <v>0</v>
      </c>
      <c r="H112" s="165">
        <v>0</v>
      </c>
      <c r="I112" s="165">
        <v>0</v>
      </c>
      <c r="J112" s="165">
        <v>0</v>
      </c>
      <c r="K112" s="165">
        <v>0</v>
      </c>
      <c r="L112" s="165">
        <v>0</v>
      </c>
      <c r="M112" s="165">
        <v>0</v>
      </c>
      <c r="N112" s="165">
        <f t="shared" si="14"/>
        <v>0</v>
      </c>
    </row>
    <row r="113" spans="1:14" x14ac:dyDescent="0.35">
      <c r="A113" s="165" t="s">
        <v>342</v>
      </c>
      <c r="B113" s="165">
        <v>1</v>
      </c>
      <c r="C113" s="165">
        <v>2</v>
      </c>
      <c r="D113" s="165">
        <v>1</v>
      </c>
      <c r="E113" s="165">
        <v>1</v>
      </c>
      <c r="F113" s="165">
        <v>0</v>
      </c>
      <c r="G113" s="165">
        <v>0</v>
      </c>
      <c r="H113" s="165">
        <v>2</v>
      </c>
      <c r="I113" s="165">
        <v>3</v>
      </c>
      <c r="J113" s="165">
        <v>2</v>
      </c>
      <c r="K113" s="165">
        <v>5</v>
      </c>
      <c r="L113" s="165">
        <v>3</v>
      </c>
      <c r="M113" s="165">
        <v>4</v>
      </c>
      <c r="N113" s="165">
        <f t="shared" si="14"/>
        <v>24</v>
      </c>
    </row>
    <row r="114" spans="1:14" x14ac:dyDescent="0.35">
      <c r="A114" s="165" t="s">
        <v>341</v>
      </c>
      <c r="B114" s="165">
        <v>0</v>
      </c>
      <c r="C114" s="165">
        <v>0</v>
      </c>
      <c r="D114" s="165">
        <v>0</v>
      </c>
      <c r="E114" s="165">
        <v>1</v>
      </c>
      <c r="F114" s="165">
        <v>0</v>
      </c>
      <c r="G114" s="165">
        <v>1</v>
      </c>
      <c r="H114" s="165">
        <v>0</v>
      </c>
      <c r="I114" s="165">
        <v>0</v>
      </c>
      <c r="J114" s="165">
        <v>0</v>
      </c>
      <c r="K114" s="165">
        <v>0</v>
      </c>
      <c r="L114" s="165">
        <v>1</v>
      </c>
      <c r="M114" s="165">
        <v>0</v>
      </c>
      <c r="N114" s="165">
        <f t="shared" si="14"/>
        <v>3</v>
      </c>
    </row>
    <row r="115" spans="1:14" x14ac:dyDescent="0.35">
      <c r="A115" s="165" t="s">
        <v>340</v>
      </c>
      <c r="B115" s="165">
        <v>0</v>
      </c>
      <c r="C115" s="165">
        <v>0</v>
      </c>
      <c r="D115" s="165">
        <v>1</v>
      </c>
      <c r="E115" s="165">
        <v>1</v>
      </c>
      <c r="F115" s="165">
        <v>0</v>
      </c>
      <c r="G115" s="165">
        <v>2</v>
      </c>
      <c r="H115" s="165">
        <v>1</v>
      </c>
      <c r="I115" s="165">
        <v>0</v>
      </c>
      <c r="J115" s="165">
        <v>3</v>
      </c>
      <c r="K115" s="165">
        <v>4</v>
      </c>
      <c r="L115" s="165">
        <v>0</v>
      </c>
      <c r="M115" s="165">
        <v>0</v>
      </c>
      <c r="N115" s="165">
        <f t="shared" si="14"/>
        <v>12</v>
      </c>
    </row>
    <row r="116" spans="1:14" x14ac:dyDescent="0.35">
      <c r="A116" s="165" t="s">
        <v>339</v>
      </c>
      <c r="B116" s="165">
        <v>0</v>
      </c>
      <c r="C116" s="165">
        <v>0</v>
      </c>
      <c r="D116" s="165">
        <v>0</v>
      </c>
      <c r="E116" s="165">
        <v>2</v>
      </c>
      <c r="F116" s="165">
        <v>0</v>
      </c>
      <c r="G116" s="165">
        <v>2</v>
      </c>
      <c r="H116" s="165">
        <v>0</v>
      </c>
      <c r="I116" s="165">
        <v>0</v>
      </c>
      <c r="J116" s="165">
        <v>1</v>
      </c>
      <c r="K116" s="165">
        <v>1</v>
      </c>
      <c r="L116" s="165">
        <v>1</v>
      </c>
      <c r="M116" s="165">
        <v>0</v>
      </c>
      <c r="N116" s="165">
        <f t="shared" si="14"/>
        <v>7</v>
      </c>
    </row>
    <row r="117" spans="1:14" x14ac:dyDescent="0.35">
      <c r="A117" s="165" t="s">
        <v>338</v>
      </c>
      <c r="B117" s="165">
        <v>12</v>
      </c>
      <c r="C117" s="165">
        <v>12</v>
      </c>
      <c r="D117" s="165">
        <v>33</v>
      </c>
      <c r="E117" s="165">
        <v>23</v>
      </c>
      <c r="F117" s="165">
        <v>25</v>
      </c>
      <c r="G117" s="165">
        <v>34</v>
      </c>
      <c r="H117" s="165">
        <v>27</v>
      </c>
      <c r="I117" s="165">
        <v>19</v>
      </c>
      <c r="J117" s="165">
        <v>31</v>
      </c>
      <c r="K117" s="165">
        <v>36</v>
      </c>
      <c r="L117" s="165">
        <v>19</v>
      </c>
      <c r="M117" s="165">
        <v>25</v>
      </c>
      <c r="N117" s="165">
        <f t="shared" si="14"/>
        <v>296</v>
      </c>
    </row>
    <row r="118" spans="1:14" x14ac:dyDescent="0.35">
      <c r="A118" s="165" t="s">
        <v>337</v>
      </c>
      <c r="B118" s="165">
        <v>1</v>
      </c>
      <c r="C118" s="165">
        <v>0</v>
      </c>
      <c r="D118" s="165">
        <v>0</v>
      </c>
      <c r="E118" s="165">
        <v>0</v>
      </c>
      <c r="F118" s="165">
        <v>0</v>
      </c>
      <c r="G118" s="165">
        <v>0</v>
      </c>
      <c r="H118" s="165">
        <v>0</v>
      </c>
      <c r="I118" s="165">
        <v>0</v>
      </c>
      <c r="J118" s="165">
        <v>0</v>
      </c>
      <c r="K118" s="165">
        <v>0</v>
      </c>
      <c r="L118" s="165">
        <v>0</v>
      </c>
      <c r="M118" s="165">
        <v>0</v>
      </c>
      <c r="N118" s="165">
        <f t="shared" si="14"/>
        <v>1</v>
      </c>
    </row>
    <row r="119" spans="1:14" x14ac:dyDescent="0.35">
      <c r="A119" s="165" t="s">
        <v>336</v>
      </c>
      <c r="B119" s="165">
        <v>0</v>
      </c>
      <c r="C119" s="165">
        <v>0</v>
      </c>
      <c r="D119" s="165">
        <v>0</v>
      </c>
      <c r="E119" s="165">
        <v>1</v>
      </c>
      <c r="F119" s="165">
        <v>0</v>
      </c>
      <c r="G119" s="165">
        <v>2</v>
      </c>
      <c r="H119" s="165">
        <v>0</v>
      </c>
      <c r="I119" s="165">
        <v>0</v>
      </c>
      <c r="J119" s="165">
        <v>1</v>
      </c>
      <c r="K119" s="165">
        <v>0</v>
      </c>
      <c r="L119" s="165">
        <v>0</v>
      </c>
      <c r="M119" s="165">
        <v>0</v>
      </c>
      <c r="N119" s="165">
        <f t="shared" si="14"/>
        <v>4</v>
      </c>
    </row>
    <row r="120" spans="1:14" x14ac:dyDescent="0.35">
      <c r="A120" s="165" t="s">
        <v>335</v>
      </c>
      <c r="B120" s="165">
        <v>1</v>
      </c>
      <c r="C120" s="165">
        <v>0</v>
      </c>
      <c r="D120" s="165">
        <v>0</v>
      </c>
      <c r="E120" s="165">
        <v>2</v>
      </c>
      <c r="F120" s="165">
        <v>0</v>
      </c>
      <c r="G120" s="165">
        <v>0</v>
      </c>
      <c r="H120" s="165">
        <v>2</v>
      </c>
      <c r="I120" s="165">
        <v>1</v>
      </c>
      <c r="J120" s="165">
        <v>3</v>
      </c>
      <c r="K120" s="165">
        <v>1</v>
      </c>
      <c r="L120" s="165">
        <v>0</v>
      </c>
      <c r="M120" s="165">
        <v>0</v>
      </c>
      <c r="N120" s="165">
        <f t="shared" si="14"/>
        <v>10</v>
      </c>
    </row>
    <row r="121" spans="1:14" x14ac:dyDescent="0.35">
      <c r="A121" s="165" t="s">
        <v>334</v>
      </c>
      <c r="B121" s="165">
        <v>0</v>
      </c>
      <c r="C121" s="165">
        <v>0</v>
      </c>
      <c r="D121" s="165">
        <v>0</v>
      </c>
      <c r="E121" s="165">
        <v>0</v>
      </c>
      <c r="F121" s="165">
        <v>1</v>
      </c>
      <c r="G121" s="165">
        <v>1</v>
      </c>
      <c r="H121" s="165">
        <v>1</v>
      </c>
      <c r="I121" s="165">
        <v>1</v>
      </c>
      <c r="L121" s="165">
        <v>0</v>
      </c>
      <c r="M121" s="165">
        <v>4</v>
      </c>
      <c r="N121" s="165">
        <f t="shared" si="14"/>
        <v>8</v>
      </c>
    </row>
    <row r="122" spans="1:14" hidden="1" x14ac:dyDescent="0.35">
      <c r="B122" s="165">
        <f t="shared" ref="B122:M122" si="15">SUM(B106:B121)</f>
        <v>25</v>
      </c>
      <c r="C122" s="165">
        <f t="shared" si="15"/>
        <v>20</v>
      </c>
      <c r="D122" s="165">
        <f t="shared" si="15"/>
        <v>50</v>
      </c>
      <c r="E122" s="165">
        <f t="shared" si="15"/>
        <v>36</v>
      </c>
      <c r="F122" s="165">
        <f t="shared" si="15"/>
        <v>29</v>
      </c>
      <c r="G122" s="165">
        <f t="shared" si="15"/>
        <v>56</v>
      </c>
      <c r="H122" s="165">
        <f t="shared" si="15"/>
        <v>36</v>
      </c>
      <c r="I122" s="165">
        <f t="shared" si="15"/>
        <v>35</v>
      </c>
      <c r="J122" s="165">
        <f t="shared" si="15"/>
        <v>53</v>
      </c>
      <c r="K122" s="165">
        <f t="shared" si="15"/>
        <v>61</v>
      </c>
      <c r="L122" s="165">
        <f t="shared" si="15"/>
        <v>41</v>
      </c>
      <c r="M122" s="165">
        <f t="shared" si="15"/>
        <v>51</v>
      </c>
      <c r="N122" s="165">
        <f t="shared" si="14"/>
        <v>493</v>
      </c>
    </row>
    <row r="123" spans="1:14" hidden="1" x14ac:dyDescent="0.35"/>
    <row r="124" spans="1:14" hidden="1" x14ac:dyDescent="0.35">
      <c r="B124" s="165">
        <v>2021</v>
      </c>
      <c r="C124" s="165">
        <v>2022</v>
      </c>
      <c r="D124" s="165">
        <v>2023</v>
      </c>
    </row>
    <row r="125" spans="1:14" hidden="1" x14ac:dyDescent="0.35">
      <c r="A125" s="165" t="s">
        <v>349</v>
      </c>
      <c r="B125" s="165">
        <f t="shared" ref="B125:B130" si="16">SUM(B86:K86)</f>
        <v>18</v>
      </c>
      <c r="C125" s="165">
        <f>SUM(B64:J64)</f>
        <v>7</v>
      </c>
      <c r="D125" s="165">
        <f t="shared" ref="D125:D141" si="17">N43</f>
        <v>8</v>
      </c>
    </row>
    <row r="126" spans="1:14" hidden="1" x14ac:dyDescent="0.35">
      <c r="A126" s="165" t="s">
        <v>348</v>
      </c>
      <c r="B126" s="165">
        <f t="shared" si="16"/>
        <v>4</v>
      </c>
      <c r="C126" s="165">
        <f>SUM(B65:J65)</f>
        <v>10</v>
      </c>
      <c r="D126" s="165">
        <f t="shared" si="17"/>
        <v>5</v>
      </c>
    </row>
    <row r="127" spans="1:14" hidden="1" x14ac:dyDescent="0.35">
      <c r="A127" s="165" t="s">
        <v>347</v>
      </c>
      <c r="B127" s="165">
        <f t="shared" si="16"/>
        <v>28</v>
      </c>
      <c r="C127" s="165">
        <f t="shared" ref="C127:C141" si="18">SUM(B66:J66)</f>
        <v>32</v>
      </c>
      <c r="D127" s="165">
        <f t="shared" si="17"/>
        <v>45</v>
      </c>
    </row>
    <row r="128" spans="1:14" hidden="1" x14ac:dyDescent="0.35">
      <c r="A128" s="165" t="s">
        <v>346</v>
      </c>
      <c r="B128" s="165">
        <f t="shared" si="16"/>
        <v>4</v>
      </c>
      <c r="C128" s="165">
        <f t="shared" si="18"/>
        <v>5</v>
      </c>
      <c r="D128" s="165">
        <f t="shared" si="17"/>
        <v>14</v>
      </c>
    </row>
    <row r="129" spans="1:4" hidden="1" x14ac:dyDescent="0.35">
      <c r="A129" s="165" t="s">
        <v>345</v>
      </c>
      <c r="B129" s="165">
        <f t="shared" si="16"/>
        <v>74</v>
      </c>
      <c r="C129" s="165">
        <f t="shared" si="18"/>
        <v>70</v>
      </c>
      <c r="D129" s="165">
        <f t="shared" si="17"/>
        <v>72</v>
      </c>
    </row>
    <row r="130" spans="1:4" hidden="1" x14ac:dyDescent="0.35">
      <c r="A130" s="165" t="s">
        <v>344</v>
      </c>
      <c r="B130" s="165">
        <f t="shared" si="16"/>
        <v>11</v>
      </c>
      <c r="C130" s="165">
        <f t="shared" si="18"/>
        <v>6</v>
      </c>
      <c r="D130" s="165">
        <f t="shared" si="17"/>
        <v>8</v>
      </c>
    </row>
    <row r="131" spans="1:4" hidden="1" x14ac:dyDescent="0.35">
      <c r="A131" s="165" t="s">
        <v>343</v>
      </c>
      <c r="B131" s="165">
        <f t="shared" ref="B131:B140" si="19">SUM(B92:K92)</f>
        <v>5</v>
      </c>
      <c r="C131" s="165">
        <f t="shared" si="18"/>
        <v>4</v>
      </c>
      <c r="D131" s="165">
        <f t="shared" si="17"/>
        <v>0</v>
      </c>
    </row>
    <row r="132" spans="1:4" hidden="1" x14ac:dyDescent="0.35">
      <c r="A132" s="165" t="s">
        <v>342</v>
      </c>
      <c r="B132" s="165">
        <f t="shared" si="19"/>
        <v>17</v>
      </c>
      <c r="C132" s="165">
        <f t="shared" si="18"/>
        <v>23</v>
      </c>
      <c r="D132" s="165">
        <f t="shared" si="17"/>
        <v>19</v>
      </c>
    </row>
    <row r="133" spans="1:4" hidden="1" x14ac:dyDescent="0.35">
      <c r="A133" s="165" t="s">
        <v>341</v>
      </c>
      <c r="B133" s="165">
        <f t="shared" si="19"/>
        <v>2</v>
      </c>
      <c r="C133" s="165">
        <f t="shared" si="18"/>
        <v>5</v>
      </c>
      <c r="D133" s="165">
        <f t="shared" si="17"/>
        <v>5</v>
      </c>
    </row>
    <row r="134" spans="1:4" hidden="1" x14ac:dyDescent="0.35">
      <c r="A134" s="165" t="s">
        <v>340</v>
      </c>
      <c r="B134" s="165">
        <f t="shared" si="19"/>
        <v>3</v>
      </c>
      <c r="C134" s="165">
        <f t="shared" si="18"/>
        <v>2</v>
      </c>
      <c r="D134" s="165">
        <f t="shared" si="17"/>
        <v>16</v>
      </c>
    </row>
    <row r="135" spans="1:4" hidden="1" x14ac:dyDescent="0.35">
      <c r="A135" s="165" t="s">
        <v>339</v>
      </c>
      <c r="B135" s="165">
        <f t="shared" si="19"/>
        <v>10</v>
      </c>
      <c r="C135" s="165">
        <f t="shared" si="18"/>
        <v>12</v>
      </c>
      <c r="D135" s="165">
        <f t="shared" si="17"/>
        <v>6</v>
      </c>
    </row>
    <row r="136" spans="1:4" hidden="1" x14ac:dyDescent="0.35">
      <c r="A136" s="165" t="s">
        <v>338</v>
      </c>
      <c r="B136" s="165">
        <f t="shared" si="19"/>
        <v>211</v>
      </c>
      <c r="C136" s="165">
        <f t="shared" si="18"/>
        <v>104</v>
      </c>
      <c r="D136" s="165">
        <f t="shared" si="17"/>
        <v>223</v>
      </c>
    </row>
    <row r="137" spans="1:4" hidden="1" x14ac:dyDescent="0.35">
      <c r="A137" s="165" t="s">
        <v>337</v>
      </c>
      <c r="B137" s="165">
        <f t="shared" si="19"/>
        <v>2</v>
      </c>
      <c r="C137" s="165">
        <f t="shared" si="18"/>
        <v>3</v>
      </c>
      <c r="D137" s="165">
        <f t="shared" si="17"/>
        <v>1</v>
      </c>
    </row>
    <row r="138" spans="1:4" hidden="1" x14ac:dyDescent="0.35">
      <c r="A138" s="165" t="s">
        <v>336</v>
      </c>
      <c r="B138" s="165">
        <f t="shared" si="19"/>
        <v>4</v>
      </c>
      <c r="C138" s="165">
        <f t="shared" si="18"/>
        <v>5</v>
      </c>
      <c r="D138" s="165">
        <f t="shared" si="17"/>
        <v>2</v>
      </c>
    </row>
    <row r="139" spans="1:4" hidden="1" x14ac:dyDescent="0.35">
      <c r="A139" s="165" t="s">
        <v>335</v>
      </c>
      <c r="B139" s="165">
        <f t="shared" si="19"/>
        <v>8</v>
      </c>
      <c r="C139" s="165">
        <f t="shared" si="18"/>
        <v>4</v>
      </c>
      <c r="D139" s="165">
        <f t="shared" si="17"/>
        <v>7</v>
      </c>
    </row>
    <row r="140" spans="1:4" hidden="1" x14ac:dyDescent="0.35">
      <c r="A140" s="165" t="s">
        <v>334</v>
      </c>
      <c r="B140" s="165">
        <f t="shared" si="19"/>
        <v>14</v>
      </c>
      <c r="C140" s="165">
        <f t="shared" si="18"/>
        <v>1</v>
      </c>
      <c r="D140" s="165">
        <f t="shared" si="17"/>
        <v>5</v>
      </c>
    </row>
    <row r="141" spans="1:4" hidden="1" x14ac:dyDescent="0.35">
      <c r="A141" s="165" t="s">
        <v>22</v>
      </c>
      <c r="B141" s="165">
        <f>SUM(B102:K102)</f>
        <v>415</v>
      </c>
      <c r="C141" s="165">
        <f t="shared" si="18"/>
        <v>293</v>
      </c>
      <c r="D141" s="165">
        <f t="shared" si="17"/>
        <v>436</v>
      </c>
    </row>
    <row r="144" spans="1:4" x14ac:dyDescent="0.35">
      <c r="B144" s="165">
        <v>2020</v>
      </c>
      <c r="C144" s="165">
        <v>2021</v>
      </c>
    </row>
    <row r="145" spans="1:3" x14ac:dyDescent="0.35">
      <c r="A145" s="165" t="s">
        <v>349</v>
      </c>
      <c r="B145" s="165">
        <f t="shared" ref="B145:B161" si="20">SUM(B126:M126)</f>
        <v>19</v>
      </c>
      <c r="C145" s="165">
        <f t="shared" ref="C145:C161" si="21">SUM(B106:M106)</f>
        <v>7</v>
      </c>
    </row>
    <row r="146" spans="1:3" x14ac:dyDescent="0.35">
      <c r="A146" s="165" t="s">
        <v>348</v>
      </c>
      <c r="B146" s="165">
        <f t="shared" si="20"/>
        <v>105</v>
      </c>
      <c r="C146" s="165">
        <f t="shared" si="21"/>
        <v>2</v>
      </c>
    </row>
    <row r="147" spans="1:3" x14ac:dyDescent="0.35">
      <c r="A147" s="165" t="s">
        <v>347</v>
      </c>
      <c r="B147" s="165">
        <f t="shared" si="20"/>
        <v>23</v>
      </c>
      <c r="C147" s="165">
        <f t="shared" si="21"/>
        <v>16</v>
      </c>
    </row>
    <row r="148" spans="1:3" x14ac:dyDescent="0.35">
      <c r="A148" s="165" t="s">
        <v>346</v>
      </c>
      <c r="B148" s="165">
        <f t="shared" si="20"/>
        <v>216</v>
      </c>
      <c r="C148" s="165">
        <f t="shared" si="21"/>
        <v>4</v>
      </c>
    </row>
    <row r="149" spans="1:3" x14ac:dyDescent="0.35">
      <c r="A149" s="165" t="s">
        <v>345</v>
      </c>
      <c r="B149" s="165">
        <f t="shared" si="20"/>
        <v>25</v>
      </c>
      <c r="C149" s="165">
        <f t="shared" si="21"/>
        <v>68</v>
      </c>
    </row>
    <row r="150" spans="1:3" x14ac:dyDescent="0.35">
      <c r="A150" s="165" t="s">
        <v>344</v>
      </c>
      <c r="B150" s="165">
        <f t="shared" si="20"/>
        <v>9</v>
      </c>
      <c r="C150" s="165">
        <f t="shared" si="21"/>
        <v>31</v>
      </c>
    </row>
    <row r="151" spans="1:3" x14ac:dyDescent="0.35">
      <c r="A151" s="165" t="s">
        <v>343</v>
      </c>
      <c r="B151" s="165">
        <f t="shared" si="20"/>
        <v>59</v>
      </c>
      <c r="C151" s="165">
        <f t="shared" si="21"/>
        <v>0</v>
      </c>
    </row>
    <row r="152" spans="1:3" x14ac:dyDescent="0.35">
      <c r="A152" s="165" t="s">
        <v>342</v>
      </c>
      <c r="B152" s="165">
        <f t="shared" si="20"/>
        <v>12</v>
      </c>
      <c r="C152" s="165">
        <f t="shared" si="21"/>
        <v>24</v>
      </c>
    </row>
    <row r="153" spans="1:3" x14ac:dyDescent="0.35">
      <c r="A153" s="165" t="s">
        <v>341</v>
      </c>
      <c r="B153" s="165">
        <f t="shared" si="20"/>
        <v>21</v>
      </c>
      <c r="C153" s="165">
        <f t="shared" si="21"/>
        <v>3</v>
      </c>
    </row>
    <row r="154" spans="1:3" x14ac:dyDescent="0.35">
      <c r="A154" s="165" t="s">
        <v>340</v>
      </c>
      <c r="B154" s="165">
        <f t="shared" si="20"/>
        <v>28</v>
      </c>
      <c r="C154" s="165">
        <f t="shared" si="21"/>
        <v>12</v>
      </c>
    </row>
    <row r="155" spans="1:3" x14ac:dyDescent="0.35">
      <c r="A155" s="165" t="s">
        <v>339</v>
      </c>
      <c r="B155" s="165">
        <f t="shared" si="20"/>
        <v>538</v>
      </c>
      <c r="C155" s="165">
        <f t="shared" si="21"/>
        <v>7</v>
      </c>
    </row>
    <row r="156" spans="1:3" x14ac:dyDescent="0.35">
      <c r="A156" s="165" t="s">
        <v>338</v>
      </c>
      <c r="B156" s="165">
        <f t="shared" si="20"/>
        <v>6</v>
      </c>
      <c r="C156" s="165">
        <f t="shared" si="21"/>
        <v>296</v>
      </c>
    </row>
    <row r="157" spans="1:3" x14ac:dyDescent="0.35">
      <c r="A157" s="165" t="s">
        <v>337</v>
      </c>
      <c r="B157" s="165">
        <f t="shared" si="20"/>
        <v>11</v>
      </c>
      <c r="C157" s="165">
        <f t="shared" si="21"/>
        <v>1</v>
      </c>
    </row>
    <row r="158" spans="1:3" x14ac:dyDescent="0.35">
      <c r="A158" s="165" t="s">
        <v>336</v>
      </c>
      <c r="B158" s="165">
        <f t="shared" si="20"/>
        <v>19</v>
      </c>
      <c r="C158" s="165">
        <f t="shared" si="21"/>
        <v>4</v>
      </c>
    </row>
    <row r="159" spans="1:3" x14ac:dyDescent="0.35">
      <c r="A159" s="165" t="s">
        <v>335</v>
      </c>
      <c r="B159" s="165">
        <f t="shared" si="20"/>
        <v>20</v>
      </c>
      <c r="C159" s="165">
        <f t="shared" si="21"/>
        <v>10</v>
      </c>
    </row>
    <row r="160" spans="1:3" x14ac:dyDescent="0.35">
      <c r="A160" s="165" t="s">
        <v>334</v>
      </c>
      <c r="B160" s="165">
        <f t="shared" si="20"/>
        <v>1144</v>
      </c>
      <c r="C160" s="165">
        <f t="shared" si="21"/>
        <v>8</v>
      </c>
    </row>
    <row r="161" spans="1:3" x14ac:dyDescent="0.35">
      <c r="A161" s="165" t="s">
        <v>22</v>
      </c>
      <c r="B161" s="165">
        <f t="shared" si="20"/>
        <v>0</v>
      </c>
      <c r="C161" s="165">
        <f t="shared" si="21"/>
        <v>493</v>
      </c>
    </row>
  </sheetData>
  <mergeCells count="6">
    <mergeCell ref="A1:M1"/>
    <mergeCell ref="A20:M20"/>
    <mergeCell ref="A84:M84"/>
    <mergeCell ref="A104:M104"/>
    <mergeCell ref="A62:M62"/>
    <mergeCell ref="A41:M4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>
    <tabColor rgb="FFFFFF00"/>
  </sheetPr>
  <dimension ref="A1:FR1000"/>
  <sheetViews>
    <sheetView topLeftCell="A77" zoomScale="98" zoomScaleNormal="98" workbookViewId="0">
      <selection activeCell="D66" sqref="D66"/>
    </sheetView>
  </sheetViews>
  <sheetFormatPr defaultColWidth="12.58203125" defaultRowHeight="15" customHeight="1" x14ac:dyDescent="0.3"/>
  <cols>
    <col min="1" max="2" width="7.58203125" customWidth="1"/>
    <col min="3" max="3" width="10.58203125" customWidth="1"/>
    <col min="4" max="5" width="7.58203125" customWidth="1"/>
    <col min="6" max="6" width="11.1640625" bestFit="1" customWidth="1"/>
    <col min="7" max="7" width="7.58203125" customWidth="1"/>
    <col min="8" max="8" width="9.58203125" customWidth="1"/>
    <col min="9" max="9" width="7.58203125" customWidth="1"/>
    <col min="10" max="10" width="10.08203125" bestFit="1" customWidth="1"/>
    <col min="11" max="13" width="7.58203125" customWidth="1"/>
    <col min="14" max="14" width="19.08203125" customWidth="1"/>
    <col min="15" max="174" width="7.58203125" customWidth="1"/>
  </cols>
  <sheetData>
    <row r="1" spans="1:174" ht="14.25" customHeight="1" x14ac:dyDescent="0.5">
      <c r="A1" s="56"/>
      <c r="B1" s="364" t="s">
        <v>213</v>
      </c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48"/>
      <c r="N1" s="56"/>
    </row>
    <row r="2" spans="1:174" ht="14.25" customHeight="1" x14ac:dyDescent="0.35">
      <c r="A2" s="56"/>
      <c r="B2" s="365" t="s">
        <v>570</v>
      </c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56"/>
    </row>
    <row r="3" spans="1:174" ht="14.25" customHeight="1" x14ac:dyDescent="0.35">
      <c r="A3" s="56"/>
      <c r="B3" s="366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67"/>
      <c r="N3" s="56"/>
      <c r="FR3" s="2">
        <v>366</v>
      </c>
    </row>
    <row r="4" spans="1:174" ht="14.25" customHeight="1" x14ac:dyDescent="0.35">
      <c r="A4" s="56"/>
      <c r="B4" s="342"/>
      <c r="C4" s="343"/>
      <c r="D4" s="57" t="s">
        <v>214</v>
      </c>
      <c r="E4" s="57" t="s">
        <v>96</v>
      </c>
      <c r="F4" s="57" t="s">
        <v>215</v>
      </c>
      <c r="G4" s="57" t="s">
        <v>96</v>
      </c>
      <c r="H4" s="57" t="s">
        <v>216</v>
      </c>
      <c r="I4" s="57" t="s">
        <v>96</v>
      </c>
      <c r="J4" s="57" t="s">
        <v>217</v>
      </c>
      <c r="K4" s="57" t="s">
        <v>96</v>
      </c>
      <c r="L4" s="58" t="s">
        <v>218</v>
      </c>
      <c r="M4" s="59" t="s">
        <v>96</v>
      </c>
      <c r="N4" s="56"/>
      <c r="FR4" s="2">
        <v>106</v>
      </c>
    </row>
    <row r="5" spans="1:174" ht="14.25" customHeight="1" x14ac:dyDescent="0.35">
      <c r="A5" s="56"/>
      <c r="B5" s="346" t="s">
        <v>19</v>
      </c>
      <c r="C5" s="332"/>
      <c r="D5" s="60"/>
      <c r="E5" s="60"/>
      <c r="F5" s="60"/>
      <c r="G5" s="60"/>
      <c r="H5" s="60"/>
      <c r="I5" s="60"/>
      <c r="J5" s="60"/>
      <c r="K5" s="60"/>
      <c r="L5" s="61"/>
      <c r="M5" s="62"/>
      <c r="N5" s="56"/>
      <c r="FR5" s="2">
        <v>340</v>
      </c>
    </row>
    <row r="6" spans="1:174" ht="14.25" customHeight="1" x14ac:dyDescent="0.35">
      <c r="A6" s="56"/>
      <c r="B6" s="345" t="s">
        <v>219</v>
      </c>
      <c r="C6" s="332"/>
      <c r="D6" s="63">
        <v>379</v>
      </c>
      <c r="E6" s="64"/>
      <c r="F6" s="64">
        <v>267274480</v>
      </c>
      <c r="G6" s="64"/>
      <c r="H6" s="64">
        <v>705209</v>
      </c>
      <c r="I6" s="64"/>
      <c r="J6" s="64">
        <v>622500</v>
      </c>
      <c r="K6" s="64"/>
      <c r="L6" s="65">
        <v>815</v>
      </c>
      <c r="M6" s="64"/>
      <c r="N6" s="56"/>
      <c r="FQ6" s="2">
        <v>205</v>
      </c>
      <c r="FR6" s="2">
        <v>210</v>
      </c>
    </row>
    <row r="7" spans="1:174" ht="14.25" customHeight="1" x14ac:dyDescent="0.35">
      <c r="A7" s="56"/>
      <c r="B7" s="345" t="s">
        <v>220</v>
      </c>
      <c r="C7" s="332"/>
      <c r="D7" s="63">
        <v>393</v>
      </c>
      <c r="E7" s="63"/>
      <c r="F7" s="64">
        <v>285630787</v>
      </c>
      <c r="G7" s="63"/>
      <c r="H7" s="64">
        <v>726795</v>
      </c>
      <c r="I7" s="63"/>
      <c r="J7" s="64">
        <v>550000</v>
      </c>
      <c r="K7" s="63"/>
      <c r="L7" s="65">
        <v>563</v>
      </c>
      <c r="M7" s="66"/>
      <c r="N7" s="67" t="s">
        <v>221</v>
      </c>
      <c r="FR7" s="2">
        <v>251</v>
      </c>
    </row>
    <row r="8" spans="1:174" ht="14.25" customHeight="1" x14ac:dyDescent="0.35">
      <c r="A8" s="56"/>
      <c r="B8" s="345" t="s">
        <v>222</v>
      </c>
      <c r="C8" s="332"/>
      <c r="D8" s="68">
        <f>D6-D7</f>
        <v>-14</v>
      </c>
      <c r="E8" s="69">
        <f>D8/D7</f>
        <v>-3.5623409669211195E-2</v>
      </c>
      <c r="F8" s="70">
        <f>F6-F7</f>
        <v>-18356307</v>
      </c>
      <c r="G8" s="69">
        <f>F8/F7</f>
        <v>-6.4265855907192526E-2</v>
      </c>
      <c r="H8" s="70">
        <f>H6-H7</f>
        <v>-21586</v>
      </c>
      <c r="I8" s="69">
        <f>H8/H7</f>
        <v>-2.9700259357865699E-2</v>
      </c>
      <c r="J8" s="70">
        <f>J6-J7</f>
        <v>72500</v>
      </c>
      <c r="K8" s="69">
        <f>J8/J7</f>
        <v>0.13181818181818181</v>
      </c>
      <c r="L8" s="68">
        <f>L6-L7</f>
        <v>252</v>
      </c>
      <c r="M8" s="71">
        <f>L8/L7</f>
        <v>0.44760213143872113</v>
      </c>
      <c r="N8" s="56"/>
      <c r="FR8" s="2">
        <v>73</v>
      </c>
    </row>
    <row r="9" spans="1:174" ht="14.25" customHeight="1" x14ac:dyDescent="0.35">
      <c r="A9" s="56"/>
      <c r="B9" s="346" t="s">
        <v>107</v>
      </c>
      <c r="C9" s="332"/>
      <c r="D9" s="63"/>
      <c r="E9" s="63"/>
      <c r="F9" s="63"/>
      <c r="G9" s="63"/>
      <c r="H9" s="63"/>
      <c r="I9" s="63"/>
      <c r="J9" s="63"/>
      <c r="K9" s="63"/>
      <c r="L9" s="72"/>
      <c r="M9" s="66"/>
      <c r="N9" s="56"/>
      <c r="FR9" s="2">
        <v>127</v>
      </c>
    </row>
    <row r="10" spans="1:174" ht="14.25" customHeight="1" x14ac:dyDescent="0.35">
      <c r="A10" s="56"/>
      <c r="B10" s="345" t="s">
        <v>223</v>
      </c>
      <c r="C10" s="332"/>
      <c r="D10" s="63">
        <v>82</v>
      </c>
      <c r="E10" s="63"/>
      <c r="F10" s="64">
        <v>15446450</v>
      </c>
      <c r="G10" s="63"/>
      <c r="H10" s="64">
        <v>188371</v>
      </c>
      <c r="I10" s="63"/>
      <c r="J10" s="64">
        <v>128850</v>
      </c>
      <c r="K10" s="63"/>
      <c r="L10" s="65">
        <v>362</v>
      </c>
      <c r="M10" s="66"/>
      <c r="N10" s="56"/>
      <c r="FR10" s="2">
        <v>10</v>
      </c>
    </row>
    <row r="11" spans="1:174" ht="14.25" customHeight="1" x14ac:dyDescent="0.35">
      <c r="A11" s="56"/>
      <c r="B11" s="345" t="s">
        <v>224</v>
      </c>
      <c r="C11" s="332"/>
      <c r="D11" s="63">
        <v>89</v>
      </c>
      <c r="E11" s="63"/>
      <c r="F11" s="64">
        <v>18332727</v>
      </c>
      <c r="G11" s="63"/>
      <c r="H11" s="64">
        <v>205985</v>
      </c>
      <c r="I11" s="63"/>
      <c r="J11" s="64">
        <v>130000</v>
      </c>
      <c r="K11" s="63"/>
      <c r="L11" s="65">
        <v>378</v>
      </c>
      <c r="M11" s="66"/>
      <c r="N11" s="56"/>
      <c r="O11" s="39"/>
      <c r="FR11" s="2">
        <v>1</v>
      </c>
    </row>
    <row r="12" spans="1:174" ht="14.25" customHeight="1" x14ac:dyDescent="0.35">
      <c r="A12" s="56"/>
      <c r="B12" s="345" t="s">
        <v>222</v>
      </c>
      <c r="C12" s="332"/>
      <c r="D12" s="68">
        <f>D10-D11</f>
        <v>-7</v>
      </c>
      <c r="E12" s="69">
        <f>D12/D11</f>
        <v>-7.8651685393258425E-2</v>
      </c>
      <c r="F12" s="70">
        <f>F10-F11</f>
        <v>-2886277</v>
      </c>
      <c r="G12" s="69">
        <f>F12/F11</f>
        <v>-0.15743849782959185</v>
      </c>
      <c r="H12" s="70">
        <f>H10-H11</f>
        <v>-17614</v>
      </c>
      <c r="I12" s="69">
        <f>H12/H11</f>
        <v>-8.5511080903949321E-2</v>
      </c>
      <c r="J12" s="70">
        <f>J10-J11</f>
        <v>-1150</v>
      </c>
      <c r="K12" s="69">
        <f>J12/J11</f>
        <v>-8.8461538461538456E-3</v>
      </c>
      <c r="L12" s="68">
        <f>L10-L11</f>
        <v>-16</v>
      </c>
      <c r="M12" s="71">
        <f>L12/L11</f>
        <v>-4.2328042328042326E-2</v>
      </c>
      <c r="N12" s="56"/>
      <c r="O12" s="73"/>
    </row>
    <row r="13" spans="1:174" ht="14.25" customHeight="1" x14ac:dyDescent="0.35">
      <c r="A13" s="56"/>
      <c r="B13" s="346" t="s">
        <v>21</v>
      </c>
      <c r="C13" s="332"/>
      <c r="D13" s="63"/>
      <c r="E13" s="63"/>
      <c r="F13" s="63"/>
      <c r="G13" s="63"/>
      <c r="H13" s="63"/>
      <c r="I13" s="63"/>
      <c r="J13" s="63"/>
      <c r="K13" s="63"/>
      <c r="L13" s="72"/>
      <c r="M13" s="66"/>
      <c r="N13" s="56"/>
      <c r="O13" s="39"/>
    </row>
    <row r="14" spans="1:174" ht="14.25" customHeight="1" x14ac:dyDescent="0.35">
      <c r="A14" s="56"/>
      <c r="B14" s="345" t="s">
        <v>223</v>
      </c>
      <c r="C14" s="332"/>
      <c r="D14" s="73">
        <v>6</v>
      </c>
      <c r="E14" s="63"/>
      <c r="F14" s="64">
        <v>5472500</v>
      </c>
      <c r="G14" s="63"/>
      <c r="H14" s="64">
        <v>912083</v>
      </c>
      <c r="I14" s="63"/>
      <c r="J14" s="64">
        <v>562500</v>
      </c>
      <c r="K14" s="63"/>
      <c r="L14" s="65">
        <v>17</v>
      </c>
      <c r="M14" s="66"/>
      <c r="N14" s="56"/>
    </row>
    <row r="15" spans="1:174" ht="14.25" customHeight="1" x14ac:dyDescent="0.35">
      <c r="A15" s="56"/>
      <c r="B15" s="345" t="s">
        <v>224</v>
      </c>
      <c r="C15" s="332"/>
      <c r="D15" s="73">
        <v>5</v>
      </c>
      <c r="E15" s="63"/>
      <c r="F15" s="64">
        <v>2769000</v>
      </c>
      <c r="G15" s="63"/>
      <c r="H15" s="64">
        <v>553800</v>
      </c>
      <c r="I15" s="63"/>
      <c r="J15" s="64">
        <v>460000</v>
      </c>
      <c r="K15" s="63"/>
      <c r="L15" s="65">
        <v>28</v>
      </c>
      <c r="M15" s="66"/>
      <c r="N15" s="56"/>
    </row>
    <row r="16" spans="1:174" ht="14.25" customHeight="1" x14ac:dyDescent="0.35">
      <c r="A16" s="56"/>
      <c r="B16" s="345" t="s">
        <v>222</v>
      </c>
      <c r="C16" s="332"/>
      <c r="D16" s="68">
        <f>D14-D15</f>
        <v>1</v>
      </c>
      <c r="E16" s="69">
        <f>D16/D15</f>
        <v>0.2</v>
      </c>
      <c r="F16" s="70">
        <f>F14-F15</f>
        <v>2703500</v>
      </c>
      <c r="G16" s="69">
        <f>F16/F15</f>
        <v>0.97634525099313829</v>
      </c>
      <c r="H16" s="70">
        <f>H14-H15</f>
        <v>358283</v>
      </c>
      <c r="I16" s="69">
        <f>H16/H15</f>
        <v>0.64695377392560494</v>
      </c>
      <c r="J16" s="70">
        <f>J14-J15</f>
        <v>102500</v>
      </c>
      <c r="K16" s="69">
        <f>J16/J15</f>
        <v>0.22282608695652173</v>
      </c>
      <c r="L16" s="68">
        <f>L14-L15</f>
        <v>-11</v>
      </c>
      <c r="M16" s="71">
        <f>L16/L15</f>
        <v>-0.39285714285714285</v>
      </c>
      <c r="N16" s="56"/>
      <c r="FR16" s="2">
        <v>9</v>
      </c>
    </row>
    <row r="17" spans="1:174" ht="14.25" customHeight="1" x14ac:dyDescent="0.35">
      <c r="A17" s="56"/>
      <c r="B17" s="346" t="s">
        <v>225</v>
      </c>
      <c r="C17" s="332"/>
      <c r="D17" s="63"/>
      <c r="E17" s="63"/>
      <c r="F17" s="63"/>
      <c r="G17" s="63"/>
      <c r="H17" s="63"/>
      <c r="I17" s="63"/>
      <c r="J17" s="63"/>
      <c r="K17" s="63"/>
      <c r="L17" s="72"/>
      <c r="M17" s="66"/>
      <c r="N17" s="56"/>
      <c r="FR17" s="2">
        <v>5</v>
      </c>
    </row>
    <row r="18" spans="1:174" ht="14.25" customHeight="1" x14ac:dyDescent="0.35">
      <c r="A18" s="56"/>
      <c r="B18" s="345" t="s">
        <v>223</v>
      </c>
      <c r="C18" s="332"/>
      <c r="D18" s="68">
        <f>D6+D10+D14</f>
        <v>467</v>
      </c>
      <c r="E18" s="74"/>
      <c r="F18" s="70">
        <f>F6+F10+F14</f>
        <v>288193430</v>
      </c>
      <c r="G18" s="63"/>
      <c r="H18" s="64">
        <v>617858</v>
      </c>
      <c r="I18" s="63"/>
      <c r="J18" s="64">
        <v>535000</v>
      </c>
      <c r="K18" s="74"/>
      <c r="L18" s="75">
        <f>L6+L10+L14</f>
        <v>1194</v>
      </c>
      <c r="M18" s="66"/>
      <c r="N18" s="56"/>
      <c r="FR18" s="2">
        <v>64</v>
      </c>
    </row>
    <row r="19" spans="1:174" ht="14.25" customHeight="1" x14ac:dyDescent="0.35">
      <c r="A19" s="56"/>
      <c r="B19" s="345" t="s">
        <v>224</v>
      </c>
      <c r="C19" s="332"/>
      <c r="D19" s="68">
        <f>D7+D11+D15</f>
        <v>487</v>
      </c>
      <c r="E19" s="74"/>
      <c r="F19" s="70">
        <f>F7+F11+F15</f>
        <v>306732514</v>
      </c>
      <c r="G19" s="63"/>
      <c r="H19" s="64">
        <v>629840</v>
      </c>
      <c r="I19" s="63"/>
      <c r="J19" s="64">
        <v>495000</v>
      </c>
      <c r="K19" s="74"/>
      <c r="L19" s="75">
        <f>L7+L11+L15</f>
        <v>969</v>
      </c>
      <c r="M19" s="66"/>
      <c r="N19" s="56"/>
      <c r="FR19" s="2">
        <v>760</v>
      </c>
    </row>
    <row r="20" spans="1:174" ht="14.25" customHeight="1" x14ac:dyDescent="0.35">
      <c r="A20" s="56"/>
      <c r="B20" s="362" t="s">
        <v>222</v>
      </c>
      <c r="C20" s="340"/>
      <c r="D20" s="76">
        <f>D18-D19</f>
        <v>-20</v>
      </c>
      <c r="E20" s="77">
        <f>D20/D19</f>
        <v>-4.1067761806981518E-2</v>
      </c>
      <c r="F20" s="78">
        <f>F18-F19</f>
        <v>-18539084</v>
      </c>
      <c r="G20" s="79">
        <f>F20/F19</f>
        <v>-6.0440557012485477E-2</v>
      </c>
      <c r="H20" s="78">
        <f>H18-H19</f>
        <v>-11982</v>
      </c>
      <c r="I20" s="79">
        <f>H20/H19</f>
        <v>-1.902387908040137E-2</v>
      </c>
      <c r="J20" s="78">
        <f>J18-J19</f>
        <v>40000</v>
      </c>
      <c r="K20" s="79">
        <f>J20/J19</f>
        <v>8.0808080808080815E-2</v>
      </c>
      <c r="L20" s="80">
        <f>L18-L19</f>
        <v>225</v>
      </c>
      <c r="M20" s="81">
        <f>L20/L19</f>
        <v>0.23219814241486067</v>
      </c>
      <c r="N20" s="56"/>
      <c r="FR20" s="2">
        <v>1497</v>
      </c>
    </row>
    <row r="21" spans="1:174" ht="14.25" customHeight="1" x14ac:dyDescent="0.35">
      <c r="A21" s="56"/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83"/>
      <c r="M21" s="83"/>
      <c r="N21" s="56"/>
      <c r="FR21" s="2">
        <v>9</v>
      </c>
    </row>
    <row r="22" spans="1:174" ht="14.25" customHeight="1" x14ac:dyDescent="0.35">
      <c r="A22" s="56"/>
      <c r="B22" s="334" t="s">
        <v>570</v>
      </c>
      <c r="C22" s="335"/>
      <c r="D22" s="335"/>
      <c r="E22" s="335"/>
      <c r="F22" s="335"/>
      <c r="G22" s="335"/>
      <c r="H22" s="335"/>
      <c r="I22" s="335"/>
      <c r="J22" s="335"/>
      <c r="K22" s="336"/>
      <c r="L22" s="83"/>
      <c r="M22" s="83"/>
      <c r="N22" s="56"/>
      <c r="FR22" s="2">
        <v>2</v>
      </c>
    </row>
    <row r="23" spans="1:174" ht="14.25" customHeight="1" x14ac:dyDescent="0.35">
      <c r="A23" s="56"/>
      <c r="B23" s="337" t="s">
        <v>225</v>
      </c>
      <c r="C23" s="338"/>
      <c r="D23" s="338"/>
      <c r="E23" s="338"/>
      <c r="F23" s="338"/>
      <c r="G23" s="338"/>
      <c r="H23" s="338"/>
      <c r="I23" s="338"/>
      <c r="J23" s="338"/>
      <c r="K23" s="338"/>
      <c r="L23" s="84"/>
      <c r="M23" s="56"/>
      <c r="N23" s="56"/>
      <c r="FR23" s="2">
        <v>0</v>
      </c>
    </row>
    <row r="24" spans="1:174" ht="14.25" customHeight="1" thickBot="1" x14ac:dyDescent="0.4">
      <c r="A24" s="56"/>
      <c r="B24" s="339" t="s">
        <v>571</v>
      </c>
      <c r="C24" s="340"/>
      <c r="D24" s="340"/>
      <c r="E24" s="340"/>
      <c r="F24" s="85" t="s">
        <v>227</v>
      </c>
      <c r="G24" s="339" t="s">
        <v>572</v>
      </c>
      <c r="H24" s="340"/>
      <c r="I24" s="340"/>
      <c r="J24" s="340"/>
      <c r="K24" s="341"/>
      <c r="L24" s="84"/>
      <c r="M24" s="56"/>
      <c r="N24" s="56"/>
      <c r="FR24" s="2">
        <v>402</v>
      </c>
    </row>
    <row r="25" spans="1:174" ht="14.25" customHeight="1" x14ac:dyDescent="0.35">
      <c r="A25" s="56"/>
      <c r="B25" s="342"/>
      <c r="C25" s="343"/>
      <c r="D25" s="57" t="s">
        <v>214</v>
      </c>
      <c r="E25" s="57" t="s">
        <v>96</v>
      </c>
      <c r="F25" s="57" t="s">
        <v>215</v>
      </c>
      <c r="G25" s="57"/>
      <c r="H25" s="57" t="s">
        <v>216</v>
      </c>
      <c r="I25" s="57" t="s">
        <v>96</v>
      </c>
      <c r="J25" s="57" t="s">
        <v>217</v>
      </c>
      <c r="K25" s="57" t="s">
        <v>96</v>
      </c>
      <c r="L25" s="86"/>
      <c r="M25" s="87"/>
      <c r="N25" s="56"/>
      <c r="FR25" s="2">
        <v>7</v>
      </c>
    </row>
    <row r="26" spans="1:174" ht="14.25" customHeight="1" x14ac:dyDescent="0.35">
      <c r="A26" s="56"/>
      <c r="B26" s="346" t="s">
        <v>19</v>
      </c>
      <c r="C26" s="332"/>
      <c r="D26" s="60"/>
      <c r="E26" s="60"/>
      <c r="F26" s="60"/>
      <c r="G26" s="60"/>
      <c r="H26" s="60"/>
      <c r="I26" s="60"/>
      <c r="J26" s="60"/>
      <c r="K26" s="60"/>
      <c r="L26" s="88"/>
      <c r="M26" s="89"/>
      <c r="N26" s="56"/>
      <c r="FR26" s="2">
        <v>15</v>
      </c>
    </row>
    <row r="27" spans="1:174" ht="14.25" customHeight="1" x14ac:dyDescent="0.35">
      <c r="A27" s="56"/>
      <c r="B27" s="345" t="s">
        <v>219</v>
      </c>
      <c r="C27" s="332"/>
      <c r="D27" s="63">
        <v>1735</v>
      </c>
      <c r="E27" s="64"/>
      <c r="F27" s="64">
        <v>1238509065</v>
      </c>
      <c r="G27" s="64"/>
      <c r="H27" s="64">
        <v>713838</v>
      </c>
      <c r="I27" s="64"/>
      <c r="J27" s="64">
        <v>585000</v>
      </c>
      <c r="K27" s="90"/>
      <c r="L27" s="88"/>
      <c r="M27" s="91"/>
      <c r="N27" s="56"/>
    </row>
    <row r="28" spans="1:174" ht="14.25" customHeight="1" x14ac:dyDescent="0.35">
      <c r="A28" s="56"/>
      <c r="B28" s="345" t="s">
        <v>228</v>
      </c>
      <c r="C28" s="332"/>
      <c r="D28" s="63">
        <v>1757</v>
      </c>
      <c r="E28" s="63"/>
      <c r="F28" s="64">
        <v>1225649774</v>
      </c>
      <c r="G28" s="63"/>
      <c r="H28" s="64">
        <v>697580</v>
      </c>
      <c r="I28" s="63"/>
      <c r="J28" s="64">
        <v>554850</v>
      </c>
      <c r="K28" s="63"/>
      <c r="L28" s="88"/>
      <c r="M28" s="92"/>
      <c r="N28" s="56"/>
    </row>
    <row r="29" spans="1:174" ht="14.25" customHeight="1" x14ac:dyDescent="0.35">
      <c r="A29" s="56"/>
      <c r="B29" s="345" t="s">
        <v>222</v>
      </c>
      <c r="C29" s="332"/>
      <c r="D29" s="68">
        <f>D27-D28</f>
        <v>-22</v>
      </c>
      <c r="E29" s="69">
        <f>D29/D28</f>
        <v>-1.2521343198634035E-2</v>
      </c>
      <c r="F29" s="70">
        <f>F27-F28</f>
        <v>12859291</v>
      </c>
      <c r="G29" s="69">
        <f>F29/F28</f>
        <v>1.049181525814894E-2</v>
      </c>
      <c r="H29" s="70">
        <f>H27-H28</f>
        <v>16258</v>
      </c>
      <c r="I29" s="69">
        <f>H29/H28</f>
        <v>2.3306287450901689E-2</v>
      </c>
      <c r="J29" s="70">
        <f>J27-J28</f>
        <v>30150</v>
      </c>
      <c r="K29" s="69">
        <f>J29/J28</f>
        <v>5.4339010543390104E-2</v>
      </c>
      <c r="L29" s="89"/>
      <c r="M29" s="92"/>
      <c r="N29" s="56"/>
    </row>
    <row r="30" spans="1:174" ht="14.25" customHeight="1" x14ac:dyDescent="0.35">
      <c r="A30" s="56"/>
      <c r="B30" s="346" t="s">
        <v>107</v>
      </c>
      <c r="C30" s="332"/>
      <c r="D30" s="63"/>
      <c r="E30" s="63"/>
      <c r="F30" s="63"/>
      <c r="G30" s="63"/>
      <c r="H30" s="63"/>
      <c r="I30" s="63"/>
      <c r="J30" s="63"/>
      <c r="K30" s="63"/>
      <c r="L30" s="93"/>
      <c r="M30" s="92"/>
      <c r="N30" s="56"/>
    </row>
    <row r="31" spans="1:174" ht="14.25" customHeight="1" x14ac:dyDescent="0.35">
      <c r="A31" s="56"/>
      <c r="B31" s="345" t="s">
        <v>223</v>
      </c>
      <c r="C31" s="332"/>
      <c r="D31" s="63">
        <v>404</v>
      </c>
      <c r="E31" s="63"/>
      <c r="F31" s="64">
        <v>77074128</v>
      </c>
      <c r="G31" s="63"/>
      <c r="H31" s="64">
        <v>190777</v>
      </c>
      <c r="I31" s="63"/>
      <c r="J31" s="64">
        <v>136000</v>
      </c>
      <c r="K31" s="63"/>
      <c r="L31" s="94"/>
      <c r="M31" s="92"/>
      <c r="N31" s="56"/>
    </row>
    <row r="32" spans="1:174" ht="14.25" customHeight="1" x14ac:dyDescent="0.35">
      <c r="A32" s="56"/>
      <c r="B32" s="345" t="s">
        <v>228</v>
      </c>
      <c r="C32" s="332"/>
      <c r="D32" s="63">
        <v>490</v>
      </c>
      <c r="E32" s="63"/>
      <c r="F32" s="64">
        <v>94322152</v>
      </c>
      <c r="G32" s="63"/>
      <c r="H32" s="64">
        <v>192494</v>
      </c>
      <c r="I32" s="63"/>
      <c r="J32" s="64">
        <v>140000</v>
      </c>
      <c r="K32" s="63"/>
      <c r="L32" s="92"/>
      <c r="M32" s="92"/>
      <c r="N32" s="56"/>
    </row>
    <row r="33" spans="1:174" ht="14.25" customHeight="1" x14ac:dyDescent="0.35">
      <c r="A33" s="56"/>
      <c r="B33" s="345" t="s">
        <v>222</v>
      </c>
      <c r="C33" s="332"/>
      <c r="D33" s="68">
        <f>D31-D32</f>
        <v>-86</v>
      </c>
      <c r="E33" s="69">
        <f>D33/D32</f>
        <v>-0.17551020408163265</v>
      </c>
      <c r="F33" s="70">
        <f>F31-F32</f>
        <v>-17248024</v>
      </c>
      <c r="G33" s="69">
        <f>F33/F32</f>
        <v>-0.18286291856445344</v>
      </c>
      <c r="H33" s="70">
        <f>H31-H32</f>
        <v>-1717</v>
      </c>
      <c r="I33" s="69">
        <f>H33/H32</f>
        <v>-8.9197585379284551E-3</v>
      </c>
      <c r="J33" s="70">
        <f>J31-J32</f>
        <v>-4000</v>
      </c>
      <c r="K33" s="69">
        <f>J33/J32</f>
        <v>-2.8571428571428571E-2</v>
      </c>
      <c r="L33" s="95"/>
      <c r="M33" s="92"/>
      <c r="N33" s="56"/>
    </row>
    <row r="34" spans="1:174" ht="14.25" customHeight="1" x14ac:dyDescent="0.35">
      <c r="A34" s="56"/>
      <c r="B34" s="346" t="s">
        <v>21</v>
      </c>
      <c r="C34" s="332"/>
      <c r="D34" s="63"/>
      <c r="E34" s="63"/>
      <c r="F34" s="63"/>
      <c r="G34" s="63"/>
      <c r="H34" s="63"/>
      <c r="I34" s="63"/>
      <c r="J34" s="63"/>
      <c r="K34" s="63"/>
      <c r="L34" s="93"/>
      <c r="M34" s="92"/>
      <c r="N34" s="56"/>
    </row>
    <row r="35" spans="1:174" ht="14.25" customHeight="1" x14ac:dyDescent="0.35">
      <c r="A35" s="56"/>
      <c r="B35" s="345" t="s">
        <v>223</v>
      </c>
      <c r="C35" s="332"/>
      <c r="D35" s="73">
        <v>28</v>
      </c>
      <c r="E35" s="63"/>
      <c r="F35" s="64">
        <v>26152894</v>
      </c>
      <c r="G35" s="63"/>
      <c r="H35" s="64">
        <v>934031</v>
      </c>
      <c r="I35" s="63"/>
      <c r="J35" s="64">
        <v>477500</v>
      </c>
      <c r="K35" s="63"/>
      <c r="L35" s="93"/>
      <c r="M35" s="92"/>
      <c r="N35" s="56"/>
    </row>
    <row r="36" spans="1:174" ht="14.25" customHeight="1" x14ac:dyDescent="0.35">
      <c r="A36" s="56"/>
      <c r="B36" s="345" t="s">
        <v>228</v>
      </c>
      <c r="C36" s="332"/>
      <c r="D36" s="73">
        <v>21</v>
      </c>
      <c r="E36" s="63"/>
      <c r="F36" s="64">
        <v>16497500</v>
      </c>
      <c r="G36" s="63"/>
      <c r="H36" s="64">
        <v>785595</v>
      </c>
      <c r="I36" s="63"/>
      <c r="J36" s="64">
        <v>409000</v>
      </c>
      <c r="K36" s="63"/>
      <c r="L36" s="95"/>
      <c r="M36" s="92"/>
      <c r="N36" s="56"/>
    </row>
    <row r="37" spans="1:174" ht="14.25" customHeight="1" x14ac:dyDescent="0.35">
      <c r="A37" s="56"/>
      <c r="B37" s="345" t="s">
        <v>222</v>
      </c>
      <c r="C37" s="332"/>
      <c r="D37" s="68">
        <f>D35-D36</f>
        <v>7</v>
      </c>
      <c r="E37" s="69">
        <f>D37/D36</f>
        <v>0.33333333333333331</v>
      </c>
      <c r="F37" s="70">
        <f>F35-F36</f>
        <v>9655394</v>
      </c>
      <c r="G37" s="69">
        <f>F37/F36</f>
        <v>0.58526407031368388</v>
      </c>
      <c r="H37" s="70">
        <f>H35-H36</f>
        <v>148436</v>
      </c>
      <c r="I37" s="69">
        <f>H37/H36</f>
        <v>0.18894723107962755</v>
      </c>
      <c r="J37" s="70">
        <f>J35-J36</f>
        <v>68500</v>
      </c>
      <c r="K37" s="69">
        <f>J37/J36</f>
        <v>0.16748166259168704</v>
      </c>
      <c r="L37" s="95"/>
      <c r="M37" s="92"/>
      <c r="N37" s="56"/>
    </row>
    <row r="38" spans="1:174" ht="14.25" customHeight="1" x14ac:dyDescent="0.35">
      <c r="A38" s="56"/>
      <c r="B38" s="346" t="s">
        <v>225</v>
      </c>
      <c r="C38" s="332"/>
      <c r="D38" s="63"/>
      <c r="E38" s="63"/>
      <c r="F38" s="63"/>
      <c r="G38" s="63"/>
      <c r="H38" s="63"/>
      <c r="I38" s="63"/>
      <c r="J38" s="63"/>
      <c r="K38" s="63"/>
      <c r="L38" s="93"/>
      <c r="M38" s="92"/>
      <c r="N38" s="56"/>
    </row>
    <row r="39" spans="1:174" ht="14.25" customHeight="1" x14ac:dyDescent="0.35">
      <c r="A39" s="56"/>
      <c r="B39" s="345" t="s">
        <v>223</v>
      </c>
      <c r="C39" s="332"/>
      <c r="D39" s="68">
        <f>D27+D31+D35</f>
        <v>2167</v>
      </c>
      <c r="E39" s="63"/>
      <c r="F39" s="70">
        <f>F27+F31+F35</f>
        <v>1341736087</v>
      </c>
      <c r="G39" s="63"/>
      <c r="H39" s="64">
        <v>619328</v>
      </c>
      <c r="I39" s="63"/>
      <c r="J39" s="64">
        <v>510000</v>
      </c>
      <c r="K39" s="63"/>
      <c r="L39" s="94"/>
      <c r="M39" s="92"/>
      <c r="N39" s="56"/>
    </row>
    <row r="40" spans="1:174" ht="14.25" customHeight="1" x14ac:dyDescent="0.35">
      <c r="A40" s="56"/>
      <c r="B40" s="345" t="s">
        <v>228</v>
      </c>
      <c r="C40" s="332"/>
      <c r="D40" s="68">
        <f>D28+D32+D36</f>
        <v>2268</v>
      </c>
      <c r="E40" s="63"/>
      <c r="F40" s="70">
        <f>F28+F32+F36</f>
        <v>1336469426</v>
      </c>
      <c r="G40" s="63"/>
      <c r="H40" s="64">
        <v>589272</v>
      </c>
      <c r="I40" s="63"/>
      <c r="J40" s="64">
        <v>475000</v>
      </c>
      <c r="K40" s="63"/>
      <c r="L40" s="95"/>
      <c r="M40" s="92"/>
      <c r="N40" s="56"/>
    </row>
    <row r="41" spans="1:174" ht="14.25" customHeight="1" x14ac:dyDescent="0.35">
      <c r="A41" s="56"/>
      <c r="B41" s="362" t="s">
        <v>222</v>
      </c>
      <c r="C41" s="340"/>
      <c r="D41" s="80">
        <f>D39-D40</f>
        <v>-101</v>
      </c>
      <c r="E41" s="79">
        <f>D41/D40</f>
        <v>-4.4532627865961197E-2</v>
      </c>
      <c r="F41" s="78">
        <f>F39-F40</f>
        <v>5266661</v>
      </c>
      <c r="G41" s="79">
        <f>F41/F40</f>
        <v>3.9407268864824745E-3</v>
      </c>
      <c r="H41" s="78">
        <f>H39-H40</f>
        <v>30056</v>
      </c>
      <c r="I41" s="79">
        <f>H41/H40</f>
        <v>5.1005308244749456E-2</v>
      </c>
      <c r="J41" s="78">
        <f>J39-J40</f>
        <v>35000</v>
      </c>
      <c r="K41" s="79">
        <f>J41/J40</f>
        <v>7.3684210526315783E-2</v>
      </c>
      <c r="L41" s="95"/>
      <c r="M41" s="92"/>
      <c r="N41" s="56"/>
    </row>
    <row r="42" spans="1:174" ht="14.25" customHeight="1" x14ac:dyDescent="0.35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</row>
    <row r="43" spans="1:174" ht="14.25" customHeight="1" x14ac:dyDescent="0.5">
      <c r="A43" s="96"/>
      <c r="B43" s="363" t="s">
        <v>229</v>
      </c>
      <c r="C43" s="361"/>
      <c r="D43" s="361"/>
      <c r="E43" s="361"/>
      <c r="F43" s="361"/>
      <c r="G43" s="361"/>
      <c r="H43" s="361"/>
      <c r="I43" s="361"/>
      <c r="J43" s="361"/>
      <c r="K43" s="348"/>
      <c r="L43" s="96"/>
      <c r="M43" s="161"/>
      <c r="N43" s="161"/>
    </row>
    <row r="44" spans="1:174" ht="14.25" customHeight="1" thickBot="1" x14ac:dyDescent="0.4">
      <c r="A44" s="96"/>
      <c r="B44" s="334" t="s">
        <v>573</v>
      </c>
      <c r="C44" s="335"/>
      <c r="D44" s="335"/>
      <c r="E44" s="335"/>
      <c r="F44" s="335"/>
      <c r="G44" s="335"/>
      <c r="H44" s="335"/>
      <c r="I44" s="335"/>
      <c r="J44" s="335"/>
      <c r="K44" s="336"/>
      <c r="L44" s="96"/>
      <c r="M44" s="161"/>
      <c r="N44" s="161"/>
      <c r="FR44" s="2">
        <v>150</v>
      </c>
    </row>
    <row r="45" spans="1:174" ht="14.25" customHeight="1" x14ac:dyDescent="0.35">
      <c r="A45" s="96"/>
      <c r="L45" s="96"/>
      <c r="M45" s="161"/>
      <c r="N45" s="161"/>
      <c r="FR45" s="2">
        <v>58</v>
      </c>
    </row>
    <row r="46" spans="1:174" ht="14.25" customHeight="1" x14ac:dyDescent="0.35">
      <c r="A46" s="96"/>
      <c r="B46" s="342" t="s">
        <v>230</v>
      </c>
      <c r="C46" s="343"/>
      <c r="D46" s="343"/>
      <c r="E46" s="343"/>
      <c r="F46" s="343"/>
      <c r="G46" s="343"/>
      <c r="H46" s="343"/>
      <c r="I46" s="343"/>
      <c r="J46" s="343"/>
      <c r="K46" s="344"/>
      <c r="L46" s="96"/>
      <c r="M46" s="161"/>
      <c r="N46" s="161"/>
      <c r="FR46" s="4">
        <v>2</v>
      </c>
    </row>
    <row r="47" spans="1:174" ht="14.25" customHeight="1" x14ac:dyDescent="0.35">
      <c r="A47" s="96"/>
      <c r="B47" s="345"/>
      <c r="C47" s="332"/>
      <c r="D47" s="63" t="s">
        <v>214</v>
      </c>
      <c r="E47" s="63" t="s">
        <v>96</v>
      </c>
      <c r="F47" s="63" t="s">
        <v>215</v>
      </c>
      <c r="G47" s="63" t="s">
        <v>96</v>
      </c>
      <c r="H47" s="63" t="s">
        <v>216</v>
      </c>
      <c r="I47" s="63" t="s">
        <v>96</v>
      </c>
      <c r="J47" s="63" t="s">
        <v>217</v>
      </c>
      <c r="K47" s="97" t="s">
        <v>96</v>
      </c>
      <c r="L47" s="96"/>
      <c r="M47" s="161"/>
      <c r="N47" s="161"/>
    </row>
    <row r="48" spans="1:174" ht="14.25" customHeight="1" x14ac:dyDescent="0.35">
      <c r="A48" s="96"/>
      <c r="B48" s="346" t="s">
        <v>231</v>
      </c>
      <c r="C48" s="332"/>
      <c r="D48" s="60"/>
      <c r="E48" s="60"/>
      <c r="F48" s="60"/>
      <c r="G48" s="60"/>
      <c r="H48" s="60"/>
      <c r="I48" s="60"/>
      <c r="J48" s="60"/>
      <c r="K48" s="98"/>
      <c r="L48" s="96"/>
      <c r="M48" s="161"/>
      <c r="N48" s="161"/>
    </row>
    <row r="49" spans="1:14" ht="14.25" customHeight="1" x14ac:dyDescent="0.35">
      <c r="A49" s="96"/>
      <c r="B49" s="345" t="s">
        <v>219</v>
      </c>
      <c r="C49" s="332"/>
      <c r="D49" s="63">
        <v>319</v>
      </c>
      <c r="E49" s="60"/>
      <c r="F49" s="64">
        <v>240906984</v>
      </c>
      <c r="G49" s="60"/>
      <c r="H49" s="64">
        <v>755194</v>
      </c>
      <c r="I49" s="63"/>
      <c r="J49" s="64">
        <v>650000</v>
      </c>
      <c r="K49" s="98"/>
      <c r="L49" s="96"/>
      <c r="M49" s="161"/>
      <c r="N49" s="161"/>
    </row>
    <row r="50" spans="1:14" ht="14.25" customHeight="1" x14ac:dyDescent="0.35">
      <c r="A50" s="96"/>
      <c r="B50" s="345" t="s">
        <v>220</v>
      </c>
      <c r="C50" s="332"/>
      <c r="D50" s="63">
        <v>326</v>
      </c>
      <c r="E50" s="60"/>
      <c r="F50" s="64">
        <v>254010807</v>
      </c>
      <c r="G50" s="60"/>
      <c r="H50" s="64">
        <v>779174</v>
      </c>
      <c r="I50" s="63"/>
      <c r="J50" s="64">
        <v>600000</v>
      </c>
      <c r="K50" s="99"/>
      <c r="L50" s="96"/>
      <c r="M50" s="161"/>
      <c r="N50" s="161"/>
    </row>
    <row r="51" spans="1:14" ht="14.25" customHeight="1" x14ac:dyDescent="0.35">
      <c r="A51" s="96"/>
      <c r="B51" s="345" t="s">
        <v>222</v>
      </c>
      <c r="C51" s="332"/>
      <c r="D51" s="73">
        <f>D49-D50</f>
        <v>-7</v>
      </c>
      <c r="E51" s="72">
        <f>D51/D50</f>
        <v>-2.1472392638036811E-2</v>
      </c>
      <c r="F51" s="64">
        <f>F49-F50</f>
        <v>-13103823</v>
      </c>
      <c r="G51" s="72">
        <f>F51/F50</f>
        <v>-5.1587659417971145E-2</v>
      </c>
      <c r="H51" s="64">
        <f>H49-H50</f>
        <v>-23980</v>
      </c>
      <c r="I51" s="72">
        <f>H51/H50</f>
        <v>-3.0776180930061833E-2</v>
      </c>
      <c r="J51" s="64">
        <f>J49-J50</f>
        <v>50000</v>
      </c>
      <c r="K51" s="66">
        <f>J51/J50</f>
        <v>8.3333333333333329E-2</v>
      </c>
      <c r="L51" s="96"/>
      <c r="M51" s="161"/>
      <c r="N51" s="161"/>
    </row>
    <row r="52" spans="1:14" ht="14.25" customHeight="1" x14ac:dyDescent="0.35">
      <c r="A52" s="96"/>
      <c r="B52" s="346" t="s">
        <v>232</v>
      </c>
      <c r="C52" s="332"/>
      <c r="D52" s="60"/>
      <c r="E52" s="60"/>
      <c r="F52" s="63"/>
      <c r="G52" s="60"/>
      <c r="H52" s="60"/>
      <c r="I52" s="60"/>
      <c r="J52" s="60"/>
      <c r="K52" s="98"/>
      <c r="L52" s="96"/>
      <c r="M52" s="161"/>
      <c r="N52" s="161"/>
    </row>
    <row r="53" spans="1:14" ht="14.25" customHeight="1" x14ac:dyDescent="0.35">
      <c r="A53" s="96"/>
      <c r="B53" s="345" t="s">
        <v>223</v>
      </c>
      <c r="C53" s="332"/>
      <c r="D53" s="63">
        <v>44</v>
      </c>
      <c r="E53" s="60"/>
      <c r="F53" s="64">
        <v>20538960</v>
      </c>
      <c r="G53" s="60"/>
      <c r="H53" s="64">
        <v>466794</v>
      </c>
      <c r="I53" s="63"/>
      <c r="J53" s="64">
        <v>445000</v>
      </c>
      <c r="K53" s="98"/>
      <c r="L53" s="96"/>
      <c r="M53" s="161"/>
      <c r="N53" s="161"/>
    </row>
    <row r="54" spans="1:14" ht="14.25" customHeight="1" x14ac:dyDescent="0.35">
      <c r="A54" s="96"/>
      <c r="B54" s="345" t="s">
        <v>224</v>
      </c>
      <c r="C54" s="332"/>
      <c r="D54" s="63">
        <v>47</v>
      </c>
      <c r="E54" s="60"/>
      <c r="F54" s="64">
        <v>23507540</v>
      </c>
      <c r="G54" s="60"/>
      <c r="H54" s="64">
        <v>500160</v>
      </c>
      <c r="I54" s="63"/>
      <c r="J54" s="64">
        <v>475000</v>
      </c>
      <c r="K54" s="98"/>
      <c r="L54" s="96"/>
      <c r="M54" s="161"/>
      <c r="N54" s="161"/>
    </row>
    <row r="55" spans="1:14" ht="14.25" customHeight="1" x14ac:dyDescent="0.35">
      <c r="A55" s="96"/>
      <c r="B55" s="345" t="s">
        <v>222</v>
      </c>
      <c r="C55" s="332"/>
      <c r="D55" s="73">
        <f>D53-D54</f>
        <v>-3</v>
      </c>
      <c r="E55" s="72">
        <f>D55/D54</f>
        <v>-6.3829787234042548E-2</v>
      </c>
      <c r="F55" s="64">
        <f>F53-F54</f>
        <v>-2968580</v>
      </c>
      <c r="G55" s="72">
        <f>F55/F54</f>
        <v>-0.12628203546606748</v>
      </c>
      <c r="H55" s="64">
        <f>H53-H54</f>
        <v>-33366</v>
      </c>
      <c r="I55" s="72">
        <f>H55/H54</f>
        <v>-6.671065259117083E-2</v>
      </c>
      <c r="J55" s="64">
        <f>J53-J54</f>
        <v>-30000</v>
      </c>
      <c r="K55" s="66">
        <f>J55/J54</f>
        <v>-6.3157894736842107E-2</v>
      </c>
      <c r="L55" s="96"/>
      <c r="M55" s="161"/>
      <c r="N55" s="161"/>
    </row>
    <row r="56" spans="1:14" ht="14.25" customHeight="1" x14ac:dyDescent="0.35">
      <c r="A56" s="96"/>
      <c r="B56" s="346" t="s">
        <v>233</v>
      </c>
      <c r="C56" s="332"/>
      <c r="D56" s="60"/>
      <c r="E56" s="60"/>
      <c r="F56" s="63"/>
      <c r="G56" s="60"/>
      <c r="H56" s="60"/>
      <c r="I56" s="60"/>
      <c r="J56" s="60"/>
      <c r="K56" s="98"/>
      <c r="L56" s="96"/>
      <c r="M56" s="161"/>
      <c r="N56" s="161"/>
    </row>
    <row r="57" spans="1:14" ht="14.25" customHeight="1" x14ac:dyDescent="0.35">
      <c r="A57" s="96"/>
      <c r="B57" s="347" t="s">
        <v>223</v>
      </c>
      <c r="C57" s="348"/>
      <c r="D57" s="74">
        <f>D6</f>
        <v>379</v>
      </c>
      <c r="E57" s="74"/>
      <c r="F57" s="70">
        <f>F6</f>
        <v>267274480</v>
      </c>
      <c r="G57" s="100"/>
      <c r="H57" s="70">
        <f>H6</f>
        <v>705209</v>
      </c>
      <c r="I57" s="74"/>
      <c r="J57" s="70">
        <f>J6</f>
        <v>622500</v>
      </c>
      <c r="K57" s="101"/>
      <c r="L57" s="96"/>
      <c r="M57" s="161"/>
      <c r="N57" s="161"/>
    </row>
    <row r="58" spans="1:14" ht="14.25" customHeight="1" x14ac:dyDescent="0.35">
      <c r="A58" s="96"/>
      <c r="B58" s="347" t="s">
        <v>224</v>
      </c>
      <c r="C58" s="348"/>
      <c r="D58" s="74">
        <f>D7</f>
        <v>393</v>
      </c>
      <c r="E58" s="100"/>
      <c r="F58" s="70">
        <f>F7</f>
        <v>285630787</v>
      </c>
      <c r="G58" s="100"/>
      <c r="H58" s="70">
        <f>H7</f>
        <v>726795</v>
      </c>
      <c r="I58" s="74"/>
      <c r="J58" s="70">
        <f>J7</f>
        <v>550000</v>
      </c>
      <c r="K58" s="101"/>
      <c r="L58" s="96"/>
      <c r="M58" s="161"/>
      <c r="N58" s="161"/>
    </row>
    <row r="59" spans="1:14" ht="14.25" customHeight="1" x14ac:dyDescent="0.35">
      <c r="A59" s="96"/>
      <c r="B59" s="349" t="s">
        <v>222</v>
      </c>
      <c r="C59" s="350"/>
      <c r="D59" s="80">
        <f>D57-D58</f>
        <v>-14</v>
      </c>
      <c r="E59" s="79">
        <f>D59/D58</f>
        <v>-3.5623409669211195E-2</v>
      </c>
      <c r="F59" s="78">
        <f>F57-F58</f>
        <v>-18356307</v>
      </c>
      <c r="G59" s="79">
        <f>F59/F58</f>
        <v>-6.4265855907192526E-2</v>
      </c>
      <c r="H59" s="78">
        <f>H57-H58</f>
        <v>-21586</v>
      </c>
      <c r="I59" s="79">
        <f>H59/H58</f>
        <v>-2.9700259357865699E-2</v>
      </c>
      <c r="J59" s="78">
        <f>J57-J58</f>
        <v>72500</v>
      </c>
      <c r="K59" s="102">
        <f>J59/J58</f>
        <v>0.13181818181818181</v>
      </c>
      <c r="L59" s="96"/>
      <c r="M59" s="161"/>
      <c r="N59" s="161"/>
    </row>
    <row r="60" spans="1:14" ht="14.25" customHeight="1" thickBot="1" x14ac:dyDescent="0.4">
      <c r="A60" s="96"/>
      <c r="B60" s="334"/>
      <c r="C60" s="335"/>
      <c r="D60" s="335"/>
      <c r="E60" s="335"/>
      <c r="F60" s="335"/>
      <c r="G60" s="335"/>
      <c r="H60" s="335"/>
      <c r="I60" s="335"/>
      <c r="J60" s="335"/>
      <c r="K60" s="336"/>
      <c r="L60" s="96"/>
      <c r="M60" s="161"/>
      <c r="N60" s="161"/>
    </row>
    <row r="61" spans="1:14" ht="14.25" customHeight="1" thickBot="1" x14ac:dyDescent="0.4">
      <c r="A61" s="96"/>
      <c r="B61" s="334" t="s">
        <v>570</v>
      </c>
      <c r="C61" s="335"/>
      <c r="D61" s="335"/>
      <c r="E61" s="335"/>
      <c r="F61" s="335"/>
      <c r="G61" s="335"/>
      <c r="H61" s="335"/>
      <c r="I61" s="335"/>
      <c r="J61" s="335"/>
      <c r="K61" s="336"/>
      <c r="L61" s="96"/>
      <c r="M61" s="161"/>
      <c r="N61" s="161"/>
    </row>
    <row r="62" spans="1:14" ht="14.25" customHeight="1" x14ac:dyDescent="0.35">
      <c r="A62" s="96"/>
      <c r="B62" s="337" t="s">
        <v>226</v>
      </c>
      <c r="C62" s="338"/>
      <c r="D62" s="338"/>
      <c r="E62" s="338"/>
      <c r="F62" s="338"/>
      <c r="G62" s="338"/>
      <c r="H62" s="338"/>
      <c r="I62" s="338"/>
      <c r="J62" s="338"/>
      <c r="K62" s="338"/>
      <c r="L62" s="96"/>
      <c r="M62" s="161"/>
      <c r="N62" s="161"/>
    </row>
    <row r="63" spans="1:14" ht="14.25" customHeight="1" thickBot="1" x14ac:dyDescent="0.4">
      <c r="A63" s="96"/>
      <c r="B63" s="339" t="s">
        <v>571</v>
      </c>
      <c r="C63" s="340"/>
      <c r="D63" s="340"/>
      <c r="E63" s="340"/>
      <c r="F63" s="85" t="s">
        <v>227</v>
      </c>
      <c r="G63" s="339" t="s">
        <v>572</v>
      </c>
      <c r="H63" s="340"/>
      <c r="I63" s="340"/>
      <c r="J63" s="340"/>
      <c r="K63" s="341"/>
      <c r="L63" s="96"/>
      <c r="M63" s="161"/>
      <c r="N63" s="161"/>
    </row>
    <row r="64" spans="1:14" ht="14.25" customHeight="1" x14ac:dyDescent="0.35">
      <c r="A64" s="96"/>
      <c r="B64" s="345"/>
      <c r="C64" s="332"/>
      <c r="D64" s="63" t="s">
        <v>214</v>
      </c>
      <c r="E64" s="63" t="s">
        <v>96</v>
      </c>
      <c r="F64" s="63" t="s">
        <v>215</v>
      </c>
      <c r="G64" s="63" t="s">
        <v>96</v>
      </c>
      <c r="H64" s="63" t="s">
        <v>216</v>
      </c>
      <c r="I64" s="63" t="s">
        <v>96</v>
      </c>
      <c r="J64" s="63" t="s">
        <v>217</v>
      </c>
      <c r="K64" s="97" t="s">
        <v>96</v>
      </c>
      <c r="L64" s="96"/>
      <c r="M64" s="161"/>
      <c r="N64" s="161"/>
    </row>
    <row r="65" spans="1:14" ht="14.25" customHeight="1" x14ac:dyDescent="0.35">
      <c r="A65" s="96"/>
      <c r="B65" s="346" t="s">
        <v>231</v>
      </c>
      <c r="C65" s="332"/>
      <c r="D65" s="60"/>
      <c r="E65" s="60"/>
      <c r="F65" s="60"/>
      <c r="G65" s="60"/>
      <c r="H65" s="60"/>
      <c r="I65" s="60"/>
      <c r="J65" s="60"/>
      <c r="K65" s="98"/>
      <c r="L65" s="96"/>
      <c r="M65" s="161"/>
      <c r="N65" s="161"/>
    </row>
    <row r="66" spans="1:14" ht="14.25" customHeight="1" x14ac:dyDescent="0.35">
      <c r="A66" s="96"/>
      <c r="B66" s="345" t="s">
        <v>219</v>
      </c>
      <c r="C66" s="332"/>
      <c r="D66" s="63">
        <v>1463</v>
      </c>
      <c r="E66" s="60"/>
      <c r="F66" s="64">
        <v>1124668722</v>
      </c>
      <c r="G66" s="60"/>
      <c r="H66" s="64">
        <v>768741</v>
      </c>
      <c r="I66" s="63"/>
      <c r="J66" s="64">
        <v>638000</v>
      </c>
      <c r="K66" s="98"/>
      <c r="L66" s="96"/>
      <c r="M66" s="161"/>
      <c r="N66" s="161"/>
    </row>
    <row r="67" spans="1:14" ht="14.25" customHeight="1" x14ac:dyDescent="0.35">
      <c r="A67" s="96"/>
      <c r="B67" s="345" t="s">
        <v>228</v>
      </c>
      <c r="C67" s="332"/>
      <c r="D67" s="63">
        <v>1429</v>
      </c>
      <c r="E67" s="60"/>
      <c r="F67" s="64">
        <v>1084626426</v>
      </c>
      <c r="G67" s="60"/>
      <c r="H67" s="64">
        <v>759010</v>
      </c>
      <c r="I67" s="63"/>
      <c r="J67" s="64">
        <v>605000</v>
      </c>
      <c r="K67" s="99"/>
      <c r="L67" s="96"/>
      <c r="M67" s="161"/>
      <c r="N67" s="161"/>
    </row>
    <row r="68" spans="1:14" ht="14.25" customHeight="1" x14ac:dyDescent="0.35">
      <c r="A68" s="96"/>
      <c r="B68" s="345" t="s">
        <v>222</v>
      </c>
      <c r="C68" s="332"/>
      <c r="D68" s="73">
        <f>D66-D67</f>
        <v>34</v>
      </c>
      <c r="E68" s="72">
        <f>D68/D67</f>
        <v>2.3792862141357594E-2</v>
      </c>
      <c r="F68" s="64">
        <f>F66-F67</f>
        <v>40042296</v>
      </c>
      <c r="G68" s="72">
        <f>F68/F67</f>
        <v>3.6918053110389551E-2</v>
      </c>
      <c r="H68" s="64">
        <f>H66-H67</f>
        <v>9731</v>
      </c>
      <c r="I68" s="72">
        <f>H68/H67</f>
        <v>1.2820647949302381E-2</v>
      </c>
      <c r="J68" s="64">
        <f>J66-J67</f>
        <v>33000</v>
      </c>
      <c r="K68" s="66">
        <f>J68/J67</f>
        <v>5.4545454545454543E-2</v>
      </c>
      <c r="L68" s="96"/>
      <c r="M68" s="161"/>
      <c r="N68" s="161"/>
    </row>
    <row r="69" spans="1:14" ht="14.25" customHeight="1" x14ac:dyDescent="0.35">
      <c r="A69" s="96"/>
      <c r="B69" s="346" t="s">
        <v>232</v>
      </c>
      <c r="C69" s="332"/>
      <c r="D69" s="60"/>
      <c r="E69" s="60"/>
      <c r="F69" s="60"/>
      <c r="G69" s="60"/>
      <c r="H69" s="60"/>
      <c r="I69" s="60"/>
      <c r="J69" s="60"/>
      <c r="K69" s="98"/>
      <c r="L69" s="96"/>
      <c r="M69" s="161"/>
      <c r="N69" s="161"/>
    </row>
    <row r="70" spans="1:14" ht="14.25" customHeight="1" x14ac:dyDescent="0.35">
      <c r="A70" s="96"/>
      <c r="B70" s="345" t="s">
        <v>223</v>
      </c>
      <c r="C70" s="332"/>
      <c r="D70" s="63">
        <v>180</v>
      </c>
      <c r="E70" s="60"/>
      <c r="F70" s="64">
        <v>81453160</v>
      </c>
      <c r="G70" s="60"/>
      <c r="H70" s="64">
        <v>452517</v>
      </c>
      <c r="I70" s="63"/>
      <c r="J70" s="64">
        <v>427500</v>
      </c>
      <c r="K70" s="98"/>
      <c r="L70" s="96"/>
      <c r="M70" s="161"/>
      <c r="N70" s="161"/>
    </row>
    <row r="71" spans="1:14" ht="14.25" customHeight="1" x14ac:dyDescent="0.35">
      <c r="A71" s="96"/>
      <c r="B71" s="345" t="s">
        <v>228</v>
      </c>
      <c r="C71" s="332"/>
      <c r="D71" s="63">
        <v>216</v>
      </c>
      <c r="E71" s="60"/>
      <c r="F71" s="64">
        <v>102544636</v>
      </c>
      <c r="G71" s="60"/>
      <c r="H71" s="64">
        <v>474743</v>
      </c>
      <c r="I71" s="63"/>
      <c r="J71" s="64">
        <v>462500</v>
      </c>
      <c r="K71" s="98"/>
      <c r="L71" s="96"/>
      <c r="M71" s="161"/>
      <c r="N71" s="161"/>
    </row>
    <row r="72" spans="1:14" ht="14.25" customHeight="1" x14ac:dyDescent="0.35">
      <c r="A72" s="96"/>
      <c r="B72" s="345" t="s">
        <v>222</v>
      </c>
      <c r="C72" s="332"/>
      <c r="D72" s="73">
        <f>D70-D71</f>
        <v>-36</v>
      </c>
      <c r="E72" s="72">
        <f>D72/D71</f>
        <v>-0.16666666666666666</v>
      </c>
      <c r="F72" s="64">
        <f>F70-F71</f>
        <v>-21091476</v>
      </c>
      <c r="G72" s="72">
        <f>F72/F71</f>
        <v>-0.20568092903464985</v>
      </c>
      <c r="H72" s="64">
        <f>H70-H71</f>
        <v>-22226</v>
      </c>
      <c r="I72" s="72">
        <f>H72/H71</f>
        <v>-4.6816909359379703E-2</v>
      </c>
      <c r="J72" s="64">
        <f>J70-J71</f>
        <v>-35000</v>
      </c>
      <c r="K72" s="66">
        <f>J72/J71</f>
        <v>-7.567567567567568E-2</v>
      </c>
      <c r="L72" s="96"/>
      <c r="M72" s="161"/>
      <c r="N72" s="161"/>
    </row>
    <row r="73" spans="1:14" ht="14.25" customHeight="1" x14ac:dyDescent="0.35">
      <c r="A73" s="96"/>
      <c r="B73" s="346" t="s">
        <v>233</v>
      </c>
      <c r="C73" s="332"/>
      <c r="D73" s="60"/>
      <c r="E73" s="60"/>
      <c r="F73" s="60"/>
      <c r="G73" s="60"/>
      <c r="H73" s="60"/>
      <c r="I73" s="60"/>
      <c r="J73" s="60"/>
      <c r="K73" s="98"/>
      <c r="L73" s="96"/>
      <c r="M73" s="161"/>
      <c r="N73" s="161"/>
    </row>
    <row r="74" spans="1:14" ht="14.25" customHeight="1" x14ac:dyDescent="0.35">
      <c r="A74" s="96"/>
      <c r="B74" s="347" t="s">
        <v>223</v>
      </c>
      <c r="C74" s="348"/>
      <c r="D74" s="74">
        <f>D27</f>
        <v>1735</v>
      </c>
      <c r="E74" s="74"/>
      <c r="F74" s="103">
        <f>F27</f>
        <v>1238509065</v>
      </c>
      <c r="G74" s="103"/>
      <c r="H74" s="103">
        <f>H27</f>
        <v>713838</v>
      </c>
      <c r="I74" s="103"/>
      <c r="J74" s="103">
        <f>J27</f>
        <v>585000</v>
      </c>
      <c r="K74" s="101"/>
      <c r="L74" s="96"/>
      <c r="M74" s="161"/>
      <c r="N74" s="161"/>
    </row>
    <row r="75" spans="1:14" ht="14.25" customHeight="1" x14ac:dyDescent="0.35">
      <c r="A75" s="96"/>
      <c r="B75" s="347" t="s">
        <v>228</v>
      </c>
      <c r="C75" s="348"/>
      <c r="D75" s="74">
        <f>D28</f>
        <v>1757</v>
      </c>
      <c r="E75" s="74"/>
      <c r="F75" s="103">
        <f>F28</f>
        <v>1225649774</v>
      </c>
      <c r="G75" s="103"/>
      <c r="H75" s="103">
        <f>H28</f>
        <v>697580</v>
      </c>
      <c r="I75" s="103"/>
      <c r="J75" s="103">
        <f>J28</f>
        <v>554850</v>
      </c>
      <c r="K75" s="101"/>
      <c r="L75" s="96"/>
      <c r="M75" s="161"/>
      <c r="N75" s="161"/>
    </row>
    <row r="76" spans="1:14" ht="14.25" customHeight="1" x14ac:dyDescent="0.35">
      <c r="A76" s="96"/>
      <c r="B76" s="349" t="s">
        <v>222</v>
      </c>
      <c r="C76" s="350"/>
      <c r="D76" s="80">
        <f>D74-D75</f>
        <v>-22</v>
      </c>
      <c r="E76" s="79">
        <f>D76/D75</f>
        <v>-1.2521343198634035E-2</v>
      </c>
      <c r="F76" s="103">
        <f>F74-F75</f>
        <v>12859291</v>
      </c>
      <c r="G76" s="79">
        <f>F76/F75</f>
        <v>1.049181525814894E-2</v>
      </c>
      <c r="H76" s="103">
        <f>H74-H75</f>
        <v>16258</v>
      </c>
      <c r="I76" s="79">
        <f>H76/H75</f>
        <v>2.3306287450901689E-2</v>
      </c>
      <c r="J76" s="103">
        <f>J74-J75</f>
        <v>30150</v>
      </c>
      <c r="K76" s="102">
        <f>J76/J75</f>
        <v>5.4339010543390104E-2</v>
      </c>
      <c r="L76" s="96"/>
      <c r="M76" s="161"/>
      <c r="N76" s="161"/>
    </row>
    <row r="77" spans="1:14" ht="14.25" customHeight="1" x14ac:dyDescent="0.35">
      <c r="A77" s="96"/>
      <c r="B77" s="96"/>
      <c r="C77" s="96"/>
      <c r="D77" s="96"/>
      <c r="E77" s="96"/>
      <c r="F77" s="96"/>
      <c r="G77" s="96"/>
      <c r="H77" s="96"/>
      <c r="I77" s="96"/>
      <c r="J77" s="96"/>
      <c r="K77" s="96"/>
      <c r="L77" s="96"/>
      <c r="M77" s="161"/>
      <c r="N77" s="161"/>
    </row>
    <row r="78" spans="1:14" ht="14.25" customHeight="1" x14ac:dyDescent="0.5">
      <c r="A78" s="104"/>
      <c r="B78" s="360" t="s">
        <v>234</v>
      </c>
      <c r="C78" s="361"/>
      <c r="D78" s="361"/>
      <c r="E78" s="361"/>
      <c r="F78" s="361"/>
      <c r="G78" s="361"/>
      <c r="H78" s="361"/>
      <c r="I78" s="361"/>
      <c r="J78" s="361"/>
      <c r="K78" s="348"/>
      <c r="L78" s="104"/>
      <c r="M78" s="216"/>
      <c r="N78" s="216"/>
    </row>
    <row r="79" spans="1:14" ht="14.25" customHeight="1" thickBot="1" x14ac:dyDescent="0.4">
      <c r="A79" s="104"/>
      <c r="B79" s="339" t="s">
        <v>103</v>
      </c>
      <c r="C79" s="340"/>
      <c r="D79" s="340"/>
      <c r="E79" s="340"/>
      <c r="F79" s="340"/>
      <c r="G79" s="340"/>
      <c r="H79" s="340"/>
      <c r="I79" s="340"/>
      <c r="J79" s="340"/>
      <c r="K79" s="340"/>
      <c r="L79" s="104"/>
      <c r="M79" s="216"/>
      <c r="N79" s="216"/>
    </row>
    <row r="80" spans="1:14" ht="14.25" customHeight="1" thickBot="1" x14ac:dyDescent="0.4">
      <c r="A80" s="104"/>
      <c r="B80" s="334" t="s">
        <v>574</v>
      </c>
      <c r="C80" s="335"/>
      <c r="D80" s="335"/>
      <c r="E80" s="335"/>
      <c r="F80" s="335"/>
      <c r="G80" s="335"/>
      <c r="H80" s="335"/>
      <c r="I80" s="335"/>
      <c r="J80" s="335"/>
      <c r="K80" s="336"/>
      <c r="L80" s="104"/>
      <c r="M80" s="216"/>
      <c r="N80" s="216"/>
    </row>
    <row r="81" spans="1:14" ht="14.25" customHeight="1" x14ac:dyDescent="0.35">
      <c r="A81" s="104"/>
      <c r="B81" s="342" t="s">
        <v>235</v>
      </c>
      <c r="C81" s="343"/>
      <c r="D81" s="343"/>
      <c r="E81" s="343"/>
      <c r="F81" s="343"/>
      <c r="G81" s="343"/>
      <c r="H81" s="343"/>
      <c r="I81" s="343"/>
      <c r="J81" s="343"/>
      <c r="K81" s="344"/>
      <c r="L81" s="104"/>
      <c r="M81" s="216"/>
      <c r="N81" s="216"/>
    </row>
    <row r="82" spans="1:14" ht="14.25" customHeight="1" x14ac:dyDescent="0.35">
      <c r="A82" s="104"/>
      <c r="B82" s="345"/>
      <c r="C82" s="332"/>
      <c r="D82" s="63" t="s">
        <v>214</v>
      </c>
      <c r="E82" s="63" t="s">
        <v>96</v>
      </c>
      <c r="F82" s="63" t="s">
        <v>215</v>
      </c>
      <c r="G82" s="63" t="s">
        <v>96</v>
      </c>
      <c r="H82" s="63" t="s">
        <v>216</v>
      </c>
      <c r="I82" s="63" t="s">
        <v>96</v>
      </c>
      <c r="J82" s="63" t="s">
        <v>217</v>
      </c>
      <c r="K82" s="97" t="s">
        <v>96</v>
      </c>
      <c r="L82" s="104"/>
      <c r="M82" s="216"/>
      <c r="N82" s="216"/>
    </row>
    <row r="83" spans="1:14" ht="14.25" customHeight="1" x14ac:dyDescent="0.35">
      <c r="A83" s="104"/>
      <c r="B83" s="346" t="s">
        <v>236</v>
      </c>
      <c r="C83" s="332"/>
      <c r="D83" s="60"/>
      <c r="E83" s="60"/>
      <c r="F83" s="63"/>
      <c r="G83" s="60"/>
      <c r="H83" s="60"/>
      <c r="I83" s="60"/>
      <c r="J83" s="60"/>
      <c r="K83" s="98"/>
      <c r="L83" s="104"/>
      <c r="M83" s="216"/>
      <c r="N83" s="216"/>
    </row>
    <row r="84" spans="1:14" ht="14.25" customHeight="1" x14ac:dyDescent="0.35">
      <c r="A84" s="104"/>
      <c r="B84" s="345" t="s">
        <v>219</v>
      </c>
      <c r="C84" s="332"/>
      <c r="D84" s="63">
        <v>75</v>
      </c>
      <c r="E84" s="60"/>
      <c r="F84" s="64">
        <v>14428700</v>
      </c>
      <c r="G84" s="60"/>
      <c r="H84" s="64">
        <v>194982</v>
      </c>
      <c r="I84" s="63"/>
      <c r="J84" s="64">
        <v>128850</v>
      </c>
      <c r="K84" s="98"/>
      <c r="L84" s="104"/>
      <c r="M84" s="216"/>
      <c r="N84" s="216"/>
    </row>
    <row r="85" spans="1:14" ht="14.25" customHeight="1" x14ac:dyDescent="0.35">
      <c r="A85" s="104"/>
      <c r="B85" s="345" t="s">
        <v>224</v>
      </c>
      <c r="C85" s="332"/>
      <c r="D85" s="63">
        <v>73</v>
      </c>
      <c r="E85" s="60"/>
      <c r="F85" s="105">
        <v>14458477</v>
      </c>
      <c r="G85" s="60"/>
      <c r="H85" s="64">
        <v>198061</v>
      </c>
      <c r="I85" s="63"/>
      <c r="J85" s="64">
        <v>150000</v>
      </c>
      <c r="K85" s="99"/>
      <c r="L85" s="104"/>
      <c r="M85" s="216"/>
      <c r="N85" s="216"/>
    </row>
    <row r="86" spans="1:14" ht="14.25" customHeight="1" x14ac:dyDescent="0.35">
      <c r="A86" s="104"/>
      <c r="B86" s="347" t="s">
        <v>237</v>
      </c>
      <c r="C86" s="348"/>
      <c r="D86" s="68">
        <f>D84-D85</f>
        <v>2</v>
      </c>
      <c r="E86" s="69">
        <f>D86/D85</f>
        <v>2.7397260273972601E-2</v>
      </c>
      <c r="F86" s="70">
        <f>F84-F85</f>
        <v>-29777</v>
      </c>
      <c r="G86" s="69">
        <f>F86/F85</f>
        <v>-2.0594838585004491E-3</v>
      </c>
      <c r="H86" s="70">
        <f>H84-H85</f>
        <v>-3079</v>
      </c>
      <c r="I86" s="69">
        <f>H86/H85</f>
        <v>-1.5545715713845734E-2</v>
      </c>
      <c r="J86" s="70">
        <f>J84-J85</f>
        <v>-21150</v>
      </c>
      <c r="K86" s="71">
        <f>J86/J85</f>
        <v>-0.14099999999999999</v>
      </c>
      <c r="L86" s="104"/>
      <c r="M86" s="216"/>
      <c r="N86" s="216"/>
    </row>
    <row r="87" spans="1:14" ht="14.25" customHeight="1" x14ac:dyDescent="0.35">
      <c r="A87" s="104"/>
      <c r="B87" s="346" t="s">
        <v>238</v>
      </c>
      <c r="C87" s="332"/>
      <c r="D87" s="63"/>
      <c r="E87" s="60"/>
      <c r="F87" s="64"/>
      <c r="G87" s="60"/>
      <c r="H87" s="64"/>
      <c r="I87" s="63"/>
      <c r="J87" s="64"/>
      <c r="K87" s="98"/>
      <c r="L87" s="104"/>
      <c r="M87" s="216"/>
      <c r="N87" s="216"/>
    </row>
    <row r="88" spans="1:14" ht="14.25" customHeight="1" x14ac:dyDescent="0.35">
      <c r="A88" s="104"/>
      <c r="B88" s="347" t="s">
        <v>219</v>
      </c>
      <c r="C88" s="348"/>
      <c r="D88" s="74">
        <f>D10</f>
        <v>82</v>
      </c>
      <c r="E88" s="74"/>
      <c r="F88" s="106">
        <f>F10</f>
        <v>15446450</v>
      </c>
      <c r="G88" s="106"/>
      <c r="H88" s="106">
        <f>H10</f>
        <v>188371</v>
      </c>
      <c r="I88" s="106"/>
      <c r="J88" s="106">
        <f>J10</f>
        <v>128850</v>
      </c>
      <c r="K88" s="107"/>
      <c r="L88" s="104"/>
      <c r="M88" s="216"/>
      <c r="N88" s="216"/>
    </row>
    <row r="89" spans="1:14" ht="14.25" customHeight="1" x14ac:dyDescent="0.35">
      <c r="A89" s="104"/>
      <c r="B89" s="347" t="s">
        <v>220</v>
      </c>
      <c r="C89" s="348"/>
      <c r="D89" s="74">
        <f>D11</f>
        <v>89</v>
      </c>
      <c r="E89" s="74"/>
      <c r="F89" s="106">
        <f>F11</f>
        <v>18332727</v>
      </c>
      <c r="G89" s="106"/>
      <c r="H89" s="106">
        <f>H11</f>
        <v>205985</v>
      </c>
      <c r="I89" s="106"/>
      <c r="J89" s="106">
        <f>J11</f>
        <v>130000</v>
      </c>
      <c r="K89" s="108"/>
      <c r="L89" s="104"/>
      <c r="M89" s="216"/>
      <c r="N89" s="216"/>
    </row>
    <row r="90" spans="1:14" ht="14.25" customHeight="1" x14ac:dyDescent="0.35">
      <c r="A90" s="104"/>
      <c r="B90" s="349" t="s">
        <v>222</v>
      </c>
      <c r="C90" s="350"/>
      <c r="D90" s="80">
        <f>D88-D89</f>
        <v>-7</v>
      </c>
      <c r="E90" s="79">
        <f>D90/D89</f>
        <v>-7.8651685393258425E-2</v>
      </c>
      <c r="F90" s="78">
        <f>F88-F89</f>
        <v>-2886277</v>
      </c>
      <c r="G90" s="79">
        <f>F90/F89</f>
        <v>-0.15743849782959185</v>
      </c>
      <c r="H90" s="78">
        <f>H88-H89</f>
        <v>-17614</v>
      </c>
      <c r="I90" s="79">
        <f>H90/H89</f>
        <v>-8.5511080903949321E-2</v>
      </c>
      <c r="J90" s="78">
        <f>J88-J89</f>
        <v>-1150</v>
      </c>
      <c r="K90" s="102">
        <f>J90/J89</f>
        <v>-8.8461538461538456E-3</v>
      </c>
      <c r="L90" s="104"/>
      <c r="M90" s="216"/>
      <c r="N90" s="216"/>
    </row>
    <row r="91" spans="1:14" ht="14.25" customHeight="1" x14ac:dyDescent="0.35">
      <c r="A91" s="104"/>
      <c r="L91" s="104"/>
      <c r="M91" s="216"/>
      <c r="N91" s="216"/>
    </row>
    <row r="92" spans="1:14" ht="14.25" customHeight="1" thickBot="1" x14ac:dyDescent="0.4">
      <c r="A92" s="104"/>
      <c r="B92" s="334" t="s">
        <v>574</v>
      </c>
      <c r="C92" s="335"/>
      <c r="D92" s="335"/>
      <c r="E92" s="335"/>
      <c r="F92" s="335"/>
      <c r="G92" s="335"/>
      <c r="H92" s="335"/>
      <c r="I92" s="335"/>
      <c r="J92" s="335"/>
      <c r="K92" s="336"/>
      <c r="L92" s="104"/>
      <c r="M92" s="216"/>
      <c r="N92" s="216"/>
    </row>
    <row r="93" spans="1:14" ht="14.25" customHeight="1" x14ac:dyDescent="0.35">
      <c r="A93" s="104"/>
      <c r="B93" s="337" t="s">
        <v>238</v>
      </c>
      <c r="C93" s="338"/>
      <c r="D93" s="338"/>
      <c r="E93" s="338"/>
      <c r="F93" s="338"/>
      <c r="G93" s="338"/>
      <c r="H93" s="338"/>
      <c r="I93" s="338"/>
      <c r="J93" s="338"/>
      <c r="K93" s="338"/>
      <c r="L93" s="104"/>
      <c r="M93" s="216"/>
      <c r="N93" s="216"/>
    </row>
    <row r="94" spans="1:14" ht="14.25" customHeight="1" thickBot="1" x14ac:dyDescent="0.4">
      <c r="A94" s="104"/>
      <c r="B94" s="339" t="s">
        <v>571</v>
      </c>
      <c r="C94" s="340"/>
      <c r="D94" s="340"/>
      <c r="E94" s="340"/>
      <c r="F94" s="85" t="s">
        <v>227</v>
      </c>
      <c r="G94" s="339" t="s">
        <v>572</v>
      </c>
      <c r="H94" s="340"/>
      <c r="I94" s="340"/>
      <c r="J94" s="340"/>
      <c r="K94" s="341"/>
      <c r="L94" s="104"/>
      <c r="M94" s="216"/>
      <c r="N94" s="216"/>
    </row>
    <row r="95" spans="1:14" ht="14.25" customHeight="1" x14ac:dyDescent="0.35">
      <c r="A95" s="104"/>
      <c r="B95" s="342" t="s">
        <v>239</v>
      </c>
      <c r="C95" s="343"/>
      <c r="D95" s="343"/>
      <c r="E95" s="343"/>
      <c r="F95" s="343"/>
      <c r="G95" s="343"/>
      <c r="H95" s="343"/>
      <c r="I95" s="343"/>
      <c r="J95" s="343"/>
      <c r="K95" s="344"/>
      <c r="L95" s="104"/>
      <c r="M95" s="216"/>
      <c r="N95" s="216"/>
    </row>
    <row r="96" spans="1:14" ht="14.25" customHeight="1" x14ac:dyDescent="0.35">
      <c r="A96" s="104"/>
      <c r="B96" s="345"/>
      <c r="C96" s="332"/>
      <c r="D96" s="63" t="s">
        <v>214</v>
      </c>
      <c r="E96" s="63" t="s">
        <v>96</v>
      </c>
      <c r="F96" s="63" t="s">
        <v>215</v>
      </c>
      <c r="G96" s="63" t="s">
        <v>96</v>
      </c>
      <c r="H96" s="63" t="s">
        <v>216</v>
      </c>
      <c r="I96" s="63" t="s">
        <v>96</v>
      </c>
      <c r="J96" s="63" t="s">
        <v>217</v>
      </c>
      <c r="K96" s="97" t="s">
        <v>96</v>
      </c>
      <c r="L96" s="104"/>
      <c r="M96" s="216"/>
      <c r="N96" s="216"/>
    </row>
    <row r="97" spans="1:14" ht="14.25" customHeight="1" x14ac:dyDescent="0.35">
      <c r="A97" s="104"/>
      <c r="B97" s="346" t="s">
        <v>236</v>
      </c>
      <c r="C97" s="332"/>
      <c r="D97" s="60"/>
      <c r="E97" s="60"/>
      <c r="F97" s="63"/>
      <c r="G97" s="60"/>
      <c r="H97" s="60"/>
      <c r="I97" s="60"/>
      <c r="J97" s="60"/>
      <c r="K97" s="98"/>
      <c r="L97" s="104"/>
      <c r="M97" s="216"/>
      <c r="N97" s="216"/>
    </row>
    <row r="98" spans="1:14" ht="14.25" customHeight="1" x14ac:dyDescent="0.35">
      <c r="A98" s="104"/>
      <c r="B98" s="345" t="s">
        <v>219</v>
      </c>
      <c r="C98" s="332"/>
      <c r="D98" s="63">
        <v>364</v>
      </c>
      <c r="E98" s="60"/>
      <c r="F98" s="64">
        <v>66606938</v>
      </c>
      <c r="G98" s="60"/>
      <c r="H98" s="64">
        <v>182986</v>
      </c>
      <c r="I98" s="63"/>
      <c r="J98" s="64">
        <v>135000</v>
      </c>
      <c r="K98" s="98"/>
      <c r="L98" s="104"/>
      <c r="M98" s="216"/>
      <c r="N98" s="216"/>
    </row>
    <row r="99" spans="1:14" ht="14.25" customHeight="1" x14ac:dyDescent="0.35">
      <c r="A99" s="104"/>
      <c r="B99" s="345" t="s">
        <v>228</v>
      </c>
      <c r="C99" s="332"/>
      <c r="D99" s="63">
        <v>425</v>
      </c>
      <c r="E99" s="60"/>
      <c r="F99" s="64">
        <v>80576602</v>
      </c>
      <c r="G99" s="60"/>
      <c r="H99" s="64">
        <v>189592</v>
      </c>
      <c r="I99" s="63"/>
      <c r="J99" s="64">
        <v>145000</v>
      </c>
      <c r="K99" s="99"/>
      <c r="L99" s="104"/>
      <c r="M99" s="216"/>
      <c r="N99" s="216"/>
    </row>
    <row r="100" spans="1:14" ht="14.25" customHeight="1" x14ac:dyDescent="0.35">
      <c r="A100" s="104"/>
      <c r="B100" s="347" t="s">
        <v>237</v>
      </c>
      <c r="C100" s="348"/>
      <c r="D100" s="68">
        <f>D98-D99</f>
        <v>-61</v>
      </c>
      <c r="E100" s="69">
        <f>D100/D99</f>
        <v>-0.14352941176470588</v>
      </c>
      <c r="F100" s="70">
        <f>F98-F99</f>
        <v>-13969664</v>
      </c>
      <c r="G100" s="69">
        <f>F100/F99</f>
        <v>-0.17337122257898144</v>
      </c>
      <c r="H100" s="70">
        <f>H98-H99</f>
        <v>-6606</v>
      </c>
      <c r="I100" s="69">
        <f>H100/H99</f>
        <v>-3.484324233090004E-2</v>
      </c>
      <c r="J100" s="70">
        <f>J98-J99</f>
        <v>-10000</v>
      </c>
      <c r="K100" s="71">
        <f>J100/J99</f>
        <v>-6.8965517241379309E-2</v>
      </c>
      <c r="L100" s="104"/>
      <c r="M100" s="216"/>
      <c r="N100" s="216"/>
    </row>
    <row r="101" spans="1:14" ht="14.25" customHeight="1" x14ac:dyDescent="0.35">
      <c r="A101" s="104"/>
      <c r="B101" s="346" t="s">
        <v>238</v>
      </c>
      <c r="C101" s="332"/>
      <c r="D101" s="63"/>
      <c r="E101" s="60"/>
      <c r="F101" s="64"/>
      <c r="G101" s="60"/>
      <c r="H101" s="64"/>
      <c r="I101" s="63"/>
      <c r="J101" s="64"/>
      <c r="K101" s="98"/>
      <c r="L101" s="104"/>
      <c r="M101" s="216"/>
      <c r="N101" s="216"/>
    </row>
    <row r="102" spans="1:14" ht="14.25" customHeight="1" x14ac:dyDescent="0.35">
      <c r="A102" s="104"/>
      <c r="B102" s="347" t="s">
        <v>219</v>
      </c>
      <c r="C102" s="348"/>
      <c r="D102" s="74">
        <f>D31</f>
        <v>404</v>
      </c>
      <c r="E102" s="74"/>
      <c r="F102" s="106">
        <f>F31</f>
        <v>77074128</v>
      </c>
      <c r="G102" s="106"/>
      <c r="H102" s="106">
        <f>H31</f>
        <v>190777</v>
      </c>
      <c r="I102" s="106"/>
      <c r="J102" s="106">
        <f>J31</f>
        <v>136000</v>
      </c>
      <c r="K102" s="107"/>
      <c r="L102" s="104"/>
      <c r="M102" s="216"/>
      <c r="N102" s="216"/>
    </row>
    <row r="103" spans="1:14" ht="14.25" customHeight="1" x14ac:dyDescent="0.35">
      <c r="A103" s="104"/>
      <c r="B103" s="347" t="s">
        <v>220</v>
      </c>
      <c r="C103" s="348"/>
      <c r="D103" s="74">
        <f>D32</f>
        <v>490</v>
      </c>
      <c r="E103" s="74"/>
      <c r="F103" s="106">
        <f>F32</f>
        <v>94322152</v>
      </c>
      <c r="G103" s="106"/>
      <c r="H103" s="106">
        <f>H32</f>
        <v>192494</v>
      </c>
      <c r="I103" s="106"/>
      <c r="J103" s="106">
        <f>J32</f>
        <v>140000</v>
      </c>
      <c r="K103" s="108"/>
      <c r="L103" s="104"/>
      <c r="M103" s="216"/>
      <c r="N103" s="216"/>
    </row>
    <row r="104" spans="1:14" ht="14.25" customHeight="1" x14ac:dyDescent="0.35">
      <c r="A104" s="104"/>
      <c r="B104" s="349" t="s">
        <v>222</v>
      </c>
      <c r="C104" s="350"/>
      <c r="D104" s="80">
        <f>D102-D103</f>
        <v>-86</v>
      </c>
      <c r="E104" s="79">
        <f>D104/D103</f>
        <v>-0.17551020408163265</v>
      </c>
      <c r="F104" s="78">
        <f>F102-F103</f>
        <v>-17248024</v>
      </c>
      <c r="G104" s="79">
        <f>F104/F103</f>
        <v>-0.18286291856445344</v>
      </c>
      <c r="H104" s="78">
        <f>H102-H103</f>
        <v>-1717</v>
      </c>
      <c r="I104" s="79">
        <f>H104/H103</f>
        <v>-8.9197585379284551E-3</v>
      </c>
      <c r="J104" s="78">
        <f>J102-J103</f>
        <v>-4000</v>
      </c>
      <c r="K104" s="102">
        <f>J104/J103</f>
        <v>-2.8571428571428571E-2</v>
      </c>
      <c r="L104" s="104"/>
      <c r="M104" s="216"/>
      <c r="N104" s="216"/>
    </row>
    <row r="105" spans="1:14" ht="14.5" x14ac:dyDescent="0.35">
      <c r="A105" s="104"/>
      <c r="B105" s="104"/>
      <c r="C105" s="104"/>
      <c r="D105" s="104"/>
      <c r="E105" s="104"/>
      <c r="F105" s="104"/>
      <c r="G105" s="104"/>
      <c r="H105" s="104"/>
      <c r="I105" s="104"/>
      <c r="J105" s="104"/>
      <c r="K105" s="104"/>
      <c r="L105" s="104"/>
      <c r="M105" s="216"/>
      <c r="N105" s="216"/>
    </row>
    <row r="106" spans="1:14" ht="21" x14ac:dyDescent="0.5">
      <c r="A106" s="109"/>
      <c r="B106" s="358" t="s">
        <v>240</v>
      </c>
      <c r="C106" s="359"/>
      <c r="D106" s="359"/>
      <c r="E106" s="359"/>
      <c r="F106" s="359"/>
      <c r="G106" s="359"/>
      <c r="H106" s="359"/>
      <c r="I106" s="359"/>
      <c r="J106" s="359"/>
      <c r="K106" s="352"/>
      <c r="L106" s="109"/>
      <c r="M106" s="217"/>
      <c r="N106" s="217"/>
    </row>
    <row r="107" spans="1:14" ht="14.25" customHeight="1" thickBot="1" x14ac:dyDescent="0.4">
      <c r="A107" s="109"/>
      <c r="B107" s="334" t="s">
        <v>575</v>
      </c>
      <c r="C107" s="335"/>
      <c r="D107" s="335"/>
      <c r="E107" s="335"/>
      <c r="F107" s="335"/>
      <c r="G107" s="335"/>
      <c r="H107" s="335"/>
      <c r="I107" s="335"/>
      <c r="J107" s="335"/>
      <c r="K107" s="336"/>
      <c r="L107" s="109"/>
      <c r="M107" s="217"/>
      <c r="N107" s="217"/>
    </row>
    <row r="108" spans="1:14" ht="14.25" customHeight="1" x14ac:dyDescent="0.35">
      <c r="A108" s="109"/>
      <c r="B108" s="355" t="s">
        <v>241</v>
      </c>
      <c r="C108" s="343"/>
      <c r="D108" s="343"/>
      <c r="E108" s="343"/>
      <c r="F108" s="343"/>
      <c r="G108" s="343"/>
      <c r="H108" s="343"/>
      <c r="I108" s="343"/>
      <c r="J108" s="343"/>
      <c r="K108" s="356"/>
      <c r="L108" s="109"/>
      <c r="M108" s="217"/>
      <c r="N108" s="217"/>
    </row>
    <row r="109" spans="1:14" ht="14.25" customHeight="1" x14ac:dyDescent="0.35">
      <c r="A109" s="109"/>
      <c r="B109" s="354"/>
      <c r="C109" s="332"/>
      <c r="D109" s="63" t="s">
        <v>214</v>
      </c>
      <c r="E109" s="63" t="s">
        <v>96</v>
      </c>
      <c r="F109" s="63" t="s">
        <v>215</v>
      </c>
      <c r="G109" s="63" t="s">
        <v>96</v>
      </c>
      <c r="H109" s="63" t="s">
        <v>216</v>
      </c>
      <c r="I109" s="63" t="s">
        <v>96</v>
      </c>
      <c r="J109" s="63" t="s">
        <v>217</v>
      </c>
      <c r="K109" s="110" t="s">
        <v>96</v>
      </c>
      <c r="L109" s="109"/>
      <c r="M109" s="217"/>
      <c r="N109" s="217"/>
    </row>
    <row r="110" spans="1:14" ht="14.25" customHeight="1" x14ac:dyDescent="0.35">
      <c r="A110" s="109"/>
      <c r="B110" s="353" t="s">
        <v>242</v>
      </c>
      <c r="C110" s="332"/>
      <c r="D110" s="60"/>
      <c r="E110" s="60"/>
      <c r="F110" s="60"/>
      <c r="G110" s="60"/>
      <c r="H110" s="60"/>
      <c r="I110" s="60"/>
      <c r="J110" s="60"/>
      <c r="K110" s="111"/>
      <c r="L110" s="109"/>
      <c r="M110" s="217"/>
      <c r="N110" s="217"/>
    </row>
    <row r="111" spans="1:14" ht="14.25" customHeight="1" x14ac:dyDescent="0.35">
      <c r="A111" s="109"/>
      <c r="B111" s="354" t="s">
        <v>219</v>
      </c>
      <c r="C111" s="332"/>
      <c r="D111" s="298">
        <v>0</v>
      </c>
      <c r="E111" s="60"/>
      <c r="F111" s="112">
        <f ca="1">-F111</f>
        <v>0</v>
      </c>
      <c r="G111" s="60"/>
      <c r="H111" s="112">
        <v>0</v>
      </c>
      <c r="I111" s="60"/>
      <c r="J111" s="112">
        <v>0</v>
      </c>
      <c r="K111" s="111"/>
      <c r="L111" s="109"/>
      <c r="M111" s="217"/>
      <c r="N111" s="217"/>
    </row>
    <row r="112" spans="1:14" ht="14.25" customHeight="1" x14ac:dyDescent="0.35">
      <c r="A112" s="109"/>
      <c r="B112" s="354" t="s">
        <v>220</v>
      </c>
      <c r="C112" s="332"/>
      <c r="D112" s="298">
        <v>0</v>
      </c>
      <c r="E112" s="60"/>
      <c r="F112" s="112">
        <f>-H112-J112-D1162</f>
        <v>0</v>
      </c>
      <c r="G112" s="60"/>
      <c r="H112" s="112">
        <v>0</v>
      </c>
      <c r="I112" s="60"/>
      <c r="J112" s="112">
        <v>0</v>
      </c>
      <c r="K112" s="110"/>
      <c r="L112" s="109"/>
      <c r="M112" s="217"/>
      <c r="N112" s="217"/>
    </row>
    <row r="113" spans="1:14" ht="14.25" customHeight="1" x14ac:dyDescent="0.35">
      <c r="A113" s="109"/>
      <c r="B113" s="354" t="s">
        <v>222</v>
      </c>
      <c r="C113" s="332"/>
      <c r="D113" s="299">
        <f>D111-D112</f>
        <v>0</v>
      </c>
      <c r="E113" s="72" t="e">
        <f>D113/D112</f>
        <v>#DIV/0!</v>
      </c>
      <c r="F113" s="112">
        <f ca="1">F111-F112</f>
        <v>0</v>
      </c>
      <c r="G113" s="72" t="e">
        <f ca="1">F113/F112</f>
        <v>#DIV/0!</v>
      </c>
      <c r="H113" s="112">
        <f>H111-H112</f>
        <v>0</v>
      </c>
      <c r="I113" s="72" t="e">
        <f>H113/H112</f>
        <v>#DIV/0!</v>
      </c>
      <c r="J113" s="112">
        <f>J111-J112</f>
        <v>0</v>
      </c>
      <c r="K113" s="72" t="e">
        <f>J113/J112</f>
        <v>#DIV/0!</v>
      </c>
      <c r="L113" s="109"/>
      <c r="M113" s="217"/>
      <c r="N113" s="217"/>
    </row>
    <row r="114" spans="1:14" ht="14.25" customHeight="1" x14ac:dyDescent="0.35">
      <c r="A114" s="109"/>
      <c r="B114" s="353" t="s">
        <v>243</v>
      </c>
      <c r="C114" s="332"/>
      <c r="D114" s="60"/>
      <c r="E114" s="60"/>
      <c r="F114" s="60"/>
      <c r="G114" s="63"/>
      <c r="H114" s="60"/>
      <c r="I114" s="63"/>
      <c r="J114" s="60"/>
      <c r="K114" s="110"/>
      <c r="L114" s="109"/>
      <c r="M114" s="217"/>
      <c r="N114" s="217"/>
    </row>
    <row r="115" spans="1:14" ht="14.25" customHeight="1" x14ac:dyDescent="0.35">
      <c r="A115" s="109"/>
      <c r="B115" s="354" t="s">
        <v>223</v>
      </c>
      <c r="C115" s="332"/>
      <c r="D115" s="63">
        <v>1</v>
      </c>
      <c r="E115" s="60"/>
      <c r="F115" s="112">
        <v>350000</v>
      </c>
      <c r="G115" s="60"/>
      <c r="H115" s="112">
        <v>350000</v>
      </c>
      <c r="I115" s="60"/>
      <c r="J115" s="112">
        <v>350000</v>
      </c>
      <c r="K115" s="110"/>
      <c r="L115" s="109"/>
      <c r="M115" s="217"/>
      <c r="N115" s="217"/>
    </row>
    <row r="116" spans="1:14" ht="14.25" customHeight="1" x14ac:dyDescent="0.35">
      <c r="A116" s="109"/>
      <c r="B116" s="354" t="s">
        <v>224</v>
      </c>
      <c r="C116" s="332"/>
      <c r="D116" s="63">
        <v>2</v>
      </c>
      <c r="E116" s="60"/>
      <c r="F116" s="112">
        <v>735800</v>
      </c>
      <c r="G116" s="63"/>
      <c r="H116" s="112">
        <v>367900</v>
      </c>
      <c r="I116" s="63"/>
      <c r="J116" s="112">
        <v>367900</v>
      </c>
      <c r="K116" s="110"/>
      <c r="L116" s="109"/>
      <c r="M116" s="217"/>
      <c r="N116" s="217"/>
    </row>
    <row r="117" spans="1:14" ht="14.25" customHeight="1" x14ac:dyDescent="0.35">
      <c r="A117" s="109"/>
      <c r="B117" s="354" t="s">
        <v>222</v>
      </c>
      <c r="C117" s="332"/>
      <c r="D117" s="73">
        <f>D115-D116</f>
        <v>-1</v>
      </c>
      <c r="E117" s="72">
        <f>D117/D116</f>
        <v>-0.5</v>
      </c>
      <c r="F117" s="112">
        <f>F115-F116</f>
        <v>-385800</v>
      </c>
      <c r="G117" s="72">
        <f>F117/F116</f>
        <v>-0.52432726284316389</v>
      </c>
      <c r="H117" s="112">
        <f>H115-H116</f>
        <v>-17900</v>
      </c>
      <c r="I117" s="72">
        <f>H117/H116</f>
        <v>-4.8654525686327804E-2</v>
      </c>
      <c r="J117" s="112">
        <f>J115-J116</f>
        <v>-17900</v>
      </c>
      <c r="K117" s="113">
        <f>J117/J116</f>
        <v>-4.8654525686327804E-2</v>
      </c>
      <c r="L117" s="109"/>
      <c r="M117" s="217"/>
      <c r="N117" s="217"/>
    </row>
    <row r="118" spans="1:14" ht="14.25" customHeight="1" x14ac:dyDescent="0.35">
      <c r="A118" s="109"/>
      <c r="B118" s="353" t="s">
        <v>244</v>
      </c>
      <c r="C118" s="332"/>
      <c r="D118" s="60"/>
      <c r="E118" s="63"/>
      <c r="F118" s="60"/>
      <c r="G118" s="63"/>
      <c r="H118" s="60"/>
      <c r="I118" s="63"/>
      <c r="J118" s="60"/>
      <c r="K118" s="110"/>
      <c r="L118" s="109"/>
      <c r="M118" s="217"/>
      <c r="N118" s="217"/>
    </row>
    <row r="119" spans="1:14" ht="14.25" customHeight="1" x14ac:dyDescent="0.35">
      <c r="A119" s="109"/>
      <c r="B119" s="357" t="s">
        <v>223</v>
      </c>
      <c r="C119" s="348"/>
      <c r="D119" s="68">
        <f>D111+D115</f>
        <v>1</v>
      </c>
      <c r="E119" s="74"/>
      <c r="F119" s="103">
        <f ca="1">F111+F115</f>
        <v>0</v>
      </c>
      <c r="G119" s="74"/>
      <c r="H119" s="103">
        <f>H111+H115</f>
        <v>350000</v>
      </c>
      <c r="I119" s="74"/>
      <c r="J119" s="103">
        <f>J111+J115</f>
        <v>350000</v>
      </c>
      <c r="K119" s="114"/>
      <c r="L119" s="109"/>
      <c r="M119" s="217"/>
      <c r="N119" s="217"/>
    </row>
    <row r="120" spans="1:14" ht="14.25" customHeight="1" x14ac:dyDescent="0.35">
      <c r="A120" s="109"/>
      <c r="B120" s="357" t="s">
        <v>224</v>
      </c>
      <c r="C120" s="348"/>
      <c r="D120" s="68">
        <f>D112+D116</f>
        <v>2</v>
      </c>
      <c r="E120" s="74"/>
      <c r="F120" s="103">
        <f>F112+F116</f>
        <v>735800</v>
      </c>
      <c r="G120" s="74"/>
      <c r="H120" s="103">
        <f>H112+H116</f>
        <v>367900</v>
      </c>
      <c r="I120" s="74"/>
      <c r="J120" s="103">
        <f>J112+J116</f>
        <v>367900</v>
      </c>
      <c r="K120" s="114"/>
      <c r="L120" s="109"/>
      <c r="M120" s="217"/>
      <c r="N120" s="217"/>
    </row>
    <row r="121" spans="1:14" ht="14.25" customHeight="1" x14ac:dyDescent="0.35">
      <c r="A121" s="109"/>
      <c r="B121" s="351" t="s">
        <v>222</v>
      </c>
      <c r="C121" s="352"/>
      <c r="D121" s="115">
        <f>D119-D120</f>
        <v>-1</v>
      </c>
      <c r="E121" s="116">
        <f>D121/D120</f>
        <v>-0.5</v>
      </c>
      <c r="F121" s="117">
        <f ca="1">F119-F120</f>
        <v>-735800</v>
      </c>
      <c r="G121" s="116">
        <f ca="1">F121/F120</f>
        <v>-1</v>
      </c>
      <c r="H121" s="117">
        <f>H119-H120</f>
        <v>-17900</v>
      </c>
      <c r="I121" s="116">
        <f>H121/H120</f>
        <v>-4.8654525686327804E-2</v>
      </c>
      <c r="J121" s="117">
        <f>J119-J120</f>
        <v>-17900</v>
      </c>
      <c r="K121" s="118">
        <f>J121/J120</f>
        <v>-4.8654525686327804E-2</v>
      </c>
      <c r="L121" s="109"/>
      <c r="M121" s="217"/>
      <c r="N121" s="217"/>
    </row>
    <row r="122" spans="1:14" ht="14.25" customHeight="1" x14ac:dyDescent="0.35">
      <c r="A122" s="109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109"/>
      <c r="M122" s="217"/>
      <c r="N122" s="217"/>
    </row>
    <row r="123" spans="1:14" ht="14.25" customHeight="1" thickBot="1" x14ac:dyDescent="0.4">
      <c r="A123" s="109"/>
      <c r="B123" s="334" t="s">
        <v>570</v>
      </c>
      <c r="C123" s="335"/>
      <c r="D123" s="335"/>
      <c r="E123" s="335"/>
      <c r="F123" s="335"/>
      <c r="G123" s="335"/>
      <c r="H123" s="335"/>
      <c r="I123" s="335"/>
      <c r="J123" s="335"/>
      <c r="K123" s="336"/>
      <c r="L123" s="109"/>
      <c r="M123" s="217"/>
      <c r="N123" s="217"/>
    </row>
    <row r="124" spans="1:14" ht="14.25" customHeight="1" x14ac:dyDescent="0.35">
      <c r="A124" s="109"/>
      <c r="B124" s="337" t="s">
        <v>226</v>
      </c>
      <c r="C124" s="338"/>
      <c r="D124" s="338"/>
      <c r="E124" s="338"/>
      <c r="F124" s="338"/>
      <c r="G124" s="338"/>
      <c r="H124" s="338"/>
      <c r="I124" s="338"/>
      <c r="J124" s="338"/>
      <c r="K124" s="338"/>
      <c r="L124" s="109"/>
      <c r="M124" s="217"/>
      <c r="N124" s="217"/>
    </row>
    <row r="125" spans="1:14" ht="14.25" customHeight="1" thickBot="1" x14ac:dyDescent="0.4">
      <c r="A125" s="109"/>
      <c r="B125" s="339" t="s">
        <v>571</v>
      </c>
      <c r="C125" s="340"/>
      <c r="D125" s="340"/>
      <c r="E125" s="340"/>
      <c r="F125" s="85" t="s">
        <v>227</v>
      </c>
      <c r="G125" s="339" t="s">
        <v>572</v>
      </c>
      <c r="H125" s="340"/>
      <c r="I125" s="340"/>
      <c r="J125" s="340"/>
      <c r="K125" s="341"/>
      <c r="L125" s="109"/>
      <c r="M125" s="217"/>
      <c r="N125" s="217"/>
    </row>
    <row r="126" spans="1:14" ht="14.25" customHeight="1" x14ac:dyDescent="0.35">
      <c r="A126" s="109"/>
      <c r="B126" s="355"/>
      <c r="C126" s="343"/>
      <c r="D126" s="343"/>
      <c r="E126" s="343"/>
      <c r="F126" s="343"/>
      <c r="G126" s="343"/>
      <c r="H126" s="343"/>
      <c r="I126" s="343"/>
      <c r="J126" s="343"/>
      <c r="K126" s="356"/>
      <c r="L126" s="109"/>
      <c r="M126" s="217"/>
      <c r="N126" s="217"/>
    </row>
    <row r="127" spans="1:14" ht="14.25" customHeight="1" x14ac:dyDescent="0.35">
      <c r="A127" s="109"/>
      <c r="B127" s="354"/>
      <c r="C127" s="332"/>
      <c r="D127" s="63" t="s">
        <v>214</v>
      </c>
      <c r="E127" s="63" t="s">
        <v>96</v>
      </c>
      <c r="F127" s="63" t="s">
        <v>215</v>
      </c>
      <c r="G127" s="63" t="s">
        <v>96</v>
      </c>
      <c r="H127" s="63" t="s">
        <v>216</v>
      </c>
      <c r="I127" s="63" t="s">
        <v>96</v>
      </c>
      <c r="J127" s="63" t="s">
        <v>217</v>
      </c>
      <c r="K127" s="110" t="s">
        <v>96</v>
      </c>
      <c r="L127" s="109"/>
      <c r="M127" s="217"/>
      <c r="N127" s="217"/>
    </row>
    <row r="128" spans="1:14" ht="14.25" customHeight="1" x14ac:dyDescent="0.35">
      <c r="A128" s="109"/>
      <c r="B128" s="353" t="s">
        <v>242</v>
      </c>
      <c r="C128" s="332"/>
      <c r="D128" s="60"/>
      <c r="E128" s="60"/>
      <c r="F128" s="60"/>
      <c r="G128" s="60"/>
      <c r="H128" s="60"/>
      <c r="I128" s="60"/>
      <c r="J128" s="60"/>
      <c r="K128" s="111"/>
      <c r="L128" s="109"/>
      <c r="M128" s="217"/>
      <c r="N128" s="217"/>
    </row>
    <row r="129" spans="1:14" ht="14.25" customHeight="1" x14ac:dyDescent="0.35">
      <c r="A129" s="109"/>
      <c r="B129" s="354" t="s">
        <v>219</v>
      </c>
      <c r="C129" s="332"/>
      <c r="D129" s="63">
        <v>4</v>
      </c>
      <c r="E129" s="60"/>
      <c r="F129" s="112">
        <v>3450000</v>
      </c>
      <c r="G129" s="60"/>
      <c r="H129" s="112">
        <v>862500</v>
      </c>
      <c r="I129" s="60"/>
      <c r="J129" s="112">
        <v>560000</v>
      </c>
      <c r="K129" s="111"/>
      <c r="L129" s="109"/>
      <c r="M129" s="217"/>
      <c r="N129" s="217"/>
    </row>
    <row r="130" spans="1:14" ht="14.25" customHeight="1" x14ac:dyDescent="0.35">
      <c r="A130" s="109"/>
      <c r="B130" s="354" t="s">
        <v>228</v>
      </c>
      <c r="C130" s="332"/>
      <c r="D130" s="63">
        <v>2</v>
      </c>
      <c r="E130" s="60"/>
      <c r="F130" s="112">
        <v>345000</v>
      </c>
      <c r="G130" s="60"/>
      <c r="H130" s="112">
        <v>172500</v>
      </c>
      <c r="I130" s="60"/>
      <c r="J130" s="112">
        <v>172500</v>
      </c>
      <c r="K130" s="110"/>
      <c r="L130" s="109"/>
      <c r="M130" s="217"/>
      <c r="N130" s="217"/>
    </row>
    <row r="131" spans="1:14" ht="14.25" customHeight="1" x14ac:dyDescent="0.35">
      <c r="A131" s="109"/>
      <c r="B131" s="354" t="s">
        <v>222</v>
      </c>
      <c r="C131" s="332"/>
      <c r="D131" s="73">
        <f>D129-D130</f>
        <v>2</v>
      </c>
      <c r="E131" s="72">
        <f>D131/D130</f>
        <v>1</v>
      </c>
      <c r="F131" s="112">
        <f>F129-F130</f>
        <v>3105000</v>
      </c>
      <c r="G131" s="72">
        <f>F131/F130</f>
        <v>9</v>
      </c>
      <c r="H131" s="112">
        <f>H129-H130</f>
        <v>690000</v>
      </c>
      <c r="I131" s="72">
        <f>H131/H130</f>
        <v>4</v>
      </c>
      <c r="J131" s="112">
        <f>J129-J130</f>
        <v>387500</v>
      </c>
      <c r="K131" s="113">
        <f>J131/J130</f>
        <v>2.2463768115942031</v>
      </c>
      <c r="L131" s="109"/>
      <c r="M131" s="217"/>
      <c r="N131" s="217"/>
    </row>
    <row r="132" spans="1:14" ht="14.25" customHeight="1" x14ac:dyDescent="0.35">
      <c r="A132" s="109"/>
      <c r="B132" s="353" t="s">
        <v>243</v>
      </c>
      <c r="C132" s="332"/>
      <c r="D132" s="60"/>
      <c r="E132" s="60"/>
      <c r="F132" s="60"/>
      <c r="G132" s="63"/>
      <c r="H132" s="60"/>
      <c r="I132" s="63"/>
      <c r="J132" s="60"/>
      <c r="K132" s="110"/>
      <c r="L132" s="109"/>
      <c r="M132" s="217"/>
      <c r="N132" s="217"/>
    </row>
    <row r="133" spans="1:14" ht="14.25" customHeight="1" x14ac:dyDescent="0.35">
      <c r="A133" s="109"/>
      <c r="B133" s="354" t="s">
        <v>223</v>
      </c>
      <c r="C133" s="332"/>
      <c r="D133" s="63">
        <v>6</v>
      </c>
      <c r="E133" s="60"/>
      <c r="F133" s="112">
        <v>1885500</v>
      </c>
      <c r="G133" s="60"/>
      <c r="H133" s="112">
        <v>314250</v>
      </c>
      <c r="I133" s="60"/>
      <c r="J133" s="112">
        <v>238500</v>
      </c>
      <c r="K133" s="110"/>
      <c r="L133" s="109"/>
      <c r="M133" s="217"/>
      <c r="N133" s="217"/>
    </row>
    <row r="134" spans="1:14" ht="14.25" customHeight="1" x14ac:dyDescent="0.35">
      <c r="A134" s="109"/>
      <c r="B134" s="354" t="s">
        <v>228</v>
      </c>
      <c r="C134" s="332"/>
      <c r="D134" s="63">
        <v>14</v>
      </c>
      <c r="E134" s="60"/>
      <c r="F134" s="112">
        <v>2679600</v>
      </c>
      <c r="G134" s="63"/>
      <c r="H134" s="112">
        <v>191400</v>
      </c>
      <c r="I134" s="63"/>
      <c r="J134" s="112">
        <v>170500</v>
      </c>
      <c r="K134" s="110"/>
      <c r="L134" s="109"/>
      <c r="M134" s="217"/>
      <c r="N134" s="217"/>
    </row>
    <row r="135" spans="1:14" ht="14.25" customHeight="1" x14ac:dyDescent="0.35">
      <c r="A135" s="109"/>
      <c r="B135" s="354" t="s">
        <v>222</v>
      </c>
      <c r="C135" s="332"/>
      <c r="D135" s="73">
        <f>D133-D134</f>
        <v>-8</v>
      </c>
      <c r="E135" s="72">
        <f>D135/D134</f>
        <v>-0.5714285714285714</v>
      </c>
      <c r="F135" s="112">
        <f>F133-F134</f>
        <v>-794100</v>
      </c>
      <c r="G135" s="72">
        <f>F135/F134</f>
        <v>-0.29635020152261532</v>
      </c>
      <c r="H135" s="112">
        <f>H133-H134</f>
        <v>122850</v>
      </c>
      <c r="I135" s="72">
        <f>H135/H134</f>
        <v>0.64184952978056431</v>
      </c>
      <c r="J135" s="112">
        <f>J133-J134</f>
        <v>68000</v>
      </c>
      <c r="K135" s="113">
        <f>J135/J134</f>
        <v>0.39882697947214074</v>
      </c>
      <c r="L135" s="109"/>
      <c r="M135" s="217"/>
      <c r="N135" s="217"/>
    </row>
    <row r="136" spans="1:14" ht="14.25" customHeight="1" x14ac:dyDescent="0.35">
      <c r="A136" s="109"/>
      <c r="B136" s="353" t="s">
        <v>244</v>
      </c>
      <c r="C136" s="332"/>
      <c r="D136" s="60"/>
      <c r="E136" s="63"/>
      <c r="F136" s="60"/>
      <c r="G136" s="63"/>
      <c r="H136" s="60"/>
      <c r="I136" s="63"/>
      <c r="J136" s="60"/>
      <c r="K136" s="110"/>
      <c r="L136" s="109"/>
      <c r="M136" s="217"/>
      <c r="N136" s="217"/>
    </row>
    <row r="137" spans="1:14" ht="14.25" customHeight="1" x14ac:dyDescent="0.35">
      <c r="A137" s="109"/>
      <c r="B137" s="357" t="s">
        <v>223</v>
      </c>
      <c r="C137" s="348"/>
      <c r="D137" s="68">
        <f>D129+D133</f>
        <v>10</v>
      </c>
      <c r="E137" s="74"/>
      <c r="F137" s="103">
        <f>F129+F133</f>
        <v>5335500</v>
      </c>
      <c r="G137" s="100"/>
      <c r="H137" s="103">
        <f>H129+H133</f>
        <v>1176750</v>
      </c>
      <c r="I137" s="100"/>
      <c r="J137" s="103">
        <f>J129+J133</f>
        <v>798500</v>
      </c>
      <c r="K137" s="114"/>
      <c r="L137" s="109"/>
      <c r="M137" s="217"/>
      <c r="N137" s="217"/>
    </row>
    <row r="138" spans="1:14" ht="14.25" customHeight="1" x14ac:dyDescent="0.35">
      <c r="A138" s="109"/>
      <c r="B138" s="357" t="s">
        <v>224</v>
      </c>
      <c r="C138" s="348"/>
      <c r="D138" s="68">
        <f>D130+D134</f>
        <v>16</v>
      </c>
      <c r="E138" s="74"/>
      <c r="F138" s="103">
        <f>F130+F134</f>
        <v>3024600</v>
      </c>
      <c r="G138" s="100"/>
      <c r="H138" s="103">
        <f>H130+H134</f>
        <v>363900</v>
      </c>
      <c r="I138" s="100"/>
      <c r="J138" s="103">
        <f>J130+J134</f>
        <v>343000</v>
      </c>
      <c r="K138" s="114"/>
      <c r="L138" s="109"/>
      <c r="M138" s="217"/>
      <c r="N138" s="217"/>
    </row>
    <row r="139" spans="1:14" ht="14.25" customHeight="1" x14ac:dyDescent="0.35">
      <c r="A139" s="109"/>
      <c r="B139" s="351" t="s">
        <v>222</v>
      </c>
      <c r="C139" s="352"/>
      <c r="D139" s="115">
        <f>D137-D138</f>
        <v>-6</v>
      </c>
      <c r="E139" s="116">
        <f>D139/D138</f>
        <v>-0.375</v>
      </c>
      <c r="F139" s="117">
        <f>F137-F138</f>
        <v>2310900</v>
      </c>
      <c r="G139" s="116">
        <f>F139/F138</f>
        <v>0.76403491370759768</v>
      </c>
      <c r="H139" s="117">
        <f>H137-H138</f>
        <v>812850</v>
      </c>
      <c r="I139" s="116">
        <f>H139/H138</f>
        <v>2.2337180544105522</v>
      </c>
      <c r="J139" s="117">
        <f>J137-J138</f>
        <v>455500</v>
      </c>
      <c r="K139" s="118">
        <f>J139/J138</f>
        <v>1.3279883381924198</v>
      </c>
      <c r="L139" s="109"/>
      <c r="M139" s="217"/>
      <c r="N139" s="217"/>
    </row>
    <row r="140" spans="1:14" ht="14.25" customHeight="1" x14ac:dyDescent="0.35">
      <c r="A140" s="109"/>
      <c r="B140" s="109"/>
      <c r="C140" s="109"/>
      <c r="D140" s="109"/>
      <c r="E140" s="109"/>
      <c r="F140" s="109"/>
      <c r="G140" s="109"/>
      <c r="H140" s="109"/>
      <c r="I140" s="109"/>
      <c r="J140" s="109"/>
      <c r="K140" s="109"/>
      <c r="L140" s="109"/>
      <c r="M140" s="217"/>
      <c r="N140" s="217"/>
    </row>
    <row r="141" spans="1:14" ht="14.25" customHeight="1" x14ac:dyDescent="0.3"/>
    <row r="142" spans="1:14" ht="14.25" customHeight="1" x14ac:dyDescent="0.3"/>
    <row r="143" spans="1:14" ht="14.25" customHeight="1" x14ac:dyDescent="0.3"/>
    <row r="144" spans="1:1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136">
    <mergeCell ref="B1:M1"/>
    <mergeCell ref="B2:M2"/>
    <mergeCell ref="B3:M3"/>
    <mergeCell ref="B4:C4"/>
    <mergeCell ref="B5:C5"/>
    <mergeCell ref="B6:C6"/>
    <mergeCell ref="B7:C7"/>
    <mergeCell ref="B8:C8"/>
    <mergeCell ref="B9:C9"/>
    <mergeCell ref="B19:C19"/>
    <mergeCell ref="B20:C20"/>
    <mergeCell ref="B22:K22"/>
    <mergeCell ref="B23:K23"/>
    <mergeCell ref="B24:E24"/>
    <mergeCell ref="G24:K24"/>
    <mergeCell ref="B25:C25"/>
    <mergeCell ref="B26:C26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3:K43"/>
    <mergeCell ref="B44:K44"/>
    <mergeCell ref="B46:K46"/>
    <mergeCell ref="B47:C47"/>
    <mergeCell ref="B48:C48"/>
    <mergeCell ref="B49:C49"/>
    <mergeCell ref="B99:C99"/>
    <mergeCell ref="B100:C100"/>
    <mergeCell ref="B101:C101"/>
    <mergeCell ref="B102:C102"/>
    <mergeCell ref="B103:C103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8:K78"/>
    <mergeCell ref="B79:K79"/>
    <mergeCell ref="B80:K80"/>
    <mergeCell ref="B81:K81"/>
    <mergeCell ref="B104:C104"/>
    <mergeCell ref="B106:K106"/>
    <mergeCell ref="B107:K107"/>
    <mergeCell ref="B108:K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3:K123"/>
    <mergeCell ref="B124:K124"/>
    <mergeCell ref="B125:E125"/>
    <mergeCell ref="G125:K125"/>
    <mergeCell ref="B126:K126"/>
    <mergeCell ref="B127:C127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34:C134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K60"/>
    <mergeCell ref="B61:K61"/>
    <mergeCell ref="B62:K62"/>
    <mergeCell ref="G63:K63"/>
    <mergeCell ref="B63:E63"/>
    <mergeCell ref="B64:C64"/>
    <mergeCell ref="B92:K92"/>
    <mergeCell ref="B93:K93"/>
    <mergeCell ref="B94:E94"/>
    <mergeCell ref="G94:K94"/>
    <mergeCell ref="B95:K95"/>
    <mergeCell ref="B96:C96"/>
    <mergeCell ref="B97:C97"/>
    <mergeCell ref="B98:C98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</mergeCells>
  <pageMargins left="0.7" right="0.7" top="0.75" bottom="0.75" header="0" footer="0"/>
  <pageSetup orientation="portrait" r:id="rId1"/>
  <ignoredErrors>
    <ignoredError sqref="E33 F33:J33 E37:J37 E41:J41 E51:J51 E55:J55 E59:J59 E68:J68 E72:J72 E76:J76 E86:J86 E90:J90 E100:J100 E104:J104 F113 H113 J113 E117:J117 E121:J121 E131:J131 E135:J135 E139:J139 E8:L8 E12:K12 E16:L16 E20:L20 E29:J29" formula="1"/>
    <ignoredError sqref="K113" evalError="1"/>
    <ignoredError sqref="E113 G113 I113" evalError="1" formula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>
    <tabColor rgb="FFFF0000"/>
  </sheetPr>
  <dimension ref="A1:JN169"/>
  <sheetViews>
    <sheetView zoomScale="120" zoomScaleNormal="120" workbookViewId="0">
      <pane xSplit="1" ySplit="1" topLeftCell="IU2" activePane="bottomRight" state="frozen"/>
      <selection pane="topRight" activeCell="B1" sqref="B1"/>
      <selection pane="bottomLeft" activeCell="A2" sqref="A2"/>
      <selection pane="bottomRight" activeCell="JC78" sqref="JC78"/>
    </sheetView>
  </sheetViews>
  <sheetFormatPr defaultColWidth="12.58203125" defaultRowHeight="15" customHeight="1" x14ac:dyDescent="0.3"/>
  <cols>
    <col min="1" max="1" width="31" style="177" customWidth="1"/>
    <col min="2" max="2" width="6.4140625" bestFit="1" customWidth="1"/>
    <col min="3" max="3" width="5.9140625" bestFit="1" customWidth="1"/>
    <col min="4" max="5" width="6.58203125" bestFit="1" customWidth="1"/>
    <col min="6" max="6" width="5.9140625" customWidth="1"/>
    <col min="7" max="7" width="6.58203125" bestFit="1" customWidth="1"/>
    <col min="8" max="8" width="6.08203125" customWidth="1"/>
    <col min="9" max="9" width="6.4140625" bestFit="1" customWidth="1"/>
    <col min="10" max="11" width="6.58203125" bestFit="1" customWidth="1"/>
    <col min="12" max="12" width="6.08203125" bestFit="1" customWidth="1"/>
    <col min="13" max="13" width="6.9140625" bestFit="1" customWidth="1"/>
    <col min="14" max="14" width="6.4140625" bestFit="1" customWidth="1"/>
    <col min="15" max="15" width="5.9140625" bestFit="1" customWidth="1"/>
    <col min="16" max="17" width="6.58203125" bestFit="1" customWidth="1"/>
    <col min="18" max="19" width="7.58203125" bestFit="1" customWidth="1"/>
    <col min="20" max="20" width="9" bestFit="1" customWidth="1"/>
    <col min="21" max="21" width="41.08203125" bestFit="1" customWidth="1"/>
    <col min="22" max="24" width="7.58203125" bestFit="1" customWidth="1"/>
    <col min="25" max="25" width="9.08203125" bestFit="1" customWidth="1"/>
    <col min="26" max="26" width="31.9140625" bestFit="1" customWidth="1"/>
    <col min="27" max="32" width="7.58203125" bestFit="1" customWidth="1"/>
    <col min="33" max="94" width="9.9140625" bestFit="1" customWidth="1"/>
    <col min="95" max="95" width="12.9140625" bestFit="1" customWidth="1"/>
    <col min="96" max="202" width="9.9140625" bestFit="1" customWidth="1"/>
    <col min="203" max="262" width="10.9140625" bestFit="1" customWidth="1"/>
    <col min="263" max="263" width="11.08203125" customWidth="1"/>
  </cols>
  <sheetData>
    <row r="1" spans="1:273" s="196" customFormat="1" ht="14.25" customHeight="1" x14ac:dyDescent="0.3">
      <c r="A1" s="194" t="s">
        <v>111</v>
      </c>
      <c r="B1" s="194">
        <v>37777</v>
      </c>
      <c r="C1" s="194">
        <v>37807</v>
      </c>
      <c r="D1" s="194">
        <v>37838</v>
      </c>
      <c r="E1" s="194">
        <v>37869</v>
      </c>
      <c r="F1" s="194">
        <v>37899</v>
      </c>
      <c r="G1" s="194">
        <v>37930</v>
      </c>
      <c r="H1" s="194">
        <v>37960</v>
      </c>
      <c r="I1" s="194">
        <v>37991</v>
      </c>
      <c r="J1" s="194">
        <v>38022</v>
      </c>
      <c r="K1" s="194">
        <v>38051</v>
      </c>
      <c r="L1" s="194">
        <v>38082</v>
      </c>
      <c r="M1" s="194">
        <v>38112</v>
      </c>
      <c r="N1" s="194">
        <v>38143</v>
      </c>
      <c r="O1" s="194">
        <v>38173</v>
      </c>
      <c r="P1" s="194">
        <v>38204</v>
      </c>
      <c r="Q1" s="194">
        <v>38235</v>
      </c>
      <c r="R1" s="194">
        <v>38265</v>
      </c>
      <c r="S1" s="194">
        <v>38296</v>
      </c>
      <c r="T1" s="194">
        <v>38326</v>
      </c>
      <c r="U1" s="194">
        <v>38357</v>
      </c>
      <c r="V1" s="194">
        <v>38388</v>
      </c>
      <c r="W1" s="194">
        <v>38416</v>
      </c>
      <c r="X1" s="194">
        <v>38447</v>
      </c>
      <c r="Y1" s="194">
        <v>38477</v>
      </c>
      <c r="Z1" s="194">
        <v>38508</v>
      </c>
      <c r="AA1" s="194">
        <v>38538</v>
      </c>
      <c r="AB1" s="194">
        <v>38569</v>
      </c>
      <c r="AC1" s="194">
        <v>38600</v>
      </c>
      <c r="AD1" s="194">
        <v>38630</v>
      </c>
      <c r="AE1" s="194">
        <v>38661</v>
      </c>
      <c r="AF1" s="194">
        <v>38691</v>
      </c>
      <c r="AG1" s="194">
        <v>38722</v>
      </c>
      <c r="AH1" s="194">
        <v>38753</v>
      </c>
      <c r="AI1" s="194">
        <v>38781</v>
      </c>
      <c r="AJ1" s="194">
        <v>38812</v>
      </c>
      <c r="AK1" s="194">
        <v>38843</v>
      </c>
      <c r="AL1" s="194">
        <v>38874</v>
      </c>
      <c r="AM1" s="194">
        <v>38904</v>
      </c>
      <c r="AN1" s="194">
        <v>38935</v>
      </c>
      <c r="AO1" s="194">
        <v>38966</v>
      </c>
      <c r="AP1" s="194">
        <v>38996</v>
      </c>
      <c r="AQ1" s="194">
        <v>39027</v>
      </c>
      <c r="AR1" s="194">
        <v>39057</v>
      </c>
      <c r="AS1" s="194">
        <v>39088</v>
      </c>
      <c r="AT1" s="194">
        <v>39119</v>
      </c>
      <c r="AU1" s="194">
        <v>39147</v>
      </c>
      <c r="AV1" s="194">
        <v>39178</v>
      </c>
      <c r="AW1" s="194">
        <v>39208</v>
      </c>
      <c r="AX1" s="194">
        <v>39239</v>
      </c>
      <c r="AY1" s="194">
        <v>39269</v>
      </c>
      <c r="AZ1" s="194">
        <v>39300</v>
      </c>
      <c r="BA1" s="194">
        <v>39331</v>
      </c>
      <c r="BB1" s="194">
        <v>39361</v>
      </c>
      <c r="BC1" s="194">
        <v>39392</v>
      </c>
      <c r="BD1" s="194">
        <v>39422</v>
      </c>
      <c r="BE1" s="194">
        <v>39453</v>
      </c>
      <c r="BF1" s="194">
        <v>39484</v>
      </c>
      <c r="BG1" s="194">
        <v>39513</v>
      </c>
      <c r="BH1" s="194">
        <v>39544</v>
      </c>
      <c r="BI1" s="194">
        <v>39574</v>
      </c>
      <c r="BJ1" s="194">
        <v>39605</v>
      </c>
      <c r="BK1" s="194">
        <v>39635</v>
      </c>
      <c r="BL1" s="194">
        <v>39666</v>
      </c>
      <c r="BM1" s="194">
        <v>39697</v>
      </c>
      <c r="BN1" s="194">
        <v>39727</v>
      </c>
      <c r="BO1" s="194">
        <v>39758</v>
      </c>
      <c r="BP1" s="194">
        <v>39788</v>
      </c>
      <c r="BQ1" s="194">
        <v>39819</v>
      </c>
      <c r="BR1" s="194">
        <v>39850</v>
      </c>
      <c r="BS1" s="194">
        <v>39878</v>
      </c>
      <c r="BT1" s="194">
        <v>39909</v>
      </c>
      <c r="BU1" s="194">
        <v>39939</v>
      </c>
      <c r="BV1" s="194">
        <v>39970</v>
      </c>
      <c r="BW1" s="194">
        <v>40000</v>
      </c>
      <c r="BX1" s="194">
        <v>40031</v>
      </c>
      <c r="BY1" s="194">
        <v>40062</v>
      </c>
      <c r="BZ1" s="194">
        <v>40092</v>
      </c>
      <c r="CA1" s="194">
        <v>40123</v>
      </c>
      <c r="CB1" s="194">
        <v>40153</v>
      </c>
      <c r="CC1" s="194">
        <v>40184</v>
      </c>
      <c r="CD1" s="194">
        <v>40215</v>
      </c>
      <c r="CE1" s="194">
        <v>40243</v>
      </c>
      <c r="CF1" s="194">
        <v>40274</v>
      </c>
      <c r="CG1" s="194">
        <v>40304</v>
      </c>
      <c r="CH1" s="194">
        <v>40335</v>
      </c>
      <c r="CI1" s="194">
        <v>40365</v>
      </c>
      <c r="CJ1" s="194">
        <v>40396</v>
      </c>
      <c r="CK1" s="194">
        <v>40427</v>
      </c>
      <c r="CL1" s="194">
        <v>40457</v>
      </c>
      <c r="CM1" s="194">
        <v>40488</v>
      </c>
      <c r="CN1" s="194">
        <v>40518</v>
      </c>
      <c r="CO1" s="194">
        <v>40549</v>
      </c>
      <c r="CP1" s="194">
        <v>40580</v>
      </c>
      <c r="CQ1" s="194">
        <v>40608</v>
      </c>
      <c r="CR1" s="194">
        <v>40639</v>
      </c>
      <c r="CS1" s="194">
        <v>40669</v>
      </c>
      <c r="CT1" s="194">
        <v>40700</v>
      </c>
      <c r="CU1" s="194">
        <v>40730</v>
      </c>
      <c r="CV1" s="194">
        <v>40761</v>
      </c>
      <c r="CW1" s="194">
        <v>40792</v>
      </c>
      <c r="CX1" s="194">
        <v>40822</v>
      </c>
      <c r="CY1" s="194">
        <v>40853</v>
      </c>
      <c r="CZ1" s="194">
        <v>40883</v>
      </c>
      <c r="DA1" s="194">
        <v>40914</v>
      </c>
      <c r="DB1" s="194">
        <v>40945</v>
      </c>
      <c r="DC1" s="194">
        <v>40974</v>
      </c>
      <c r="DD1" s="194">
        <v>41005</v>
      </c>
      <c r="DE1" s="194">
        <v>41035</v>
      </c>
      <c r="DF1" s="194">
        <v>41066</v>
      </c>
      <c r="DG1" s="194">
        <v>41096</v>
      </c>
      <c r="DH1" s="194">
        <v>41127</v>
      </c>
      <c r="DI1" s="194">
        <v>41158</v>
      </c>
      <c r="DJ1" s="194">
        <v>41188</v>
      </c>
      <c r="DK1" s="194">
        <v>41219</v>
      </c>
      <c r="DL1" s="194">
        <v>41249</v>
      </c>
      <c r="DM1" s="194">
        <v>41280</v>
      </c>
      <c r="DN1" s="194">
        <v>41311</v>
      </c>
      <c r="DO1" s="194">
        <v>41339</v>
      </c>
      <c r="DP1" s="194">
        <v>41370</v>
      </c>
      <c r="DQ1" s="194">
        <v>41400</v>
      </c>
      <c r="DR1" s="194">
        <v>41431</v>
      </c>
      <c r="DS1" s="194">
        <v>41461</v>
      </c>
      <c r="DT1" s="194">
        <v>41492</v>
      </c>
      <c r="DU1" s="194">
        <v>41523</v>
      </c>
      <c r="DV1" s="194">
        <v>41553</v>
      </c>
      <c r="DW1" s="194">
        <v>41584</v>
      </c>
      <c r="DX1" s="194">
        <v>41614</v>
      </c>
      <c r="DY1" s="194">
        <v>41645</v>
      </c>
      <c r="DZ1" s="194">
        <v>41676</v>
      </c>
      <c r="EA1" s="194">
        <v>41704</v>
      </c>
      <c r="EB1" s="194">
        <v>41735</v>
      </c>
      <c r="EC1" s="194">
        <v>41765</v>
      </c>
      <c r="ED1" s="194">
        <v>41796</v>
      </c>
      <c r="EE1" s="194">
        <v>41826</v>
      </c>
      <c r="EF1" s="194">
        <v>41857</v>
      </c>
      <c r="EG1" s="194">
        <v>41888</v>
      </c>
      <c r="EH1" s="194">
        <v>41918</v>
      </c>
      <c r="EI1" s="194">
        <v>41949</v>
      </c>
      <c r="EJ1" s="194">
        <v>41979</v>
      </c>
      <c r="EK1" s="194">
        <v>42010</v>
      </c>
      <c r="EL1" s="194">
        <v>42041</v>
      </c>
      <c r="EM1" s="194">
        <v>42069</v>
      </c>
      <c r="EN1" s="194">
        <v>42100</v>
      </c>
      <c r="EO1" s="194">
        <v>42130</v>
      </c>
      <c r="EP1" s="194">
        <v>42161</v>
      </c>
      <c r="EQ1" s="194">
        <v>42191</v>
      </c>
      <c r="ER1" s="194">
        <v>42222</v>
      </c>
      <c r="ES1" s="194">
        <v>42253</v>
      </c>
      <c r="ET1" s="194">
        <v>42283</v>
      </c>
      <c r="EU1" s="194">
        <v>42314</v>
      </c>
      <c r="EV1" s="194">
        <v>42344</v>
      </c>
      <c r="EW1" s="194">
        <v>42375</v>
      </c>
      <c r="EX1" s="194">
        <v>42406</v>
      </c>
      <c r="EY1" s="194">
        <v>42435</v>
      </c>
      <c r="EZ1" s="194">
        <v>42466</v>
      </c>
      <c r="FA1" s="194">
        <v>42496</v>
      </c>
      <c r="FB1" s="194">
        <v>42527</v>
      </c>
      <c r="FC1" s="194">
        <v>42557</v>
      </c>
      <c r="FD1" s="194">
        <v>42588</v>
      </c>
      <c r="FE1" s="194">
        <v>42619</v>
      </c>
      <c r="FF1" s="194">
        <v>42649</v>
      </c>
      <c r="FG1" s="194">
        <v>42680</v>
      </c>
      <c r="FH1" s="194">
        <v>42710</v>
      </c>
      <c r="FI1" s="194">
        <v>42741</v>
      </c>
      <c r="FJ1" s="194">
        <v>42772</v>
      </c>
      <c r="FK1" s="194">
        <v>42800</v>
      </c>
      <c r="FL1" s="194">
        <v>42831</v>
      </c>
      <c r="FM1" s="194">
        <v>42861</v>
      </c>
      <c r="FN1" s="194">
        <v>42892</v>
      </c>
      <c r="FO1" s="194">
        <v>42922</v>
      </c>
      <c r="FP1" s="194">
        <v>42953</v>
      </c>
      <c r="FQ1" s="194">
        <v>42984</v>
      </c>
      <c r="FR1" s="194">
        <v>43014</v>
      </c>
      <c r="FS1" s="194">
        <v>43045</v>
      </c>
      <c r="FT1" s="194">
        <v>43075</v>
      </c>
      <c r="FU1" s="194">
        <v>43106</v>
      </c>
      <c r="FV1" s="194">
        <v>43137</v>
      </c>
      <c r="FW1" s="194">
        <v>43165</v>
      </c>
      <c r="FX1" s="194">
        <v>43196</v>
      </c>
      <c r="FY1" s="194">
        <v>43226</v>
      </c>
      <c r="FZ1" s="194">
        <v>43257</v>
      </c>
      <c r="GA1" s="194">
        <v>43287</v>
      </c>
      <c r="GB1" s="194">
        <v>43318</v>
      </c>
      <c r="GC1" s="194">
        <v>43349</v>
      </c>
      <c r="GD1" s="194">
        <v>43379</v>
      </c>
      <c r="GE1" s="194">
        <v>43410</v>
      </c>
      <c r="GF1" s="194">
        <v>43440</v>
      </c>
      <c r="GG1" s="194">
        <v>43471</v>
      </c>
      <c r="GH1" s="194">
        <v>43502</v>
      </c>
      <c r="GI1" s="194">
        <v>43530</v>
      </c>
      <c r="GJ1" s="194">
        <v>43561</v>
      </c>
      <c r="GK1" s="194">
        <v>43591</v>
      </c>
      <c r="GL1" s="194">
        <v>43622</v>
      </c>
      <c r="GM1" s="194">
        <v>43652</v>
      </c>
      <c r="GN1" s="194">
        <v>43683</v>
      </c>
      <c r="GO1" s="194">
        <v>43714</v>
      </c>
      <c r="GP1" s="194">
        <v>43744</v>
      </c>
      <c r="GQ1" s="194">
        <v>43775</v>
      </c>
      <c r="GR1" s="194">
        <v>43800</v>
      </c>
      <c r="GS1" s="194">
        <v>43836</v>
      </c>
      <c r="GT1" s="194">
        <v>43867</v>
      </c>
      <c r="GU1" s="194">
        <v>43896</v>
      </c>
      <c r="GV1" s="194">
        <v>43927</v>
      </c>
      <c r="GW1" s="194">
        <v>43957</v>
      </c>
      <c r="GX1" s="194">
        <v>43988</v>
      </c>
      <c r="GY1" s="194">
        <v>44018</v>
      </c>
      <c r="GZ1" s="194">
        <v>44049</v>
      </c>
      <c r="HA1" s="194">
        <v>44080</v>
      </c>
      <c r="HB1" s="194">
        <v>44110</v>
      </c>
      <c r="HC1" s="194">
        <v>44141</v>
      </c>
      <c r="HD1" s="194">
        <v>44171</v>
      </c>
      <c r="HE1" s="194">
        <v>44202</v>
      </c>
      <c r="HF1" s="194">
        <v>44233</v>
      </c>
      <c r="HG1" s="194">
        <v>44261</v>
      </c>
      <c r="HH1" s="194">
        <v>44292</v>
      </c>
      <c r="HI1" s="194">
        <v>44322</v>
      </c>
      <c r="HJ1" s="194">
        <v>44353</v>
      </c>
      <c r="HK1" s="194">
        <v>44383</v>
      </c>
      <c r="HL1" s="194">
        <v>44414</v>
      </c>
      <c r="HM1" s="194">
        <v>44445</v>
      </c>
      <c r="HN1" s="194">
        <v>44475</v>
      </c>
      <c r="HO1" s="194">
        <v>44506</v>
      </c>
      <c r="HP1" s="194">
        <v>44536</v>
      </c>
      <c r="HQ1" s="194">
        <v>44567</v>
      </c>
      <c r="HR1" s="194">
        <v>44598</v>
      </c>
      <c r="HS1" s="194">
        <v>44626</v>
      </c>
      <c r="HT1" s="194">
        <v>44657</v>
      </c>
      <c r="HU1" s="194">
        <v>44687</v>
      </c>
      <c r="HV1" s="194">
        <v>44718</v>
      </c>
      <c r="HW1" s="194">
        <v>44748</v>
      </c>
      <c r="HX1" s="194">
        <v>44779</v>
      </c>
      <c r="HY1" s="194">
        <v>44810</v>
      </c>
      <c r="HZ1" s="194">
        <v>44840</v>
      </c>
      <c r="IA1" s="194">
        <v>44871</v>
      </c>
      <c r="IB1" s="194">
        <v>44901</v>
      </c>
      <c r="IC1" s="194">
        <v>44932</v>
      </c>
      <c r="ID1" s="194">
        <v>44963</v>
      </c>
      <c r="IE1" s="194">
        <v>44991</v>
      </c>
      <c r="IF1" s="194">
        <v>45022</v>
      </c>
      <c r="IG1" s="194">
        <v>45052</v>
      </c>
      <c r="IH1" s="194">
        <v>45083</v>
      </c>
      <c r="II1" s="194">
        <v>45113</v>
      </c>
      <c r="IJ1" s="194">
        <v>45144</v>
      </c>
      <c r="IK1" s="194">
        <v>45175</v>
      </c>
      <c r="IL1" s="194">
        <v>45205</v>
      </c>
      <c r="IM1" s="194">
        <v>45236</v>
      </c>
      <c r="IN1" s="194">
        <v>45266</v>
      </c>
      <c r="IO1" s="194">
        <v>45297</v>
      </c>
      <c r="IP1" s="194">
        <v>45328</v>
      </c>
      <c r="IQ1" s="195">
        <v>45357</v>
      </c>
      <c r="IR1" s="194">
        <v>45388</v>
      </c>
      <c r="IS1" s="194">
        <v>45418</v>
      </c>
      <c r="IT1" s="194">
        <v>45449</v>
      </c>
      <c r="IU1" s="194">
        <v>45479</v>
      </c>
      <c r="IV1" s="194">
        <v>45510</v>
      </c>
      <c r="IW1" s="194">
        <v>45541</v>
      </c>
      <c r="IX1" s="194">
        <v>45571</v>
      </c>
      <c r="IY1" s="194">
        <v>45602</v>
      </c>
      <c r="IZ1" s="194">
        <v>45632</v>
      </c>
      <c r="JA1" s="194">
        <v>45663</v>
      </c>
      <c r="JB1" s="194">
        <v>45694</v>
      </c>
      <c r="JC1" s="194">
        <v>45722</v>
      </c>
      <c r="JD1" s="194">
        <v>45753</v>
      </c>
      <c r="JE1" s="194">
        <v>45783</v>
      </c>
      <c r="JF1" s="194">
        <v>45814</v>
      </c>
      <c r="JG1" s="194">
        <v>45844</v>
      </c>
      <c r="JH1" s="194">
        <v>45875</v>
      </c>
      <c r="JI1" s="194">
        <v>45906</v>
      </c>
      <c r="JJ1" s="194">
        <v>45936</v>
      </c>
      <c r="JK1" s="194">
        <v>45967</v>
      </c>
      <c r="JL1" s="194">
        <v>45997</v>
      </c>
      <c r="JM1" s="194">
        <v>46028</v>
      </c>
    </row>
    <row r="2" spans="1:273" s="161" customFormat="1" ht="14.25" customHeight="1" x14ac:dyDescent="0.35">
      <c r="A2" s="197" t="s">
        <v>245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AL2" s="120"/>
      <c r="AM2" s="120"/>
      <c r="AN2" s="120"/>
      <c r="AO2" s="120"/>
      <c r="AP2" s="120"/>
      <c r="AQ2" s="120"/>
      <c r="AR2" s="120"/>
      <c r="AS2" s="120"/>
      <c r="AT2" s="120"/>
      <c r="AU2" s="120"/>
      <c r="AV2" s="120"/>
      <c r="AW2" s="120"/>
      <c r="AX2" s="120"/>
      <c r="AY2" s="120"/>
      <c r="AZ2" s="120"/>
      <c r="BA2" s="120"/>
      <c r="BB2" s="120"/>
      <c r="BC2" s="120"/>
      <c r="BD2" s="120"/>
      <c r="BE2" s="120"/>
      <c r="BF2" s="120"/>
      <c r="BG2" s="120"/>
      <c r="BH2" s="120"/>
      <c r="BI2" s="120"/>
      <c r="BJ2" s="120"/>
      <c r="BK2" s="120"/>
      <c r="BL2" s="120"/>
      <c r="BM2" s="120"/>
      <c r="BN2" s="120"/>
      <c r="BO2" s="120"/>
      <c r="BP2" s="120"/>
      <c r="BQ2" s="120"/>
      <c r="BR2" s="120"/>
      <c r="BS2" s="120"/>
      <c r="BT2" s="120"/>
      <c r="BU2" s="120"/>
      <c r="BV2" s="120"/>
      <c r="BW2" s="120"/>
      <c r="BX2" s="120"/>
      <c r="BY2" s="120"/>
      <c r="BZ2" s="120"/>
      <c r="CA2" s="120"/>
      <c r="CB2" s="120"/>
      <c r="CC2" s="120"/>
      <c r="CD2" s="120"/>
      <c r="CE2" s="120"/>
      <c r="CF2" s="120"/>
      <c r="CG2" s="120"/>
      <c r="CH2" s="120"/>
      <c r="CI2" s="120"/>
      <c r="CJ2" s="120"/>
      <c r="CK2" s="120"/>
      <c r="CL2" s="120"/>
      <c r="CM2" s="120"/>
      <c r="CN2" s="120"/>
      <c r="CO2" s="120"/>
      <c r="CP2" s="120"/>
      <c r="CQ2" s="120"/>
      <c r="CR2" s="120"/>
      <c r="CS2" s="120"/>
      <c r="CT2" s="120"/>
      <c r="CU2" s="120"/>
      <c r="CV2" s="120"/>
      <c r="CW2" s="120"/>
      <c r="CX2" s="120"/>
      <c r="CY2" s="120"/>
      <c r="CZ2" s="120"/>
      <c r="DA2" s="120"/>
      <c r="DB2" s="120"/>
      <c r="DC2" s="120"/>
      <c r="DD2" s="120"/>
      <c r="DE2" s="120"/>
      <c r="DF2" s="120"/>
      <c r="DG2" s="120"/>
      <c r="DH2" s="120"/>
      <c r="DI2" s="120"/>
      <c r="DJ2" s="120"/>
      <c r="DK2" s="120"/>
      <c r="DL2" s="120"/>
      <c r="DM2" s="120"/>
      <c r="DN2" s="120"/>
      <c r="DO2" s="120"/>
      <c r="DP2" s="120"/>
      <c r="DQ2" s="120"/>
      <c r="DR2" s="120"/>
      <c r="DS2" s="120"/>
      <c r="DT2" s="120"/>
      <c r="DU2" s="120"/>
      <c r="DV2" s="120"/>
      <c r="DW2" s="120"/>
      <c r="DX2" s="120"/>
      <c r="DY2" s="120"/>
      <c r="DZ2" s="120"/>
      <c r="EA2" s="120"/>
      <c r="EB2" s="120"/>
      <c r="EC2" s="120"/>
      <c r="ED2" s="120"/>
      <c r="EE2" s="120"/>
      <c r="EF2" s="120"/>
      <c r="EG2" s="120"/>
      <c r="EH2" s="120"/>
      <c r="EI2" s="120"/>
      <c r="EJ2" s="120"/>
      <c r="EK2" s="120"/>
      <c r="EL2" s="120"/>
      <c r="EM2" s="120"/>
      <c r="EN2" s="120"/>
      <c r="EO2" s="120"/>
      <c r="EP2" s="120"/>
      <c r="EQ2" s="120"/>
      <c r="ER2" s="120"/>
      <c r="ES2" s="120"/>
      <c r="ET2" s="120"/>
      <c r="EU2" s="120"/>
      <c r="EV2" s="120"/>
      <c r="EW2" s="120"/>
      <c r="EX2" s="120"/>
      <c r="EY2" s="120"/>
      <c r="EZ2" s="120"/>
      <c r="FA2" s="120"/>
      <c r="FB2" s="120"/>
      <c r="FC2" s="120"/>
      <c r="FD2" s="120"/>
      <c r="FE2" s="120"/>
      <c r="FF2" s="120"/>
      <c r="FG2" s="120"/>
      <c r="FH2" s="120"/>
      <c r="FI2" s="120"/>
      <c r="FJ2" s="120"/>
      <c r="FK2" s="120"/>
      <c r="FL2" s="120"/>
      <c r="FM2" s="120"/>
      <c r="FN2" s="120"/>
      <c r="FO2" s="120"/>
      <c r="FP2" s="120"/>
      <c r="FQ2" s="120"/>
      <c r="FR2" s="120"/>
      <c r="FS2" s="120"/>
      <c r="FT2" s="120"/>
      <c r="FU2" s="120"/>
      <c r="FV2" s="120"/>
      <c r="FW2" s="120"/>
      <c r="FX2" s="120"/>
      <c r="FY2" s="120"/>
      <c r="FZ2" s="120"/>
      <c r="GA2" s="120"/>
      <c r="GB2" s="120"/>
      <c r="GC2" s="120"/>
      <c r="GD2" s="120"/>
      <c r="GE2" s="120"/>
      <c r="GF2" s="120"/>
      <c r="GG2" s="120"/>
      <c r="GH2" s="120"/>
      <c r="GI2" s="120"/>
      <c r="GJ2" s="120"/>
      <c r="GK2" s="120"/>
      <c r="GL2" s="120"/>
      <c r="GM2" s="120"/>
      <c r="GN2" s="120"/>
      <c r="GO2" s="120"/>
      <c r="GP2" s="120"/>
      <c r="GQ2" s="120"/>
      <c r="GR2" s="120"/>
      <c r="GS2" s="120"/>
      <c r="GT2" s="120"/>
      <c r="GU2" s="120"/>
      <c r="GV2" s="120"/>
      <c r="GW2" s="120"/>
      <c r="GX2" s="120"/>
      <c r="GY2" s="120"/>
      <c r="GZ2" s="120"/>
      <c r="HA2" s="120"/>
      <c r="HB2" s="120"/>
      <c r="HC2" s="120"/>
      <c r="HD2" s="120"/>
      <c r="HE2" s="120"/>
      <c r="HF2" s="120"/>
      <c r="HG2" s="120"/>
      <c r="HH2" s="120"/>
      <c r="HI2" s="120"/>
      <c r="HJ2" s="120"/>
      <c r="HK2" s="120"/>
      <c r="HL2" s="120"/>
      <c r="HM2" s="120"/>
      <c r="HN2" s="120"/>
      <c r="HO2" s="120"/>
      <c r="HP2" s="120"/>
      <c r="HQ2" s="120"/>
      <c r="HR2" s="120"/>
      <c r="HS2" s="120"/>
      <c r="HT2" s="120"/>
      <c r="HU2" s="120"/>
      <c r="HV2" s="120"/>
      <c r="HW2" s="120"/>
      <c r="HX2" s="120"/>
      <c r="HY2" s="120"/>
      <c r="HZ2" s="120"/>
      <c r="IA2" s="120"/>
      <c r="IB2" s="120"/>
      <c r="IC2" s="120"/>
      <c r="ID2" s="120"/>
      <c r="IE2" s="120"/>
      <c r="IF2" s="120"/>
      <c r="IG2" s="120"/>
      <c r="IH2" s="120"/>
      <c r="II2" s="120"/>
      <c r="IJ2" s="120"/>
      <c r="IK2" s="120"/>
      <c r="IL2" s="120"/>
      <c r="IM2" s="120"/>
      <c r="IN2" s="120"/>
      <c r="IO2" s="120"/>
      <c r="IP2" s="120"/>
      <c r="IQ2" s="163"/>
      <c r="IR2" s="120"/>
      <c r="IS2" s="120"/>
      <c r="IT2" s="120"/>
      <c r="IU2" s="120"/>
      <c r="IV2" s="120"/>
      <c r="IW2" s="120"/>
      <c r="IX2" s="120"/>
      <c r="IY2" s="120"/>
      <c r="IZ2" s="120"/>
      <c r="JA2" s="120"/>
      <c r="JB2" s="120"/>
      <c r="JC2" s="120"/>
    </row>
    <row r="3" spans="1:273" ht="14.25" customHeight="1" x14ac:dyDescent="0.35">
      <c r="A3" s="185" t="s">
        <v>246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>
        <v>233</v>
      </c>
      <c r="Q3" s="4">
        <v>303</v>
      </c>
      <c r="R3" s="4">
        <v>282</v>
      </c>
      <c r="S3" s="4">
        <v>296</v>
      </c>
      <c r="T3" s="4">
        <v>196</v>
      </c>
      <c r="U3" s="4">
        <v>328</v>
      </c>
      <c r="V3" s="4">
        <v>367</v>
      </c>
      <c r="W3" s="4">
        <v>411</v>
      </c>
      <c r="X3" s="4">
        <v>451</v>
      </c>
      <c r="Y3" s="4">
        <v>385</v>
      </c>
      <c r="Z3" s="4">
        <v>424</v>
      </c>
      <c r="AA3" s="4">
        <v>474</v>
      </c>
      <c r="AB3" s="4">
        <v>591</v>
      </c>
      <c r="AC3" s="4">
        <v>560</v>
      </c>
      <c r="AD3" s="4">
        <v>618</v>
      </c>
      <c r="AE3" s="4">
        <v>631</v>
      </c>
      <c r="AF3" s="4">
        <v>480</v>
      </c>
      <c r="AG3" s="4">
        <v>637</v>
      </c>
      <c r="AH3" s="4">
        <v>721</v>
      </c>
      <c r="AI3" s="4">
        <v>833</v>
      </c>
      <c r="AJ3" s="4">
        <v>809</v>
      </c>
      <c r="AK3" s="4">
        <v>792</v>
      </c>
      <c r="AL3" s="4">
        <v>659</v>
      </c>
      <c r="AM3" s="4">
        <v>549</v>
      </c>
      <c r="AN3" s="4">
        <v>573</v>
      </c>
      <c r="AO3" s="4">
        <v>567</v>
      </c>
      <c r="AP3" s="4">
        <v>502</v>
      </c>
      <c r="AQ3" s="4">
        <v>453</v>
      </c>
      <c r="AR3" s="4">
        <v>333</v>
      </c>
      <c r="AS3" s="4">
        <v>670</v>
      </c>
      <c r="AT3" s="4">
        <v>639</v>
      </c>
      <c r="AU3" s="4">
        <v>744</v>
      </c>
      <c r="AV3" s="4">
        <v>678</v>
      </c>
      <c r="AW3" s="4">
        <v>637</v>
      </c>
      <c r="AX3" s="4">
        <v>510</v>
      </c>
      <c r="AY3" s="4">
        <v>537</v>
      </c>
      <c r="AZ3" s="4">
        <v>569</v>
      </c>
      <c r="BA3" s="4">
        <v>492</v>
      </c>
      <c r="BB3" s="4">
        <v>544</v>
      </c>
      <c r="BC3" s="4">
        <v>479</v>
      </c>
      <c r="BD3" s="4">
        <v>314</v>
      </c>
      <c r="BE3" s="4">
        <v>571</v>
      </c>
      <c r="BF3" s="4">
        <v>579</v>
      </c>
      <c r="BG3" s="4">
        <v>592</v>
      </c>
      <c r="BH3" s="4">
        <v>467</v>
      </c>
      <c r="BI3" s="4">
        <v>426</v>
      </c>
      <c r="BJ3" s="4">
        <v>466</v>
      </c>
      <c r="BK3" s="4">
        <v>424</v>
      </c>
      <c r="BL3" s="4">
        <v>458</v>
      </c>
      <c r="BM3" s="4">
        <v>498</v>
      </c>
      <c r="BN3" s="4">
        <v>442</v>
      </c>
      <c r="BO3" s="4">
        <v>341</v>
      </c>
      <c r="BP3" s="4">
        <v>249</v>
      </c>
      <c r="BQ3" s="4">
        <v>497</v>
      </c>
      <c r="BR3" s="4">
        <v>497</v>
      </c>
      <c r="BS3" s="4">
        <v>584</v>
      </c>
      <c r="BT3" s="4">
        <v>445</v>
      </c>
      <c r="BU3" s="4">
        <v>499</v>
      </c>
      <c r="BV3" s="4">
        <v>484</v>
      </c>
      <c r="BW3" s="4">
        <v>435</v>
      </c>
      <c r="BX3" s="4">
        <v>414</v>
      </c>
      <c r="BY3" s="4">
        <v>448</v>
      </c>
      <c r="BZ3" s="4">
        <v>401</v>
      </c>
      <c r="CA3" s="4">
        <v>308</v>
      </c>
      <c r="CB3" s="4">
        <v>233</v>
      </c>
      <c r="CC3" s="4">
        <v>361</v>
      </c>
      <c r="CD3" s="4">
        <v>424</v>
      </c>
      <c r="CE3" s="4">
        <v>573</v>
      </c>
      <c r="CF3" s="4">
        <v>516</v>
      </c>
      <c r="CG3" s="4">
        <v>398</v>
      </c>
      <c r="CH3" s="4">
        <v>400</v>
      </c>
      <c r="CI3" s="4">
        <v>324</v>
      </c>
      <c r="CJ3" s="4">
        <v>369</v>
      </c>
      <c r="CK3" s="4">
        <v>339</v>
      </c>
      <c r="CL3" s="4">
        <v>298</v>
      </c>
      <c r="CM3" s="4">
        <v>300</v>
      </c>
      <c r="CN3" s="4">
        <v>198</v>
      </c>
      <c r="CO3" s="4">
        <v>340</v>
      </c>
      <c r="CP3" s="4">
        <v>364</v>
      </c>
      <c r="CQ3" s="4">
        <v>470</v>
      </c>
      <c r="CR3" s="4">
        <v>365</v>
      </c>
      <c r="CS3" s="4">
        <v>353</v>
      </c>
      <c r="CT3" s="4">
        <v>342</v>
      </c>
      <c r="CU3" s="4">
        <v>282</v>
      </c>
      <c r="CV3" s="4">
        <v>252</v>
      </c>
      <c r="CW3" s="4">
        <v>264</v>
      </c>
      <c r="CX3" s="4">
        <v>398</v>
      </c>
      <c r="CY3" s="4">
        <v>340</v>
      </c>
      <c r="CZ3" s="4">
        <v>268</v>
      </c>
      <c r="DA3" s="4">
        <v>361</v>
      </c>
      <c r="DB3" s="4">
        <v>467</v>
      </c>
      <c r="DC3" s="4">
        <v>477</v>
      </c>
      <c r="DD3" s="4">
        <v>441</v>
      </c>
      <c r="DE3" s="4">
        <v>381</v>
      </c>
      <c r="DF3" s="4">
        <v>324</v>
      </c>
      <c r="DG3" s="4">
        <v>349</v>
      </c>
      <c r="DH3" s="4">
        <v>346</v>
      </c>
      <c r="DI3" s="4">
        <v>328</v>
      </c>
      <c r="DJ3" s="4">
        <v>342</v>
      </c>
      <c r="DK3" s="4">
        <v>268</v>
      </c>
      <c r="DL3" s="4">
        <v>215</v>
      </c>
      <c r="DM3" s="4">
        <v>416</v>
      </c>
      <c r="DN3" s="4">
        <v>337</v>
      </c>
      <c r="DO3" s="4">
        <v>435</v>
      </c>
      <c r="DP3" s="4">
        <v>465</v>
      </c>
      <c r="DQ3" s="4">
        <v>388</v>
      </c>
      <c r="DR3" s="4">
        <v>351</v>
      </c>
      <c r="DS3" s="4">
        <v>353</v>
      </c>
      <c r="DT3" s="4">
        <v>377</v>
      </c>
      <c r="DU3" s="4">
        <v>342</v>
      </c>
      <c r="DV3" s="4">
        <v>425</v>
      </c>
      <c r="DW3" s="4">
        <v>347</v>
      </c>
      <c r="DX3" s="4">
        <v>213</v>
      </c>
      <c r="DY3" s="4">
        <v>373</v>
      </c>
      <c r="DZ3" s="4">
        <v>378</v>
      </c>
      <c r="EA3" s="4">
        <v>514</v>
      </c>
      <c r="EB3" s="4">
        <v>455</v>
      </c>
      <c r="EC3" s="4">
        <v>437</v>
      </c>
      <c r="ED3" s="4">
        <v>382</v>
      </c>
      <c r="EE3" s="4">
        <v>368</v>
      </c>
      <c r="EF3" s="4">
        <v>360</v>
      </c>
      <c r="EG3" s="4">
        <v>361</v>
      </c>
      <c r="EH3" s="4">
        <v>331</v>
      </c>
      <c r="EI3" s="4">
        <v>276</v>
      </c>
      <c r="EJ3" s="4">
        <v>198</v>
      </c>
      <c r="EK3" s="4">
        <v>394</v>
      </c>
      <c r="EL3" s="4">
        <v>378</v>
      </c>
      <c r="EM3" s="4">
        <v>464</v>
      </c>
      <c r="EN3" s="4">
        <v>458</v>
      </c>
      <c r="EO3" s="4">
        <v>419</v>
      </c>
      <c r="EP3" s="4">
        <v>359</v>
      </c>
      <c r="EQ3" s="4">
        <v>344</v>
      </c>
      <c r="ER3" s="4">
        <v>326</v>
      </c>
      <c r="ES3" s="4">
        <v>418</v>
      </c>
      <c r="ET3" s="4">
        <v>331</v>
      </c>
      <c r="EU3" s="4">
        <v>296</v>
      </c>
      <c r="EV3" s="4">
        <v>245</v>
      </c>
      <c r="EW3" s="4">
        <v>326</v>
      </c>
      <c r="EX3" s="4">
        <v>394</v>
      </c>
      <c r="EY3" s="4">
        <v>440</v>
      </c>
      <c r="EZ3" s="4">
        <v>449</v>
      </c>
      <c r="FA3" s="4">
        <v>335</v>
      </c>
      <c r="FB3" s="4">
        <v>384</v>
      </c>
      <c r="FC3" s="4">
        <v>305</v>
      </c>
      <c r="FD3" s="4">
        <v>304</v>
      </c>
      <c r="FE3" s="4">
        <v>367</v>
      </c>
      <c r="FF3" s="4">
        <v>256</v>
      </c>
      <c r="FG3" s="4">
        <v>270</v>
      </c>
      <c r="FH3" s="4">
        <v>213</v>
      </c>
      <c r="FI3" s="4">
        <v>343</v>
      </c>
      <c r="FJ3" s="4">
        <v>358</v>
      </c>
      <c r="FK3" s="4">
        <v>471</v>
      </c>
      <c r="FL3" s="4">
        <v>366</v>
      </c>
      <c r="FM3" s="4">
        <v>397</v>
      </c>
      <c r="FN3" s="4">
        <v>325</v>
      </c>
      <c r="FO3" s="4">
        <v>329</v>
      </c>
      <c r="FP3" s="4">
        <v>347</v>
      </c>
      <c r="FQ3" s="4">
        <v>310</v>
      </c>
      <c r="FR3" s="4">
        <v>366</v>
      </c>
      <c r="FS3" s="4">
        <v>275</v>
      </c>
      <c r="FT3" s="4">
        <v>204</v>
      </c>
      <c r="FU3" s="4">
        <v>283</v>
      </c>
      <c r="FV3" s="4">
        <v>354</v>
      </c>
      <c r="FW3" s="4">
        <v>457</v>
      </c>
      <c r="FX3" s="4">
        <v>390</v>
      </c>
      <c r="FY3" s="4">
        <v>429</v>
      </c>
      <c r="FZ3" s="4">
        <v>368</v>
      </c>
      <c r="GA3" s="4">
        <v>356</v>
      </c>
      <c r="GB3" s="4">
        <v>405</v>
      </c>
      <c r="GC3" s="4">
        <v>269</v>
      </c>
      <c r="GD3" s="4">
        <v>404</v>
      </c>
      <c r="GE3" s="4">
        <v>320</v>
      </c>
      <c r="GF3" s="4">
        <v>224</v>
      </c>
      <c r="GG3" s="4">
        <v>409</v>
      </c>
      <c r="GH3" s="4">
        <v>433</v>
      </c>
      <c r="GI3" s="4">
        <v>564</v>
      </c>
      <c r="GJ3" s="4">
        <v>479</v>
      </c>
      <c r="GK3" s="4">
        <v>397</v>
      </c>
      <c r="GL3" s="4">
        <v>321</v>
      </c>
      <c r="GM3" s="4">
        <v>339</v>
      </c>
      <c r="GN3" s="4">
        <v>385</v>
      </c>
      <c r="GO3" s="4">
        <v>321</v>
      </c>
      <c r="GP3" s="4">
        <v>431</v>
      </c>
      <c r="GQ3" s="4">
        <v>335</v>
      </c>
      <c r="GR3" s="4">
        <v>214</v>
      </c>
      <c r="GS3" s="4">
        <v>401</v>
      </c>
      <c r="GT3" s="4">
        <v>423</v>
      </c>
      <c r="GU3" s="4">
        <v>384</v>
      </c>
      <c r="GV3" s="4">
        <v>151</v>
      </c>
      <c r="GW3" s="4">
        <v>387</v>
      </c>
      <c r="GX3" s="4">
        <v>418</v>
      </c>
      <c r="GY3" s="4">
        <v>448</v>
      </c>
      <c r="GZ3" s="4">
        <v>411</v>
      </c>
      <c r="HA3" s="4">
        <v>482</v>
      </c>
      <c r="HB3" s="4">
        <v>429</v>
      </c>
      <c r="HC3" s="4">
        <v>346</v>
      </c>
      <c r="HD3" s="4">
        <v>254</v>
      </c>
      <c r="HE3" s="4">
        <v>357</v>
      </c>
      <c r="HF3" s="4">
        <v>411</v>
      </c>
      <c r="HG3" s="4">
        <v>478</v>
      </c>
      <c r="HH3" s="4">
        <v>524</v>
      </c>
      <c r="HI3" s="4">
        <v>488</v>
      </c>
      <c r="HJ3" s="4">
        <v>395</v>
      </c>
      <c r="HK3" s="4">
        <v>485</v>
      </c>
      <c r="HL3" s="4">
        <v>413</v>
      </c>
      <c r="HM3" s="4">
        <v>373</v>
      </c>
      <c r="HN3" s="4">
        <v>342</v>
      </c>
      <c r="HO3" s="4">
        <v>289</v>
      </c>
      <c r="HP3" s="4">
        <v>217</v>
      </c>
      <c r="HQ3" s="4">
        <v>321</v>
      </c>
      <c r="HR3" s="4">
        <v>321</v>
      </c>
      <c r="HS3" s="4">
        <v>440</v>
      </c>
      <c r="HT3" s="4">
        <v>426</v>
      </c>
      <c r="HU3" s="4">
        <v>415</v>
      </c>
      <c r="HV3" s="4">
        <v>437</v>
      </c>
      <c r="HW3" s="4">
        <v>367</v>
      </c>
      <c r="HX3" s="4">
        <v>317</v>
      </c>
      <c r="HY3" s="4">
        <v>258</v>
      </c>
      <c r="HZ3" s="4">
        <v>234</v>
      </c>
      <c r="IA3" s="4">
        <v>229</v>
      </c>
      <c r="IB3" s="4">
        <v>151</v>
      </c>
      <c r="IC3" s="4">
        <v>212</v>
      </c>
      <c r="ID3" s="4">
        <v>255</v>
      </c>
      <c r="IE3" s="4">
        <v>275</v>
      </c>
      <c r="IF3" s="4">
        <v>264</v>
      </c>
      <c r="IG3" s="4">
        <v>285</v>
      </c>
      <c r="IH3" s="4">
        <v>267</v>
      </c>
      <c r="II3" s="4">
        <v>312</v>
      </c>
      <c r="IJ3" s="4">
        <v>303</v>
      </c>
      <c r="IK3" s="4">
        <v>272</v>
      </c>
      <c r="IL3" s="4">
        <v>258</v>
      </c>
      <c r="IM3" s="4">
        <v>230</v>
      </c>
      <c r="IN3" s="4">
        <v>170</v>
      </c>
      <c r="IO3" s="4">
        <v>304</v>
      </c>
      <c r="IP3" s="4">
        <v>304</v>
      </c>
      <c r="IQ3" s="121">
        <v>347</v>
      </c>
      <c r="IR3" s="4">
        <v>342</v>
      </c>
      <c r="IS3" s="4">
        <v>368</v>
      </c>
      <c r="IT3" s="4">
        <v>301</v>
      </c>
      <c r="IU3" s="4">
        <v>309</v>
      </c>
      <c r="IV3" s="4">
        <v>317</v>
      </c>
      <c r="IW3" s="4">
        <v>315</v>
      </c>
      <c r="IX3" s="4">
        <v>273</v>
      </c>
      <c r="IY3" s="4">
        <v>242</v>
      </c>
      <c r="IZ3" s="4">
        <v>171</v>
      </c>
      <c r="JA3" s="4">
        <v>329</v>
      </c>
      <c r="JB3" s="4">
        <v>290</v>
      </c>
      <c r="JC3" s="121">
        <v>349</v>
      </c>
    </row>
    <row r="4" spans="1:273" ht="14.25" customHeight="1" x14ac:dyDescent="0.35">
      <c r="A4" s="198" t="s">
        <v>247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>
        <v>0</v>
      </c>
      <c r="Q4" s="4">
        <v>0</v>
      </c>
      <c r="R4" s="4">
        <v>0</v>
      </c>
      <c r="S4" s="4">
        <v>0</v>
      </c>
      <c r="T4" s="4">
        <v>0</v>
      </c>
      <c r="U4" s="4">
        <v>18</v>
      </c>
      <c r="V4" s="4">
        <v>38</v>
      </c>
      <c r="W4" s="4">
        <v>68</v>
      </c>
      <c r="X4" s="4">
        <v>76</v>
      </c>
      <c r="Y4" s="4">
        <v>51</v>
      </c>
      <c r="Z4" s="4">
        <v>72</v>
      </c>
      <c r="AA4" s="4">
        <v>77</v>
      </c>
      <c r="AB4" s="4">
        <v>104</v>
      </c>
      <c r="AC4" s="4">
        <v>70</v>
      </c>
      <c r="AD4" s="4">
        <v>118</v>
      </c>
      <c r="AE4" s="4">
        <v>96</v>
      </c>
      <c r="AF4" s="4">
        <v>93</v>
      </c>
      <c r="AG4" s="4">
        <v>180</v>
      </c>
      <c r="AH4" s="4">
        <v>102</v>
      </c>
      <c r="AI4" s="4">
        <v>131</v>
      </c>
      <c r="AJ4" s="4">
        <v>137</v>
      </c>
      <c r="AK4" s="4">
        <v>157</v>
      </c>
      <c r="AL4" s="4">
        <v>127</v>
      </c>
      <c r="AM4" s="4">
        <v>163</v>
      </c>
      <c r="AN4" s="4">
        <v>191</v>
      </c>
      <c r="AO4" s="4">
        <v>194</v>
      </c>
      <c r="AP4" s="4">
        <v>180</v>
      </c>
      <c r="AQ4" s="4">
        <v>182</v>
      </c>
      <c r="AR4" s="4">
        <v>164</v>
      </c>
      <c r="AS4" s="4">
        <v>200</v>
      </c>
      <c r="AT4" s="4">
        <v>131</v>
      </c>
      <c r="AU4" s="4">
        <v>188</v>
      </c>
      <c r="AV4" s="4">
        <v>181</v>
      </c>
      <c r="AW4" s="4">
        <v>188</v>
      </c>
      <c r="AX4" s="4">
        <v>132</v>
      </c>
      <c r="AY4" s="4">
        <v>205</v>
      </c>
      <c r="AZ4" s="4">
        <v>160</v>
      </c>
      <c r="BA4" s="4">
        <v>174</v>
      </c>
      <c r="BB4" s="4">
        <v>221</v>
      </c>
      <c r="BC4" s="4">
        <v>158</v>
      </c>
      <c r="BD4" s="4">
        <v>150</v>
      </c>
      <c r="BE4" s="4">
        <v>252</v>
      </c>
      <c r="BF4" s="4">
        <v>168</v>
      </c>
      <c r="BG4" s="4">
        <v>193</v>
      </c>
      <c r="BH4" s="4">
        <v>158</v>
      </c>
      <c r="BI4" s="4">
        <v>154</v>
      </c>
      <c r="BJ4" s="4">
        <v>156</v>
      </c>
      <c r="BK4" s="4">
        <v>181</v>
      </c>
      <c r="BL4" s="4">
        <v>149</v>
      </c>
      <c r="BM4" s="4">
        <v>169</v>
      </c>
      <c r="BN4" s="4">
        <v>147</v>
      </c>
      <c r="BO4" s="4">
        <v>116</v>
      </c>
      <c r="BP4" s="4">
        <v>118</v>
      </c>
      <c r="BQ4" s="4">
        <v>230</v>
      </c>
      <c r="BR4" s="4">
        <v>137</v>
      </c>
      <c r="BS4" s="4">
        <v>183</v>
      </c>
      <c r="BT4" s="4">
        <v>124</v>
      </c>
      <c r="BU4" s="4">
        <v>117</v>
      </c>
      <c r="BV4" s="4">
        <v>101</v>
      </c>
      <c r="BW4" s="4">
        <v>137</v>
      </c>
      <c r="BX4" s="4">
        <v>126</v>
      </c>
      <c r="BY4" s="4">
        <v>100</v>
      </c>
      <c r="BZ4" s="4">
        <v>153</v>
      </c>
      <c r="CA4" s="4">
        <v>144</v>
      </c>
      <c r="CB4" s="4">
        <v>117</v>
      </c>
      <c r="CC4" s="4">
        <v>210</v>
      </c>
      <c r="CD4" s="4">
        <v>126</v>
      </c>
      <c r="CE4" s="4">
        <v>150</v>
      </c>
      <c r="CF4" s="4">
        <v>132</v>
      </c>
      <c r="CG4" s="4">
        <v>116</v>
      </c>
      <c r="CH4" s="4">
        <v>123</v>
      </c>
      <c r="CI4" s="4">
        <v>152</v>
      </c>
      <c r="CJ4" s="4">
        <v>126</v>
      </c>
      <c r="CK4" s="4">
        <v>123</v>
      </c>
      <c r="CL4" s="4">
        <v>118</v>
      </c>
      <c r="CM4" s="4">
        <v>129</v>
      </c>
      <c r="CN4" s="4">
        <v>139</v>
      </c>
      <c r="CO4" s="4">
        <v>207</v>
      </c>
      <c r="CP4" s="4">
        <v>101</v>
      </c>
      <c r="CQ4" s="4">
        <v>145</v>
      </c>
      <c r="CR4" s="4">
        <v>130</v>
      </c>
      <c r="CS4" s="4">
        <v>115</v>
      </c>
      <c r="CT4" s="4">
        <v>147</v>
      </c>
      <c r="CU4" s="4">
        <v>117</v>
      </c>
      <c r="CV4" s="4">
        <v>99</v>
      </c>
      <c r="CW4" s="4">
        <v>127</v>
      </c>
      <c r="CX4" s="4">
        <v>147</v>
      </c>
      <c r="CY4" s="4">
        <v>98</v>
      </c>
      <c r="CZ4" s="4">
        <v>110</v>
      </c>
      <c r="DA4" s="4">
        <v>197</v>
      </c>
      <c r="DB4" s="4">
        <v>169</v>
      </c>
      <c r="DC4" s="4">
        <v>127</v>
      </c>
      <c r="DD4" s="4">
        <v>116</v>
      </c>
      <c r="DE4" s="4">
        <v>122</v>
      </c>
      <c r="DF4" s="4">
        <v>106</v>
      </c>
      <c r="DG4" s="4">
        <v>133</v>
      </c>
      <c r="DH4" s="4">
        <v>117</v>
      </c>
      <c r="DI4" s="4">
        <v>138</v>
      </c>
      <c r="DJ4" s="4">
        <v>120</v>
      </c>
      <c r="DK4" s="4">
        <v>85</v>
      </c>
      <c r="DL4" s="4">
        <v>100</v>
      </c>
      <c r="DM4" s="4">
        <v>190</v>
      </c>
      <c r="DN4" s="4">
        <v>106</v>
      </c>
      <c r="DO4" s="4">
        <v>108</v>
      </c>
      <c r="DP4" s="4">
        <v>113</v>
      </c>
      <c r="DQ4" s="4">
        <v>113</v>
      </c>
      <c r="DR4" s="4">
        <v>120</v>
      </c>
      <c r="DS4" s="4">
        <v>126</v>
      </c>
      <c r="DT4" s="4">
        <v>100</v>
      </c>
      <c r="DU4" s="4">
        <v>109</v>
      </c>
      <c r="DV4" s="4">
        <v>133</v>
      </c>
      <c r="DW4" s="4">
        <v>92</v>
      </c>
      <c r="DX4" s="4">
        <v>94</v>
      </c>
      <c r="DY4" s="4">
        <v>161</v>
      </c>
      <c r="DZ4" s="4">
        <v>125</v>
      </c>
      <c r="EA4" s="4">
        <v>135</v>
      </c>
      <c r="EB4" s="4">
        <v>99</v>
      </c>
      <c r="EC4" s="4">
        <v>129</v>
      </c>
      <c r="ED4" s="4">
        <v>94</v>
      </c>
      <c r="EE4" s="4">
        <v>105</v>
      </c>
      <c r="EF4" s="4">
        <v>89</v>
      </c>
      <c r="EG4" s="4">
        <v>108</v>
      </c>
      <c r="EH4" s="4">
        <v>139</v>
      </c>
      <c r="EI4" s="4">
        <v>73</v>
      </c>
      <c r="EJ4" s="4">
        <v>102</v>
      </c>
      <c r="EK4" s="4">
        <v>132</v>
      </c>
      <c r="EL4" s="4">
        <v>67</v>
      </c>
      <c r="EM4" s="4">
        <v>107</v>
      </c>
      <c r="EN4" s="4">
        <v>100</v>
      </c>
      <c r="EO4" s="4">
        <v>129</v>
      </c>
      <c r="EP4" s="4">
        <v>109</v>
      </c>
      <c r="EQ4" s="4">
        <v>113</v>
      </c>
      <c r="ER4" s="4">
        <v>115</v>
      </c>
      <c r="ES4" s="4">
        <v>93</v>
      </c>
      <c r="ET4" s="4">
        <v>123</v>
      </c>
      <c r="EU4" s="4">
        <v>102</v>
      </c>
      <c r="EV4" s="4">
        <v>127</v>
      </c>
      <c r="EW4" s="4">
        <v>154</v>
      </c>
      <c r="EX4" s="4">
        <v>109</v>
      </c>
      <c r="EY4" s="4">
        <v>97</v>
      </c>
      <c r="EZ4" s="4">
        <v>109</v>
      </c>
      <c r="FA4" s="4">
        <v>95</v>
      </c>
      <c r="FB4" s="4">
        <v>104</v>
      </c>
      <c r="FC4" s="4">
        <v>117</v>
      </c>
      <c r="FD4" s="4">
        <v>140</v>
      </c>
      <c r="FE4" s="4">
        <v>120</v>
      </c>
      <c r="FF4" s="4">
        <v>118</v>
      </c>
      <c r="FG4" s="4">
        <v>97</v>
      </c>
      <c r="FH4" s="4">
        <v>119</v>
      </c>
      <c r="FI4" s="4">
        <v>142</v>
      </c>
      <c r="FJ4" s="4">
        <v>106</v>
      </c>
      <c r="FK4" s="4">
        <v>104</v>
      </c>
      <c r="FL4" s="4">
        <v>108</v>
      </c>
      <c r="FM4" s="4">
        <v>115</v>
      </c>
      <c r="FN4" s="4">
        <v>96</v>
      </c>
      <c r="FO4" s="4">
        <v>101</v>
      </c>
      <c r="FP4" s="4">
        <v>98</v>
      </c>
      <c r="FQ4" s="4">
        <v>108</v>
      </c>
      <c r="FR4" s="4">
        <v>106</v>
      </c>
      <c r="FS4" s="4">
        <v>97</v>
      </c>
      <c r="FT4" s="4">
        <v>86</v>
      </c>
      <c r="FU4" s="4">
        <v>121</v>
      </c>
      <c r="FV4" s="4">
        <v>81</v>
      </c>
      <c r="FW4" s="4">
        <v>103</v>
      </c>
      <c r="FX4" s="4">
        <v>98</v>
      </c>
      <c r="FY4" s="4">
        <v>103</v>
      </c>
      <c r="FZ4" s="4">
        <v>114</v>
      </c>
      <c r="GA4" s="4">
        <v>153</v>
      </c>
      <c r="GB4" s="4">
        <v>105</v>
      </c>
      <c r="GC4" s="4">
        <v>93</v>
      </c>
      <c r="GD4" s="4">
        <v>134</v>
      </c>
      <c r="GE4" s="4">
        <v>101</v>
      </c>
      <c r="GF4" s="4">
        <v>65</v>
      </c>
      <c r="GG4" s="4">
        <v>116</v>
      </c>
      <c r="GH4" s="4">
        <v>107</v>
      </c>
      <c r="GI4" s="4">
        <v>98</v>
      </c>
      <c r="GJ4" s="4">
        <v>107</v>
      </c>
      <c r="GK4" s="4">
        <v>131</v>
      </c>
      <c r="GL4" s="4">
        <v>95</v>
      </c>
      <c r="GM4" s="4">
        <v>106</v>
      </c>
      <c r="GN4" s="4">
        <v>117</v>
      </c>
      <c r="GO4" s="4">
        <v>93</v>
      </c>
      <c r="GP4" s="4">
        <v>115</v>
      </c>
      <c r="GQ4" s="4">
        <v>78</v>
      </c>
      <c r="GR4" s="4">
        <v>70</v>
      </c>
      <c r="GS4" s="4">
        <v>123</v>
      </c>
      <c r="GT4" s="4">
        <v>83</v>
      </c>
      <c r="GU4" s="4">
        <v>121</v>
      </c>
      <c r="GV4" s="4">
        <v>80</v>
      </c>
      <c r="GW4" s="4">
        <v>117</v>
      </c>
      <c r="GX4" s="4">
        <v>131</v>
      </c>
      <c r="GY4" s="4">
        <v>156</v>
      </c>
      <c r="GZ4" s="4">
        <v>158</v>
      </c>
      <c r="HA4" s="4">
        <v>149</v>
      </c>
      <c r="HB4" s="4">
        <v>131</v>
      </c>
      <c r="HC4" s="4">
        <v>88</v>
      </c>
      <c r="HD4" s="4">
        <v>106</v>
      </c>
      <c r="HE4" s="4">
        <v>113</v>
      </c>
      <c r="HF4" s="4">
        <v>85</v>
      </c>
      <c r="HG4" s="4">
        <v>112</v>
      </c>
      <c r="HH4" s="4">
        <v>94</v>
      </c>
      <c r="HI4" s="4">
        <v>95</v>
      </c>
      <c r="HJ4" s="4">
        <v>91</v>
      </c>
      <c r="HK4" s="4">
        <v>101</v>
      </c>
      <c r="HL4" s="4">
        <v>92</v>
      </c>
      <c r="HM4" s="4">
        <v>76</v>
      </c>
      <c r="HN4" s="4">
        <v>90</v>
      </c>
      <c r="HO4" s="4">
        <v>86</v>
      </c>
      <c r="HP4" s="4">
        <v>61</v>
      </c>
      <c r="HQ4" s="4">
        <v>84</v>
      </c>
      <c r="HR4" s="4">
        <v>63</v>
      </c>
      <c r="HS4" s="4">
        <v>84</v>
      </c>
      <c r="HT4" s="4">
        <v>65</v>
      </c>
      <c r="HU4" s="4">
        <v>73</v>
      </c>
      <c r="HV4" s="4">
        <v>53</v>
      </c>
      <c r="HW4" s="4">
        <v>82</v>
      </c>
      <c r="HX4" s="4">
        <v>68</v>
      </c>
      <c r="HY4" s="4">
        <v>71</v>
      </c>
      <c r="HZ4" s="4">
        <v>64</v>
      </c>
      <c r="IA4" s="4">
        <v>47</v>
      </c>
      <c r="IB4" s="4">
        <v>67</v>
      </c>
      <c r="IC4" s="4">
        <v>81</v>
      </c>
      <c r="ID4" s="4">
        <v>55</v>
      </c>
      <c r="IE4" s="4">
        <v>48</v>
      </c>
      <c r="IF4" s="4">
        <v>55</v>
      </c>
      <c r="IG4" s="4">
        <v>58</v>
      </c>
      <c r="IH4" s="4">
        <v>60</v>
      </c>
      <c r="II4" s="4">
        <v>52</v>
      </c>
      <c r="IJ4" s="4">
        <v>49</v>
      </c>
      <c r="IK4" s="4">
        <v>44</v>
      </c>
      <c r="IL4" s="4">
        <v>55</v>
      </c>
      <c r="IM4" s="4">
        <v>51</v>
      </c>
      <c r="IN4" s="4">
        <v>35</v>
      </c>
      <c r="IO4" s="4">
        <v>55</v>
      </c>
      <c r="IP4" s="4">
        <v>50</v>
      </c>
      <c r="IQ4" s="121">
        <v>63</v>
      </c>
      <c r="IR4" s="4">
        <v>73</v>
      </c>
      <c r="IS4" s="4">
        <v>55</v>
      </c>
      <c r="IT4" s="4">
        <v>59</v>
      </c>
      <c r="IU4" s="4">
        <v>44</v>
      </c>
      <c r="IV4" s="4">
        <v>46</v>
      </c>
      <c r="IW4" s="4">
        <v>57</v>
      </c>
      <c r="IX4" s="4">
        <v>50</v>
      </c>
      <c r="IY4" s="4">
        <v>47</v>
      </c>
      <c r="IZ4" s="4">
        <v>38</v>
      </c>
      <c r="JA4" s="4">
        <v>43</v>
      </c>
      <c r="JB4" s="4">
        <v>52</v>
      </c>
      <c r="JC4" s="121">
        <v>57</v>
      </c>
    </row>
    <row r="5" spans="1:273" ht="14.25" customHeight="1" x14ac:dyDescent="0.35">
      <c r="A5" s="185" t="s">
        <v>248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>
        <v>0</v>
      </c>
      <c r="Q5" s="4">
        <v>0</v>
      </c>
      <c r="R5" s="4">
        <v>0</v>
      </c>
      <c r="S5" s="4">
        <v>0</v>
      </c>
      <c r="T5" s="4">
        <v>0</v>
      </c>
      <c r="U5" s="41">
        <v>39</v>
      </c>
      <c r="V5" s="41">
        <v>87</v>
      </c>
      <c r="W5" s="41">
        <v>105</v>
      </c>
      <c r="X5" s="41">
        <v>122</v>
      </c>
      <c r="Y5" s="41">
        <v>167</v>
      </c>
      <c r="Z5" s="41">
        <v>178</v>
      </c>
      <c r="AA5" s="4">
        <v>198</v>
      </c>
      <c r="AB5" s="4">
        <v>242</v>
      </c>
      <c r="AC5" s="4">
        <v>234</v>
      </c>
      <c r="AD5" s="4">
        <v>328</v>
      </c>
      <c r="AE5" s="4">
        <v>343</v>
      </c>
      <c r="AF5" s="4">
        <v>254</v>
      </c>
      <c r="AG5" s="4">
        <v>438</v>
      </c>
      <c r="AH5" s="4">
        <v>378</v>
      </c>
      <c r="AI5" s="4">
        <v>433</v>
      </c>
      <c r="AJ5" s="4">
        <v>522</v>
      </c>
      <c r="AK5" s="4">
        <v>676</v>
      </c>
      <c r="AL5" s="4">
        <v>665</v>
      </c>
      <c r="AM5" s="4">
        <v>653</v>
      </c>
      <c r="AN5" s="4">
        <v>665</v>
      </c>
      <c r="AO5" s="4">
        <v>563</v>
      </c>
      <c r="AP5" s="4">
        <v>562</v>
      </c>
      <c r="AQ5" s="4">
        <v>357</v>
      </c>
      <c r="AR5" s="4">
        <v>271</v>
      </c>
      <c r="AS5" s="4">
        <v>415</v>
      </c>
      <c r="AT5" s="4">
        <v>375</v>
      </c>
      <c r="AU5" s="4">
        <v>533</v>
      </c>
      <c r="AV5" s="4">
        <v>489</v>
      </c>
      <c r="AW5" s="4">
        <v>599</v>
      </c>
      <c r="AX5" s="4">
        <v>592</v>
      </c>
      <c r="AY5" s="4">
        <v>570</v>
      </c>
      <c r="AZ5" s="4">
        <v>603</v>
      </c>
      <c r="BA5" s="4">
        <v>531</v>
      </c>
      <c r="BB5" s="4">
        <v>539</v>
      </c>
      <c r="BC5" s="4">
        <v>415</v>
      </c>
      <c r="BD5" s="4">
        <v>309</v>
      </c>
      <c r="BE5" s="4">
        <v>490</v>
      </c>
      <c r="BF5" s="4">
        <v>456</v>
      </c>
      <c r="BG5" s="4">
        <v>518</v>
      </c>
      <c r="BH5" s="4">
        <v>567</v>
      </c>
      <c r="BI5" s="4">
        <v>511</v>
      </c>
      <c r="BJ5" s="4">
        <v>472</v>
      </c>
      <c r="BK5" s="4">
        <v>533</v>
      </c>
      <c r="BL5" s="4">
        <v>493</v>
      </c>
      <c r="BM5" s="4">
        <v>499</v>
      </c>
      <c r="BN5" s="4">
        <v>552</v>
      </c>
      <c r="BO5" s="4">
        <v>468</v>
      </c>
      <c r="BP5" s="4">
        <v>359</v>
      </c>
      <c r="BQ5" s="4">
        <v>469</v>
      </c>
      <c r="BR5" s="4">
        <v>492</v>
      </c>
      <c r="BS5" s="4">
        <v>600</v>
      </c>
      <c r="BT5" s="4">
        <v>476</v>
      </c>
      <c r="BU5" s="4">
        <v>460</v>
      </c>
      <c r="BV5" s="4">
        <v>472</v>
      </c>
      <c r="BW5" s="4">
        <v>506</v>
      </c>
      <c r="BX5" s="4">
        <v>472</v>
      </c>
      <c r="BY5" s="4">
        <v>448</v>
      </c>
      <c r="BZ5" s="4">
        <v>529</v>
      </c>
      <c r="CA5" s="4">
        <v>360</v>
      </c>
      <c r="CB5" s="4">
        <v>322</v>
      </c>
      <c r="CC5" s="4">
        <v>385</v>
      </c>
      <c r="CD5" s="4">
        <v>365</v>
      </c>
      <c r="CE5" s="4">
        <v>498</v>
      </c>
      <c r="CF5" s="4">
        <v>507</v>
      </c>
      <c r="CG5" s="4">
        <v>436</v>
      </c>
      <c r="CH5" s="4">
        <v>483</v>
      </c>
      <c r="CI5" s="4">
        <v>456</v>
      </c>
      <c r="CJ5" s="4">
        <v>433</v>
      </c>
      <c r="CK5" s="4">
        <v>435</v>
      </c>
      <c r="CL5" s="4">
        <v>441</v>
      </c>
      <c r="CM5" s="4">
        <v>328</v>
      </c>
      <c r="CN5" s="4">
        <v>270</v>
      </c>
      <c r="CO5" s="4">
        <v>404</v>
      </c>
      <c r="CP5" s="4">
        <v>333</v>
      </c>
      <c r="CQ5" s="4">
        <v>440</v>
      </c>
      <c r="CR5" s="4">
        <v>355</v>
      </c>
      <c r="CS5" s="4">
        <v>415</v>
      </c>
      <c r="CT5" s="4">
        <v>420</v>
      </c>
      <c r="CU5" s="4">
        <v>355</v>
      </c>
      <c r="CV5" s="4">
        <v>317</v>
      </c>
      <c r="CW5" s="4">
        <v>342</v>
      </c>
      <c r="CX5" s="4">
        <v>437</v>
      </c>
      <c r="CY5" s="4">
        <v>379</v>
      </c>
      <c r="CZ5" s="4">
        <v>288</v>
      </c>
      <c r="DA5" s="4">
        <v>405</v>
      </c>
      <c r="DB5" s="4">
        <v>362</v>
      </c>
      <c r="DC5" s="4">
        <v>391</v>
      </c>
      <c r="DD5" s="4">
        <v>387</v>
      </c>
      <c r="DE5" s="4">
        <v>411</v>
      </c>
      <c r="DF5" s="4">
        <v>404</v>
      </c>
      <c r="DG5" s="4">
        <v>384</v>
      </c>
      <c r="DH5" s="4">
        <v>280</v>
      </c>
      <c r="DI5" s="4">
        <v>323</v>
      </c>
      <c r="DJ5" s="4">
        <v>392</v>
      </c>
      <c r="DK5" s="4">
        <v>321</v>
      </c>
      <c r="DL5" s="4">
        <v>249</v>
      </c>
      <c r="DM5" s="4">
        <v>419</v>
      </c>
      <c r="DN5" s="4">
        <v>370</v>
      </c>
      <c r="DO5" s="4">
        <v>398</v>
      </c>
      <c r="DP5" s="4">
        <v>419</v>
      </c>
      <c r="DQ5" s="4">
        <v>428</v>
      </c>
      <c r="DR5" s="4">
        <v>395</v>
      </c>
      <c r="DS5" s="4">
        <v>433</v>
      </c>
      <c r="DT5" s="4">
        <v>372</v>
      </c>
      <c r="DU5" s="4">
        <v>364</v>
      </c>
      <c r="DV5" s="4">
        <v>441</v>
      </c>
      <c r="DW5" s="4">
        <v>338</v>
      </c>
      <c r="DX5" s="4">
        <v>273</v>
      </c>
      <c r="DY5" s="4">
        <v>327</v>
      </c>
      <c r="DZ5" s="4">
        <v>337</v>
      </c>
      <c r="EA5" s="4">
        <v>357</v>
      </c>
      <c r="EB5" s="4">
        <v>427</v>
      </c>
      <c r="EC5" s="4">
        <v>481</v>
      </c>
      <c r="ED5" s="4">
        <v>425</v>
      </c>
      <c r="EE5" s="4">
        <v>408</v>
      </c>
      <c r="EF5" s="4">
        <v>423</v>
      </c>
      <c r="EG5" s="4">
        <v>502</v>
      </c>
      <c r="EH5" s="4">
        <v>404</v>
      </c>
      <c r="EI5" s="4">
        <v>305</v>
      </c>
      <c r="EJ5" s="4">
        <v>227</v>
      </c>
      <c r="EK5" s="4">
        <v>297</v>
      </c>
      <c r="EL5" s="4">
        <v>287</v>
      </c>
      <c r="EM5" s="4">
        <v>362</v>
      </c>
      <c r="EN5" s="4">
        <v>390</v>
      </c>
      <c r="EO5" s="4">
        <v>447</v>
      </c>
      <c r="EP5" s="4">
        <v>382</v>
      </c>
      <c r="EQ5" s="4">
        <v>425</v>
      </c>
      <c r="ER5" s="4">
        <v>409</v>
      </c>
      <c r="ES5" s="4">
        <v>358</v>
      </c>
      <c r="ET5" s="4">
        <v>323</v>
      </c>
      <c r="EU5" s="4">
        <v>272</v>
      </c>
      <c r="EV5" s="4">
        <v>203</v>
      </c>
      <c r="EW5" s="4">
        <v>311</v>
      </c>
      <c r="EX5" s="4">
        <v>272</v>
      </c>
      <c r="EY5" s="4">
        <v>336</v>
      </c>
      <c r="EZ5" s="4">
        <v>393</v>
      </c>
      <c r="FA5" s="4">
        <v>355</v>
      </c>
      <c r="FB5" s="4">
        <v>349</v>
      </c>
      <c r="FC5" s="4">
        <v>317</v>
      </c>
      <c r="FD5" s="4">
        <v>354</v>
      </c>
      <c r="FE5" s="4">
        <v>333</v>
      </c>
      <c r="FF5" s="4">
        <v>281</v>
      </c>
      <c r="FG5" s="4">
        <v>252</v>
      </c>
      <c r="FH5" s="4">
        <v>190</v>
      </c>
      <c r="FI5" s="4">
        <v>268</v>
      </c>
      <c r="FJ5" s="4">
        <v>276</v>
      </c>
      <c r="FK5" s="4">
        <v>306</v>
      </c>
      <c r="FL5" s="4">
        <v>305</v>
      </c>
      <c r="FM5" s="4">
        <v>291</v>
      </c>
      <c r="FN5" s="4">
        <v>291</v>
      </c>
      <c r="FO5" s="4">
        <v>300</v>
      </c>
      <c r="FP5" s="4">
        <v>330</v>
      </c>
      <c r="FQ5" s="4">
        <v>328</v>
      </c>
      <c r="FR5" s="4">
        <v>340</v>
      </c>
      <c r="FS5" s="4">
        <v>245</v>
      </c>
      <c r="FT5" s="4">
        <v>207</v>
      </c>
      <c r="FU5" s="4">
        <v>233</v>
      </c>
      <c r="FV5" s="4">
        <v>269</v>
      </c>
      <c r="FW5" s="4">
        <v>341</v>
      </c>
      <c r="FX5" s="4">
        <v>303</v>
      </c>
      <c r="FY5" s="4">
        <v>380</v>
      </c>
      <c r="FZ5" s="4">
        <v>328</v>
      </c>
      <c r="GA5" s="4">
        <v>332</v>
      </c>
      <c r="GB5" s="4">
        <v>339</v>
      </c>
      <c r="GC5" s="4">
        <v>275</v>
      </c>
      <c r="GD5" s="4">
        <v>378</v>
      </c>
      <c r="GE5" s="4">
        <v>310</v>
      </c>
      <c r="GF5" s="4">
        <v>191</v>
      </c>
      <c r="GG5" s="4">
        <v>350</v>
      </c>
      <c r="GH5" s="4">
        <v>319</v>
      </c>
      <c r="GI5" s="4">
        <v>381</v>
      </c>
      <c r="GJ5" s="4">
        <v>421</v>
      </c>
      <c r="GK5" s="4">
        <v>432</v>
      </c>
      <c r="GL5" s="4">
        <v>378</v>
      </c>
      <c r="GM5" s="4">
        <v>375</v>
      </c>
      <c r="GN5" s="4">
        <v>389</v>
      </c>
      <c r="GO5" s="4">
        <v>261</v>
      </c>
      <c r="GP5" s="4">
        <v>376</v>
      </c>
      <c r="GQ5" s="4">
        <v>255</v>
      </c>
      <c r="GR5" s="4">
        <v>191</v>
      </c>
      <c r="GS5" s="4">
        <v>325</v>
      </c>
      <c r="GT5" s="4">
        <v>283</v>
      </c>
      <c r="GU5" s="4">
        <v>204</v>
      </c>
      <c r="GV5" s="4">
        <v>96</v>
      </c>
      <c r="GW5" s="4">
        <v>218</v>
      </c>
      <c r="GX5" s="4">
        <v>266</v>
      </c>
      <c r="GY5" s="4">
        <v>230</v>
      </c>
      <c r="GZ5" s="4">
        <v>208</v>
      </c>
      <c r="HA5" s="4">
        <v>212</v>
      </c>
      <c r="HB5" s="4">
        <v>228</v>
      </c>
      <c r="HC5" s="4">
        <v>163</v>
      </c>
      <c r="HD5" s="4">
        <v>130</v>
      </c>
      <c r="HE5" s="4">
        <v>140</v>
      </c>
      <c r="HF5" s="4">
        <v>96</v>
      </c>
      <c r="HG5" s="4">
        <v>135</v>
      </c>
      <c r="HH5" s="4">
        <v>158</v>
      </c>
      <c r="HI5" s="4">
        <v>150</v>
      </c>
      <c r="HJ5" s="4">
        <v>167</v>
      </c>
      <c r="HK5" s="4">
        <v>169</v>
      </c>
      <c r="HL5" s="4">
        <v>204</v>
      </c>
      <c r="HM5" s="4">
        <v>175</v>
      </c>
      <c r="HN5" s="4">
        <v>156</v>
      </c>
      <c r="HO5" s="4">
        <v>110</v>
      </c>
      <c r="HP5" s="4">
        <v>77</v>
      </c>
      <c r="HQ5" s="4">
        <v>82</v>
      </c>
      <c r="HR5" s="4">
        <v>83</v>
      </c>
      <c r="HS5" s="4">
        <v>113</v>
      </c>
      <c r="HT5" s="4">
        <v>147</v>
      </c>
      <c r="HU5" s="4">
        <v>171</v>
      </c>
      <c r="HV5" s="4">
        <v>238</v>
      </c>
      <c r="HW5" s="4">
        <v>215</v>
      </c>
      <c r="HX5" s="4">
        <v>234</v>
      </c>
      <c r="HY5" s="4">
        <v>235</v>
      </c>
      <c r="HZ5" s="4">
        <v>187</v>
      </c>
      <c r="IA5" s="4">
        <v>182</v>
      </c>
      <c r="IB5" s="4">
        <v>104</v>
      </c>
      <c r="IC5" s="4">
        <v>168</v>
      </c>
      <c r="ID5" s="4">
        <v>115</v>
      </c>
      <c r="IE5" s="4">
        <v>154</v>
      </c>
      <c r="IF5" s="4">
        <v>132</v>
      </c>
      <c r="IG5" s="4">
        <v>161</v>
      </c>
      <c r="IH5" s="4">
        <v>150</v>
      </c>
      <c r="II5" s="4">
        <v>183</v>
      </c>
      <c r="IJ5" s="4">
        <v>194</v>
      </c>
      <c r="IK5" s="4">
        <v>193</v>
      </c>
      <c r="IL5" s="4">
        <v>220</v>
      </c>
      <c r="IM5" s="4">
        <v>180</v>
      </c>
      <c r="IN5" s="4">
        <v>114</v>
      </c>
      <c r="IO5" s="4">
        <v>174</v>
      </c>
      <c r="IP5" s="4">
        <v>173</v>
      </c>
      <c r="IQ5" s="121">
        <v>184</v>
      </c>
      <c r="IR5" s="4">
        <v>238</v>
      </c>
      <c r="IS5" s="4">
        <v>287</v>
      </c>
      <c r="IT5" s="4">
        <v>246</v>
      </c>
      <c r="IU5" s="4">
        <v>267</v>
      </c>
      <c r="IV5" s="4">
        <v>289</v>
      </c>
      <c r="IW5" s="4">
        <v>185</v>
      </c>
      <c r="IX5" s="4">
        <v>271</v>
      </c>
      <c r="IY5" s="4">
        <v>200</v>
      </c>
      <c r="IZ5" s="4">
        <v>150</v>
      </c>
      <c r="JA5" s="4">
        <v>190</v>
      </c>
      <c r="JB5" s="4">
        <v>218</v>
      </c>
      <c r="JC5" s="121">
        <v>294</v>
      </c>
    </row>
    <row r="6" spans="1:273" s="164" customFormat="1" ht="14.25" customHeight="1" x14ac:dyDescent="0.35">
      <c r="A6" s="199" t="s">
        <v>110</v>
      </c>
      <c r="P6" s="164">
        <v>0</v>
      </c>
      <c r="Q6" s="164">
        <v>0</v>
      </c>
      <c r="R6" s="164">
        <v>0</v>
      </c>
      <c r="S6" s="164">
        <v>0</v>
      </c>
      <c r="T6" s="164">
        <v>0</v>
      </c>
      <c r="U6" s="164">
        <v>184</v>
      </c>
      <c r="V6" s="164">
        <v>181</v>
      </c>
      <c r="W6" s="164">
        <v>258</v>
      </c>
      <c r="X6" s="164">
        <v>308</v>
      </c>
      <c r="Y6" s="164">
        <v>401</v>
      </c>
      <c r="Z6" s="164">
        <v>344</v>
      </c>
      <c r="AA6" s="164">
        <v>279</v>
      </c>
      <c r="AB6" s="164">
        <v>244</v>
      </c>
      <c r="AC6" s="164">
        <v>284</v>
      </c>
      <c r="AD6" s="164">
        <v>311</v>
      </c>
      <c r="AE6" s="164">
        <v>229</v>
      </c>
      <c r="AF6" s="164">
        <v>169</v>
      </c>
      <c r="AG6" s="164">
        <v>162</v>
      </c>
      <c r="AH6" s="164">
        <v>116</v>
      </c>
      <c r="AI6" s="164">
        <v>176</v>
      </c>
      <c r="AJ6" s="164">
        <v>153</v>
      </c>
      <c r="AK6" s="164">
        <v>207</v>
      </c>
      <c r="AL6" s="164">
        <v>157</v>
      </c>
      <c r="AM6" s="164">
        <v>123</v>
      </c>
      <c r="AN6" s="164">
        <v>171</v>
      </c>
      <c r="AO6" s="164">
        <v>123</v>
      </c>
      <c r="AP6" s="164">
        <v>176</v>
      </c>
      <c r="AQ6" s="164">
        <v>101</v>
      </c>
      <c r="AR6" s="164">
        <v>125</v>
      </c>
      <c r="AS6" s="164">
        <v>97</v>
      </c>
      <c r="AT6" s="164">
        <v>122</v>
      </c>
      <c r="AU6" s="164">
        <v>112</v>
      </c>
      <c r="AV6" s="164">
        <v>143</v>
      </c>
      <c r="AW6" s="164">
        <v>171</v>
      </c>
      <c r="AX6" s="164">
        <v>140</v>
      </c>
      <c r="AY6" s="164">
        <v>123</v>
      </c>
      <c r="AZ6" s="164">
        <v>129</v>
      </c>
      <c r="BA6" s="164">
        <v>133</v>
      </c>
      <c r="BB6" s="164">
        <v>121</v>
      </c>
      <c r="BC6" s="164">
        <v>130</v>
      </c>
      <c r="BD6" s="164">
        <v>101</v>
      </c>
      <c r="BE6" s="164">
        <v>87</v>
      </c>
      <c r="BF6" s="164">
        <v>98</v>
      </c>
      <c r="BG6" s="164">
        <v>110</v>
      </c>
      <c r="BH6" s="164">
        <v>124</v>
      </c>
      <c r="BI6" s="164">
        <v>135</v>
      </c>
      <c r="BJ6" s="164">
        <v>136</v>
      </c>
      <c r="BK6" s="164">
        <v>114</v>
      </c>
      <c r="BL6" s="164">
        <v>128</v>
      </c>
      <c r="BM6" s="164">
        <v>126</v>
      </c>
      <c r="BN6" s="164">
        <v>101</v>
      </c>
      <c r="BO6" s="164">
        <v>80</v>
      </c>
      <c r="BP6" s="164">
        <v>83</v>
      </c>
      <c r="BQ6" s="164">
        <v>53</v>
      </c>
      <c r="BR6" s="164">
        <v>78</v>
      </c>
      <c r="BS6" s="164">
        <v>101</v>
      </c>
      <c r="BT6" s="164">
        <v>88</v>
      </c>
      <c r="BU6" s="164">
        <v>126</v>
      </c>
      <c r="BV6" s="164">
        <v>142</v>
      </c>
      <c r="BW6" s="164">
        <v>121</v>
      </c>
      <c r="BX6" s="164">
        <v>134</v>
      </c>
      <c r="BY6" s="164">
        <v>137</v>
      </c>
      <c r="BZ6" s="164">
        <v>140</v>
      </c>
      <c r="CA6" s="164">
        <v>129</v>
      </c>
      <c r="CB6" s="164">
        <v>135</v>
      </c>
      <c r="CC6" s="164">
        <v>99</v>
      </c>
      <c r="CD6" s="164">
        <v>93</v>
      </c>
      <c r="CE6" s="164">
        <v>124</v>
      </c>
      <c r="CF6" s="164">
        <v>160</v>
      </c>
      <c r="CG6" s="164">
        <v>170</v>
      </c>
      <c r="CH6" s="164">
        <v>168</v>
      </c>
      <c r="CI6" s="164">
        <v>148</v>
      </c>
      <c r="CJ6" s="164">
        <v>129</v>
      </c>
      <c r="CK6" s="164">
        <v>143</v>
      </c>
      <c r="CL6" s="164">
        <v>138</v>
      </c>
      <c r="CM6" s="164">
        <v>136</v>
      </c>
      <c r="CN6" s="164">
        <v>155</v>
      </c>
      <c r="CO6" s="164">
        <v>99</v>
      </c>
      <c r="CP6" s="164">
        <v>107</v>
      </c>
      <c r="CQ6" s="164">
        <v>169</v>
      </c>
      <c r="CR6" s="164">
        <v>167</v>
      </c>
      <c r="CS6" s="164">
        <v>157</v>
      </c>
      <c r="CT6" s="164">
        <v>177</v>
      </c>
      <c r="CU6" s="164">
        <v>146</v>
      </c>
      <c r="CV6" s="164">
        <v>132</v>
      </c>
      <c r="CW6" s="164">
        <v>138</v>
      </c>
      <c r="CX6" s="164">
        <v>132</v>
      </c>
      <c r="CY6" s="164">
        <v>122</v>
      </c>
      <c r="CZ6" s="164">
        <v>140</v>
      </c>
      <c r="DA6" s="164">
        <v>116</v>
      </c>
      <c r="DB6" s="164">
        <v>143</v>
      </c>
      <c r="DC6" s="164">
        <v>227</v>
      </c>
      <c r="DD6" s="164">
        <v>186</v>
      </c>
      <c r="DE6" s="164">
        <v>206</v>
      </c>
      <c r="DF6" s="164">
        <v>182</v>
      </c>
      <c r="DG6" s="164">
        <v>151</v>
      </c>
      <c r="DH6" s="164">
        <v>173</v>
      </c>
      <c r="DI6" s="164">
        <v>176</v>
      </c>
      <c r="DJ6" s="164">
        <v>177</v>
      </c>
      <c r="DK6" s="164">
        <v>165</v>
      </c>
      <c r="DL6" s="164">
        <v>140</v>
      </c>
      <c r="DM6" s="164">
        <v>115</v>
      </c>
      <c r="DN6" s="164">
        <v>146</v>
      </c>
      <c r="DO6" s="164">
        <v>180</v>
      </c>
      <c r="DP6" s="164">
        <v>213</v>
      </c>
      <c r="DQ6" s="164">
        <v>194</v>
      </c>
      <c r="DR6" s="164">
        <v>187</v>
      </c>
      <c r="DS6" s="164">
        <v>202</v>
      </c>
      <c r="DT6" s="164">
        <v>184</v>
      </c>
      <c r="DU6" s="164">
        <v>172</v>
      </c>
      <c r="DV6" s="164">
        <v>164</v>
      </c>
      <c r="DW6" s="164">
        <v>147</v>
      </c>
      <c r="DX6" s="164">
        <v>189</v>
      </c>
      <c r="DY6" s="164">
        <v>133</v>
      </c>
      <c r="DZ6" s="164">
        <v>117</v>
      </c>
      <c r="EA6" s="164">
        <v>146</v>
      </c>
      <c r="EB6" s="164">
        <v>189</v>
      </c>
      <c r="EC6" s="164">
        <v>231</v>
      </c>
      <c r="ED6" s="164">
        <v>200</v>
      </c>
      <c r="EE6" s="164">
        <v>201</v>
      </c>
      <c r="EF6" s="164">
        <v>174</v>
      </c>
      <c r="EG6" s="164">
        <v>201</v>
      </c>
      <c r="EH6" s="164">
        <v>192</v>
      </c>
      <c r="EI6" s="164">
        <v>153</v>
      </c>
      <c r="EJ6" s="164">
        <v>202</v>
      </c>
      <c r="EK6" s="164">
        <v>129</v>
      </c>
      <c r="EL6" s="164">
        <v>142</v>
      </c>
      <c r="EM6" s="164">
        <v>184</v>
      </c>
      <c r="EN6" s="164">
        <v>193</v>
      </c>
      <c r="EO6" s="164">
        <v>241</v>
      </c>
      <c r="EP6" s="164">
        <v>227</v>
      </c>
      <c r="EQ6" s="164">
        <v>218</v>
      </c>
      <c r="ER6" s="164">
        <v>187</v>
      </c>
      <c r="ES6" s="164">
        <v>198</v>
      </c>
      <c r="ET6" s="164">
        <v>198</v>
      </c>
      <c r="EU6" s="164">
        <v>176</v>
      </c>
      <c r="EV6" s="164">
        <v>198</v>
      </c>
      <c r="EW6" s="164">
        <v>145</v>
      </c>
      <c r="EX6" s="164">
        <v>130</v>
      </c>
      <c r="EY6" s="164">
        <v>184</v>
      </c>
      <c r="EZ6" s="164">
        <v>201</v>
      </c>
      <c r="FA6" s="164">
        <v>217</v>
      </c>
      <c r="FB6" s="164">
        <v>238</v>
      </c>
      <c r="FC6" s="164">
        <v>201</v>
      </c>
      <c r="FD6" s="164">
        <v>204</v>
      </c>
      <c r="FE6" s="164">
        <v>211</v>
      </c>
      <c r="FF6" s="164">
        <v>193</v>
      </c>
      <c r="FG6" s="164">
        <v>167</v>
      </c>
      <c r="FH6" s="164">
        <v>197</v>
      </c>
      <c r="FI6" s="164">
        <v>141</v>
      </c>
      <c r="FJ6" s="164">
        <v>149</v>
      </c>
      <c r="FK6" s="164">
        <v>235</v>
      </c>
      <c r="FL6" s="164">
        <v>219</v>
      </c>
      <c r="FM6" s="164">
        <v>254</v>
      </c>
      <c r="FN6" s="164">
        <v>295</v>
      </c>
      <c r="FO6" s="164">
        <v>185</v>
      </c>
      <c r="FP6" s="164">
        <v>224</v>
      </c>
      <c r="FQ6" s="164">
        <v>207</v>
      </c>
      <c r="FR6" s="164">
        <v>235</v>
      </c>
      <c r="FS6" s="164">
        <v>208</v>
      </c>
      <c r="FT6" s="164">
        <v>208</v>
      </c>
      <c r="FU6" s="164">
        <v>153</v>
      </c>
      <c r="FV6" s="164">
        <v>112</v>
      </c>
      <c r="FW6" s="164">
        <v>232</v>
      </c>
      <c r="FX6" s="164">
        <v>225</v>
      </c>
      <c r="FY6" s="164">
        <v>267</v>
      </c>
      <c r="FZ6" s="164">
        <v>245</v>
      </c>
      <c r="GA6" s="164">
        <v>209</v>
      </c>
      <c r="GB6" s="164">
        <v>228</v>
      </c>
      <c r="GC6" s="164">
        <v>178</v>
      </c>
      <c r="GD6" s="164">
        <v>215</v>
      </c>
      <c r="GE6" s="164">
        <v>162</v>
      </c>
      <c r="GF6" s="164">
        <v>192</v>
      </c>
      <c r="GG6" s="164">
        <v>144</v>
      </c>
      <c r="GH6" s="164">
        <v>163</v>
      </c>
      <c r="GI6" s="164">
        <v>218</v>
      </c>
      <c r="GJ6" s="164">
        <v>229</v>
      </c>
      <c r="GK6" s="164">
        <v>253</v>
      </c>
      <c r="GL6" s="164">
        <v>232</v>
      </c>
      <c r="GM6" s="164">
        <v>232</v>
      </c>
      <c r="GN6" s="164">
        <v>243</v>
      </c>
      <c r="GO6" s="164">
        <v>199</v>
      </c>
      <c r="GP6" s="164">
        <v>224</v>
      </c>
      <c r="GQ6" s="164">
        <v>150</v>
      </c>
      <c r="GR6" s="164">
        <v>219</v>
      </c>
      <c r="GS6" s="164">
        <v>179</v>
      </c>
      <c r="GT6" s="164">
        <v>181</v>
      </c>
      <c r="GU6" s="164">
        <v>236</v>
      </c>
      <c r="GV6" s="164">
        <v>181</v>
      </c>
      <c r="GW6" s="164">
        <v>178</v>
      </c>
      <c r="GX6" s="164">
        <v>251</v>
      </c>
      <c r="GY6" s="164">
        <v>452</v>
      </c>
      <c r="GZ6" s="164">
        <v>403</v>
      </c>
      <c r="HA6" s="164">
        <v>445</v>
      </c>
      <c r="HB6" s="164">
        <v>460</v>
      </c>
      <c r="HC6" s="164">
        <v>378</v>
      </c>
      <c r="HD6" s="164">
        <v>400</v>
      </c>
      <c r="HE6" s="164">
        <v>335</v>
      </c>
      <c r="HF6" s="164">
        <v>298</v>
      </c>
      <c r="HG6" s="164">
        <v>447</v>
      </c>
      <c r="HH6" s="164">
        <v>444</v>
      </c>
      <c r="HI6" s="164">
        <v>440</v>
      </c>
      <c r="HJ6" s="164">
        <v>430</v>
      </c>
      <c r="HK6" s="164">
        <v>369</v>
      </c>
      <c r="HL6" s="164">
        <v>329</v>
      </c>
      <c r="HM6" s="164">
        <v>313</v>
      </c>
      <c r="HN6" s="164">
        <v>333</v>
      </c>
      <c r="HO6" s="164">
        <v>340</v>
      </c>
      <c r="HP6" s="164">
        <v>319</v>
      </c>
      <c r="HQ6" s="164">
        <v>285</v>
      </c>
      <c r="HR6" s="164">
        <v>248</v>
      </c>
      <c r="HS6" s="164">
        <v>387</v>
      </c>
      <c r="HT6" s="164">
        <v>344</v>
      </c>
      <c r="HU6" s="164">
        <v>331</v>
      </c>
      <c r="HV6" s="164">
        <v>290</v>
      </c>
      <c r="HW6" s="164">
        <v>233</v>
      </c>
      <c r="HX6" s="164">
        <v>265</v>
      </c>
      <c r="HY6" s="164">
        <v>231</v>
      </c>
      <c r="HZ6" s="164">
        <v>207</v>
      </c>
      <c r="IA6" s="164">
        <v>195</v>
      </c>
      <c r="IB6" s="164">
        <v>168</v>
      </c>
      <c r="IC6" s="164">
        <v>141</v>
      </c>
      <c r="ID6" s="164">
        <v>174</v>
      </c>
      <c r="IE6" s="164">
        <v>242</v>
      </c>
      <c r="IF6" s="164">
        <v>215</v>
      </c>
      <c r="IG6" s="164">
        <v>229</v>
      </c>
      <c r="IH6" s="164">
        <v>245</v>
      </c>
      <c r="II6" s="164">
        <v>169</v>
      </c>
      <c r="IJ6" s="164">
        <v>191</v>
      </c>
      <c r="IK6" s="164">
        <v>216</v>
      </c>
      <c r="IL6" s="164">
        <v>176</v>
      </c>
      <c r="IM6" s="164">
        <v>182</v>
      </c>
      <c r="IN6" s="164">
        <v>146</v>
      </c>
      <c r="IO6" s="164">
        <v>141</v>
      </c>
      <c r="IP6" s="164">
        <v>137</v>
      </c>
      <c r="IQ6" s="164">
        <v>208</v>
      </c>
      <c r="IR6" s="164">
        <v>218</v>
      </c>
      <c r="IS6" s="164">
        <v>209</v>
      </c>
      <c r="IT6" s="164">
        <v>181</v>
      </c>
      <c r="IU6" s="164">
        <v>209</v>
      </c>
      <c r="IV6" s="164">
        <v>187</v>
      </c>
      <c r="IW6" s="164">
        <v>172</v>
      </c>
      <c r="IX6" s="164">
        <v>190</v>
      </c>
      <c r="IY6" s="164">
        <v>154</v>
      </c>
      <c r="IZ6" s="164">
        <v>169</v>
      </c>
      <c r="JA6" s="164">
        <v>166</v>
      </c>
      <c r="JB6" s="164">
        <v>125</v>
      </c>
      <c r="JC6" s="164">
        <v>176</v>
      </c>
    </row>
    <row r="7" spans="1:273" ht="14.25" customHeight="1" x14ac:dyDescent="0.35">
      <c r="A7" s="185" t="s">
        <v>17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 t="s">
        <v>249</v>
      </c>
      <c r="Q7" s="4">
        <v>0</v>
      </c>
      <c r="R7" s="4">
        <v>0</v>
      </c>
      <c r="S7" s="4">
        <v>0</v>
      </c>
      <c r="T7" s="4">
        <v>0</v>
      </c>
      <c r="U7" s="4">
        <v>27</v>
      </c>
      <c r="V7" s="4">
        <v>96</v>
      </c>
      <c r="W7" s="4">
        <v>256</v>
      </c>
      <c r="X7" s="4">
        <v>326</v>
      </c>
      <c r="Y7" s="4">
        <v>363</v>
      </c>
      <c r="Z7" s="4">
        <v>377</v>
      </c>
      <c r="AA7" s="4">
        <v>323</v>
      </c>
      <c r="AB7" s="4">
        <v>294</v>
      </c>
      <c r="AC7" s="4">
        <v>286</v>
      </c>
      <c r="AD7" s="4">
        <v>309</v>
      </c>
      <c r="AE7" s="4">
        <v>247</v>
      </c>
      <c r="AF7" s="4">
        <v>199</v>
      </c>
      <c r="AG7" s="4">
        <v>263</v>
      </c>
      <c r="AH7" s="4">
        <v>180</v>
      </c>
      <c r="AI7" s="4">
        <v>203</v>
      </c>
      <c r="AJ7" s="4">
        <v>197</v>
      </c>
      <c r="AK7" s="4">
        <v>198</v>
      </c>
      <c r="AL7" s="4">
        <v>129</v>
      </c>
      <c r="AM7" s="4">
        <v>133</v>
      </c>
      <c r="AN7" s="4">
        <v>166</v>
      </c>
      <c r="AO7" s="4">
        <v>130</v>
      </c>
      <c r="AP7" s="4">
        <v>126</v>
      </c>
      <c r="AQ7" s="4">
        <v>146</v>
      </c>
      <c r="AR7" s="4">
        <v>137</v>
      </c>
      <c r="AS7" s="4">
        <v>136</v>
      </c>
      <c r="AT7" s="4">
        <v>134</v>
      </c>
      <c r="AU7" s="4">
        <v>163</v>
      </c>
      <c r="AV7" s="4">
        <v>163</v>
      </c>
      <c r="AW7" s="4">
        <v>161</v>
      </c>
      <c r="AX7" s="4">
        <v>124</v>
      </c>
      <c r="AY7" s="4">
        <v>157</v>
      </c>
      <c r="AZ7" s="4">
        <v>147</v>
      </c>
      <c r="BA7" s="4">
        <v>116</v>
      </c>
      <c r="BB7" s="4">
        <v>118</v>
      </c>
      <c r="BC7" s="4">
        <v>108</v>
      </c>
      <c r="BD7" s="4">
        <v>90</v>
      </c>
      <c r="BE7" s="4">
        <v>114</v>
      </c>
      <c r="BF7" s="4">
        <v>131</v>
      </c>
      <c r="BG7" s="4">
        <v>138</v>
      </c>
      <c r="BH7" s="4">
        <v>159</v>
      </c>
      <c r="BI7" s="4">
        <v>150</v>
      </c>
      <c r="BJ7" s="4">
        <v>125</v>
      </c>
      <c r="BK7" s="4">
        <v>147</v>
      </c>
      <c r="BL7" s="4">
        <v>133</v>
      </c>
      <c r="BM7" s="4">
        <v>107</v>
      </c>
      <c r="BN7" s="4">
        <v>101</v>
      </c>
      <c r="BO7" s="4">
        <v>73</v>
      </c>
      <c r="BP7" s="4">
        <v>73</v>
      </c>
      <c r="BQ7" s="4">
        <v>89</v>
      </c>
      <c r="BR7" s="4">
        <v>117</v>
      </c>
      <c r="BS7" s="4">
        <v>124</v>
      </c>
      <c r="BT7" s="4">
        <v>150</v>
      </c>
      <c r="BU7" s="4">
        <v>139</v>
      </c>
      <c r="BV7" s="4">
        <v>130</v>
      </c>
      <c r="BW7" s="4">
        <v>138</v>
      </c>
      <c r="BX7" s="4">
        <v>151</v>
      </c>
      <c r="BY7" s="4">
        <v>136</v>
      </c>
      <c r="BZ7" s="4">
        <v>178</v>
      </c>
      <c r="CA7" s="4">
        <v>109</v>
      </c>
      <c r="CB7" s="4">
        <v>99</v>
      </c>
      <c r="CC7" s="4">
        <v>110</v>
      </c>
      <c r="CD7" s="4">
        <v>137</v>
      </c>
      <c r="CE7" s="4">
        <v>165</v>
      </c>
      <c r="CF7" s="4">
        <v>195</v>
      </c>
      <c r="CG7" s="4">
        <v>171</v>
      </c>
      <c r="CH7" s="4">
        <v>185</v>
      </c>
      <c r="CI7" s="4">
        <v>144</v>
      </c>
      <c r="CJ7" s="4">
        <v>196</v>
      </c>
      <c r="CK7" s="4">
        <v>148</v>
      </c>
      <c r="CL7" s="4">
        <v>155</v>
      </c>
      <c r="CM7" s="4">
        <v>162</v>
      </c>
      <c r="CN7" s="4">
        <v>88</v>
      </c>
      <c r="CO7" s="4">
        <v>133</v>
      </c>
      <c r="CP7" s="4">
        <v>173</v>
      </c>
      <c r="CQ7" s="4">
        <v>199</v>
      </c>
      <c r="CR7" s="4">
        <v>170</v>
      </c>
      <c r="CS7" s="4">
        <v>151</v>
      </c>
      <c r="CT7" s="4">
        <v>166</v>
      </c>
      <c r="CU7" s="4">
        <v>191</v>
      </c>
      <c r="CV7" s="4">
        <v>112</v>
      </c>
      <c r="CW7" s="4">
        <v>127</v>
      </c>
      <c r="CX7" s="4">
        <v>144</v>
      </c>
      <c r="CY7" s="4">
        <v>138</v>
      </c>
      <c r="CZ7" s="4">
        <v>130</v>
      </c>
      <c r="DA7" s="4">
        <v>184</v>
      </c>
      <c r="DB7" s="4">
        <v>197</v>
      </c>
      <c r="DC7" s="4">
        <v>188</v>
      </c>
      <c r="DD7" s="4">
        <v>211</v>
      </c>
      <c r="DE7" s="4">
        <v>222</v>
      </c>
      <c r="DF7" s="4">
        <v>170</v>
      </c>
      <c r="DG7" s="4">
        <v>188</v>
      </c>
      <c r="DH7" s="4">
        <v>192</v>
      </c>
      <c r="DI7" s="4">
        <v>189</v>
      </c>
      <c r="DJ7" s="4">
        <v>172</v>
      </c>
      <c r="DK7" s="4">
        <v>128</v>
      </c>
      <c r="DL7" s="4">
        <v>100</v>
      </c>
      <c r="DM7" s="4">
        <v>215</v>
      </c>
      <c r="DN7" s="4">
        <v>175</v>
      </c>
      <c r="DO7" s="4">
        <v>217</v>
      </c>
      <c r="DP7" s="4">
        <v>179</v>
      </c>
      <c r="DQ7" s="4">
        <v>205</v>
      </c>
      <c r="DR7" s="4">
        <v>187</v>
      </c>
      <c r="DS7" s="4">
        <v>173</v>
      </c>
      <c r="DT7" s="4">
        <v>158</v>
      </c>
      <c r="DU7" s="4">
        <v>153</v>
      </c>
      <c r="DV7" s="4">
        <v>141</v>
      </c>
      <c r="DW7" s="4">
        <v>157</v>
      </c>
      <c r="DX7" s="4">
        <v>128</v>
      </c>
      <c r="DY7" s="4">
        <v>114</v>
      </c>
      <c r="DZ7" s="4">
        <v>125</v>
      </c>
      <c r="EA7" s="4">
        <v>163</v>
      </c>
      <c r="EB7" s="4">
        <v>180</v>
      </c>
      <c r="EC7" s="4">
        <v>154</v>
      </c>
      <c r="ED7" s="4">
        <v>155</v>
      </c>
      <c r="EE7" s="4">
        <v>144</v>
      </c>
      <c r="EF7" s="4">
        <v>167</v>
      </c>
      <c r="EG7" s="4">
        <v>151</v>
      </c>
      <c r="EH7" s="4">
        <v>146</v>
      </c>
      <c r="EI7" s="4">
        <v>103</v>
      </c>
      <c r="EJ7" s="4">
        <v>137</v>
      </c>
      <c r="EK7" s="4">
        <v>121</v>
      </c>
      <c r="EL7" s="4">
        <v>128</v>
      </c>
      <c r="EM7" s="4">
        <v>370</v>
      </c>
      <c r="EN7" s="4">
        <v>287</v>
      </c>
      <c r="EO7" s="4">
        <v>237</v>
      </c>
      <c r="EP7" s="4">
        <v>239</v>
      </c>
      <c r="EQ7" s="4">
        <v>247</v>
      </c>
      <c r="ER7" s="4">
        <v>233</v>
      </c>
      <c r="ES7" s="4">
        <v>243</v>
      </c>
      <c r="ET7" s="4">
        <v>229</v>
      </c>
      <c r="EU7" s="4">
        <v>177</v>
      </c>
      <c r="EV7" s="4">
        <v>168</v>
      </c>
      <c r="EW7" s="4">
        <v>189</v>
      </c>
      <c r="EX7" s="4">
        <v>212</v>
      </c>
      <c r="EY7" s="4">
        <v>266</v>
      </c>
      <c r="EZ7" s="4">
        <v>265</v>
      </c>
      <c r="FA7" s="4">
        <v>291</v>
      </c>
      <c r="FB7" s="4">
        <v>219</v>
      </c>
      <c r="FC7" s="4">
        <v>269</v>
      </c>
      <c r="FD7" s="4">
        <v>277</v>
      </c>
      <c r="FE7" s="4">
        <v>228</v>
      </c>
      <c r="FF7" s="4">
        <v>192</v>
      </c>
      <c r="FG7" s="4">
        <v>202</v>
      </c>
      <c r="FH7" s="4">
        <v>147</v>
      </c>
      <c r="FI7" s="4">
        <v>231</v>
      </c>
      <c r="FJ7" s="4">
        <v>217</v>
      </c>
      <c r="FK7" s="4">
        <v>352</v>
      </c>
      <c r="FL7" s="4">
        <v>282</v>
      </c>
      <c r="FM7" s="4">
        <v>298</v>
      </c>
      <c r="FN7" s="4">
        <v>248</v>
      </c>
      <c r="FO7" s="4">
        <v>262</v>
      </c>
      <c r="FP7" s="4">
        <v>280</v>
      </c>
      <c r="FQ7" s="4">
        <v>270</v>
      </c>
      <c r="FR7" s="4">
        <v>251</v>
      </c>
      <c r="FS7" s="4">
        <v>221</v>
      </c>
      <c r="FT7" s="4">
        <v>149</v>
      </c>
      <c r="FU7" s="4">
        <v>204</v>
      </c>
      <c r="FV7" s="4">
        <v>245</v>
      </c>
      <c r="FW7" s="4">
        <v>298</v>
      </c>
      <c r="FX7" s="4">
        <v>286</v>
      </c>
      <c r="FY7" s="4">
        <v>281</v>
      </c>
      <c r="FZ7" s="4">
        <v>236</v>
      </c>
      <c r="GA7" s="4">
        <v>299</v>
      </c>
      <c r="GB7" s="4">
        <v>260</v>
      </c>
      <c r="GC7" s="4">
        <v>182</v>
      </c>
      <c r="GD7" s="4">
        <v>220</v>
      </c>
      <c r="GE7" s="4">
        <v>196</v>
      </c>
      <c r="GF7" s="4">
        <v>128</v>
      </c>
      <c r="GG7" s="4">
        <v>221</v>
      </c>
      <c r="GH7" s="4">
        <v>251</v>
      </c>
      <c r="GI7" s="4">
        <v>309</v>
      </c>
      <c r="GJ7" s="4">
        <v>291</v>
      </c>
      <c r="GK7" s="4">
        <v>287</v>
      </c>
      <c r="GL7" s="4">
        <v>265</v>
      </c>
      <c r="GM7" s="4">
        <v>308</v>
      </c>
      <c r="GN7" s="4">
        <v>281</v>
      </c>
      <c r="GO7" s="4">
        <v>238</v>
      </c>
      <c r="GP7" s="4">
        <v>323</v>
      </c>
      <c r="GQ7" s="4">
        <v>223</v>
      </c>
      <c r="GR7" s="4">
        <v>184</v>
      </c>
      <c r="GS7" s="4">
        <v>263</v>
      </c>
      <c r="GT7" s="4">
        <v>346</v>
      </c>
      <c r="GU7" s="4">
        <v>265</v>
      </c>
      <c r="GV7" s="4">
        <v>112</v>
      </c>
      <c r="GW7" s="4">
        <v>410</v>
      </c>
      <c r="GX7" s="4">
        <v>626</v>
      </c>
      <c r="GY7" s="4">
        <v>583</v>
      </c>
      <c r="GZ7" s="4">
        <v>562</v>
      </c>
      <c r="HA7" s="4">
        <v>534</v>
      </c>
      <c r="HB7" s="4">
        <v>517</v>
      </c>
      <c r="HC7" s="4">
        <v>387</v>
      </c>
      <c r="HD7" s="4">
        <v>326</v>
      </c>
      <c r="HE7" s="4">
        <v>450</v>
      </c>
      <c r="HF7" s="4">
        <v>383</v>
      </c>
      <c r="HG7" s="4">
        <v>558</v>
      </c>
      <c r="HH7" s="4">
        <v>512</v>
      </c>
      <c r="HI7" s="4">
        <v>467</v>
      </c>
      <c r="HJ7" s="4">
        <v>366</v>
      </c>
      <c r="HK7" s="4">
        <v>382</v>
      </c>
      <c r="HL7" s="4">
        <v>429</v>
      </c>
      <c r="HM7" s="4">
        <v>410</v>
      </c>
      <c r="HN7" s="4">
        <v>400</v>
      </c>
      <c r="HO7" s="4">
        <v>349</v>
      </c>
      <c r="HP7" s="4">
        <v>263</v>
      </c>
      <c r="HQ7" s="4">
        <v>349</v>
      </c>
      <c r="HR7" s="4">
        <v>365</v>
      </c>
      <c r="HS7" s="4">
        <v>400</v>
      </c>
      <c r="HT7" s="4">
        <v>360</v>
      </c>
      <c r="HU7" s="4">
        <v>289</v>
      </c>
      <c r="HV7" s="4">
        <v>255</v>
      </c>
      <c r="HW7" s="4">
        <v>295</v>
      </c>
      <c r="HX7" s="4">
        <v>311</v>
      </c>
      <c r="HY7" s="4">
        <v>261</v>
      </c>
      <c r="HZ7" s="4">
        <v>221</v>
      </c>
      <c r="IA7" s="4">
        <v>162</v>
      </c>
      <c r="IB7" s="4">
        <v>135</v>
      </c>
      <c r="IC7" s="4">
        <v>263</v>
      </c>
      <c r="ID7" s="4">
        <v>246</v>
      </c>
      <c r="IE7" s="4">
        <v>261</v>
      </c>
      <c r="IF7" s="4">
        <v>256</v>
      </c>
      <c r="IG7" s="4">
        <v>255</v>
      </c>
      <c r="IH7" s="4">
        <v>217</v>
      </c>
      <c r="II7" s="4">
        <v>238</v>
      </c>
      <c r="IJ7" s="4">
        <v>264</v>
      </c>
      <c r="IK7" s="4">
        <v>232</v>
      </c>
      <c r="IL7" s="4">
        <v>194</v>
      </c>
      <c r="IM7" s="4">
        <v>149</v>
      </c>
      <c r="IN7" s="4">
        <v>130</v>
      </c>
      <c r="IO7" s="4">
        <v>197</v>
      </c>
      <c r="IP7" s="4">
        <v>247</v>
      </c>
      <c r="IQ7" s="121">
        <v>230</v>
      </c>
      <c r="IR7" s="4">
        <v>262</v>
      </c>
      <c r="IS7" s="4">
        <v>231</v>
      </c>
      <c r="IT7" s="4">
        <v>214</v>
      </c>
      <c r="IU7" s="4">
        <v>224</v>
      </c>
      <c r="IV7" s="4">
        <v>226</v>
      </c>
      <c r="IW7" s="4">
        <v>207</v>
      </c>
      <c r="IX7" s="4">
        <v>200</v>
      </c>
      <c r="IY7" s="4">
        <v>181</v>
      </c>
      <c r="IZ7" s="4">
        <v>134</v>
      </c>
      <c r="JA7" s="4">
        <v>105</v>
      </c>
      <c r="JB7" s="4">
        <v>209</v>
      </c>
      <c r="JC7" s="121">
        <v>225</v>
      </c>
    </row>
    <row r="8" spans="1:273" ht="14.25" customHeight="1" x14ac:dyDescent="0.35">
      <c r="A8" s="185" t="s">
        <v>250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6</v>
      </c>
      <c r="W8" s="4">
        <v>7</v>
      </c>
      <c r="X8" s="4">
        <v>12</v>
      </c>
      <c r="Y8" s="4">
        <v>14</v>
      </c>
      <c r="Z8" s="4">
        <v>31</v>
      </c>
      <c r="AA8" s="4">
        <v>47</v>
      </c>
      <c r="AB8" s="4">
        <v>32</v>
      </c>
      <c r="AC8" s="4">
        <v>62</v>
      </c>
      <c r="AD8" s="4">
        <v>65</v>
      </c>
      <c r="AE8" s="4">
        <v>90</v>
      </c>
      <c r="AF8" s="4">
        <v>92</v>
      </c>
      <c r="AG8" s="4">
        <v>214</v>
      </c>
      <c r="AH8" s="4">
        <v>130</v>
      </c>
      <c r="AI8" s="4">
        <v>184</v>
      </c>
      <c r="AJ8" s="4">
        <v>199</v>
      </c>
      <c r="AK8" s="4">
        <v>193</v>
      </c>
      <c r="AL8" s="4">
        <v>183</v>
      </c>
      <c r="AM8" s="4">
        <v>194</v>
      </c>
      <c r="AN8" s="4">
        <v>229</v>
      </c>
      <c r="AO8" s="4">
        <v>202</v>
      </c>
      <c r="AP8" s="4">
        <v>224</v>
      </c>
      <c r="AQ8" s="4">
        <v>185</v>
      </c>
      <c r="AR8" s="4">
        <v>149</v>
      </c>
      <c r="AS8" s="4">
        <v>185</v>
      </c>
      <c r="AT8" s="4">
        <v>145</v>
      </c>
      <c r="AU8" s="4">
        <v>221</v>
      </c>
      <c r="AV8" s="4">
        <v>187</v>
      </c>
      <c r="AW8" s="4">
        <v>153</v>
      </c>
      <c r="AX8" s="4">
        <v>174</v>
      </c>
      <c r="AY8" s="4">
        <v>170</v>
      </c>
      <c r="AZ8" s="4">
        <v>178</v>
      </c>
      <c r="BA8" s="4">
        <v>132</v>
      </c>
      <c r="BB8" s="4">
        <v>186</v>
      </c>
      <c r="BC8" s="4">
        <v>151</v>
      </c>
      <c r="BD8" s="4">
        <v>149</v>
      </c>
      <c r="BE8" s="4">
        <v>140</v>
      </c>
      <c r="BF8" s="4">
        <v>137</v>
      </c>
      <c r="BG8" s="4">
        <v>145</v>
      </c>
      <c r="BH8" s="4">
        <v>111</v>
      </c>
      <c r="BI8" s="4">
        <v>162</v>
      </c>
      <c r="BJ8" s="4">
        <v>162</v>
      </c>
      <c r="BK8" s="4">
        <v>108</v>
      </c>
      <c r="BL8" s="4">
        <v>111</v>
      </c>
      <c r="BM8" s="4">
        <v>164</v>
      </c>
      <c r="BN8" s="4">
        <v>138</v>
      </c>
      <c r="BO8" s="4">
        <v>87</v>
      </c>
      <c r="BP8" s="4">
        <v>116</v>
      </c>
      <c r="BQ8" s="4">
        <v>149</v>
      </c>
      <c r="BR8" s="4">
        <v>128</v>
      </c>
      <c r="BS8" s="4">
        <v>184</v>
      </c>
      <c r="BT8" s="4">
        <v>110</v>
      </c>
      <c r="BU8" s="4">
        <v>151</v>
      </c>
      <c r="BV8" s="4">
        <v>127</v>
      </c>
      <c r="BW8" s="4">
        <v>103</v>
      </c>
      <c r="BX8" s="4">
        <v>117</v>
      </c>
      <c r="BY8" s="4">
        <v>145</v>
      </c>
      <c r="BZ8" s="4">
        <v>114</v>
      </c>
      <c r="CA8" s="4">
        <v>102</v>
      </c>
      <c r="CB8" s="4">
        <v>138</v>
      </c>
      <c r="CC8" s="4">
        <v>92</v>
      </c>
      <c r="CD8" s="4">
        <v>100</v>
      </c>
      <c r="CE8" s="4">
        <v>95</v>
      </c>
      <c r="CF8" s="4">
        <v>125</v>
      </c>
      <c r="CG8" s="4">
        <v>73</v>
      </c>
      <c r="CH8" s="4">
        <v>143</v>
      </c>
      <c r="CI8" s="4">
        <v>99</v>
      </c>
      <c r="CJ8" s="4">
        <v>108</v>
      </c>
      <c r="CK8" s="4">
        <v>119</v>
      </c>
      <c r="CL8" s="4">
        <v>128</v>
      </c>
      <c r="CM8" s="4">
        <v>96</v>
      </c>
      <c r="CN8" s="4">
        <v>81</v>
      </c>
      <c r="CO8" s="4">
        <v>86</v>
      </c>
      <c r="CP8" s="4">
        <v>67</v>
      </c>
      <c r="CQ8" s="4">
        <v>74</v>
      </c>
      <c r="CR8" s="4">
        <v>105</v>
      </c>
      <c r="CS8" s="4">
        <v>85</v>
      </c>
      <c r="CT8" s="4">
        <v>74</v>
      </c>
      <c r="CU8" s="4">
        <v>56</v>
      </c>
      <c r="CV8" s="4">
        <v>68</v>
      </c>
      <c r="CW8" s="4">
        <v>89</v>
      </c>
      <c r="CX8" s="4">
        <v>89</v>
      </c>
      <c r="CY8" s="4">
        <v>100</v>
      </c>
      <c r="CZ8" s="4">
        <v>83</v>
      </c>
      <c r="DA8" s="4">
        <v>103</v>
      </c>
      <c r="DB8" s="4">
        <v>78</v>
      </c>
      <c r="DC8" s="4">
        <v>80</v>
      </c>
      <c r="DD8" s="4">
        <v>96</v>
      </c>
      <c r="DE8" s="4">
        <v>74</v>
      </c>
      <c r="DF8" s="4">
        <v>79</v>
      </c>
      <c r="DG8" s="4">
        <v>74</v>
      </c>
      <c r="DH8" s="4">
        <v>74</v>
      </c>
      <c r="DI8" s="4">
        <v>64</v>
      </c>
      <c r="DJ8" s="4">
        <v>53</v>
      </c>
      <c r="DK8" s="4">
        <v>72</v>
      </c>
      <c r="DL8" s="4">
        <v>115</v>
      </c>
      <c r="DM8" s="4">
        <v>75</v>
      </c>
      <c r="DN8" s="4">
        <v>55</v>
      </c>
      <c r="DO8" s="4">
        <v>82</v>
      </c>
      <c r="DP8" s="4">
        <v>73</v>
      </c>
      <c r="DQ8" s="4">
        <v>104</v>
      </c>
      <c r="DR8" s="4">
        <v>110</v>
      </c>
      <c r="DS8" s="4">
        <v>66</v>
      </c>
      <c r="DT8" s="4">
        <v>81</v>
      </c>
      <c r="DU8" s="4">
        <v>88</v>
      </c>
      <c r="DV8" s="4">
        <v>122</v>
      </c>
      <c r="DW8" s="4">
        <v>74</v>
      </c>
      <c r="DX8" s="4">
        <v>54</v>
      </c>
      <c r="DY8" s="4">
        <v>92</v>
      </c>
      <c r="DZ8" s="4">
        <v>104</v>
      </c>
      <c r="EA8" s="4">
        <v>65</v>
      </c>
      <c r="EB8" s="4">
        <v>94</v>
      </c>
      <c r="EC8" s="4">
        <v>84</v>
      </c>
      <c r="ED8" s="4">
        <v>93</v>
      </c>
      <c r="EE8" s="4">
        <v>80</v>
      </c>
      <c r="EF8" s="4">
        <v>80</v>
      </c>
      <c r="EG8" s="4">
        <v>67</v>
      </c>
      <c r="EH8" s="4">
        <v>111</v>
      </c>
      <c r="EI8" s="4">
        <v>55</v>
      </c>
      <c r="EJ8" s="4">
        <v>100</v>
      </c>
      <c r="EK8" s="4">
        <v>71</v>
      </c>
      <c r="EL8" s="4">
        <v>68</v>
      </c>
      <c r="EM8" s="4">
        <v>84</v>
      </c>
      <c r="EN8" s="4">
        <v>71</v>
      </c>
      <c r="EO8" s="4">
        <v>82</v>
      </c>
      <c r="EP8" s="4">
        <v>78</v>
      </c>
      <c r="EQ8" s="4">
        <v>68</v>
      </c>
      <c r="ER8" s="4">
        <v>84</v>
      </c>
      <c r="ES8" s="4">
        <v>114</v>
      </c>
      <c r="ET8" s="4">
        <v>71</v>
      </c>
      <c r="EU8" s="4">
        <v>92</v>
      </c>
      <c r="EV8" s="4">
        <v>118</v>
      </c>
      <c r="EW8" s="4">
        <v>126</v>
      </c>
      <c r="EX8" s="4">
        <v>117</v>
      </c>
      <c r="EY8" s="4">
        <v>66</v>
      </c>
      <c r="EZ8" s="4">
        <v>71</v>
      </c>
      <c r="FA8" s="4">
        <v>97</v>
      </c>
      <c r="FB8" s="4">
        <v>80</v>
      </c>
      <c r="FC8" s="4">
        <v>100</v>
      </c>
      <c r="FD8" s="4">
        <v>81</v>
      </c>
      <c r="FE8" s="4">
        <v>93</v>
      </c>
      <c r="FF8" s="4">
        <v>114</v>
      </c>
      <c r="FG8" s="4">
        <v>103</v>
      </c>
      <c r="FH8" s="4">
        <v>98</v>
      </c>
      <c r="FI8" s="4">
        <v>78</v>
      </c>
      <c r="FJ8" s="4">
        <v>73</v>
      </c>
      <c r="FK8" s="4">
        <v>62</v>
      </c>
      <c r="FL8" s="4">
        <v>62</v>
      </c>
      <c r="FM8" s="4">
        <v>98</v>
      </c>
      <c r="FN8" s="4">
        <v>328</v>
      </c>
      <c r="FO8" s="4">
        <v>62</v>
      </c>
      <c r="FP8" s="4">
        <v>56</v>
      </c>
      <c r="FQ8" s="4">
        <v>67</v>
      </c>
      <c r="FR8" s="4">
        <v>73</v>
      </c>
      <c r="FS8" s="4">
        <v>84</v>
      </c>
      <c r="FT8" s="4">
        <v>77</v>
      </c>
      <c r="FU8" s="4">
        <v>66</v>
      </c>
      <c r="FV8" s="4">
        <v>54</v>
      </c>
      <c r="FW8" s="4">
        <v>73</v>
      </c>
      <c r="FX8" s="4">
        <v>92</v>
      </c>
      <c r="FY8" s="4">
        <v>81</v>
      </c>
      <c r="FZ8" s="4">
        <v>105</v>
      </c>
      <c r="GA8" s="4">
        <v>93</v>
      </c>
      <c r="GB8" s="4">
        <v>65</v>
      </c>
      <c r="GC8" s="4">
        <v>59</v>
      </c>
      <c r="GD8" s="4">
        <v>108</v>
      </c>
      <c r="GE8" s="4">
        <v>83</v>
      </c>
      <c r="GF8" s="4">
        <v>75</v>
      </c>
      <c r="GG8" s="4">
        <v>89</v>
      </c>
      <c r="GH8" s="4">
        <v>72</v>
      </c>
      <c r="GI8" s="4">
        <v>113</v>
      </c>
      <c r="GJ8" s="4">
        <v>115</v>
      </c>
      <c r="GK8" s="4">
        <v>109</v>
      </c>
      <c r="GL8" s="4">
        <v>105</v>
      </c>
      <c r="GM8" s="4">
        <v>67</v>
      </c>
      <c r="GN8" s="4">
        <v>88</v>
      </c>
      <c r="GO8" s="4">
        <v>86</v>
      </c>
      <c r="GP8" s="4">
        <v>97</v>
      </c>
      <c r="GQ8" s="4">
        <v>64</v>
      </c>
      <c r="GR8" s="4">
        <v>116</v>
      </c>
      <c r="GS8" s="4">
        <v>141</v>
      </c>
      <c r="GT8" s="4">
        <v>79</v>
      </c>
      <c r="GU8" s="4">
        <v>116</v>
      </c>
      <c r="GV8" s="4">
        <v>56</v>
      </c>
      <c r="GW8" s="4">
        <v>66</v>
      </c>
      <c r="GX8" s="4">
        <v>120</v>
      </c>
      <c r="GY8" s="4">
        <v>63</v>
      </c>
      <c r="GZ8" s="4">
        <v>115</v>
      </c>
      <c r="HA8" s="4">
        <v>72</v>
      </c>
      <c r="HB8" s="4">
        <v>59</v>
      </c>
      <c r="HC8" s="4">
        <v>56</v>
      </c>
      <c r="HD8" s="4">
        <v>43</v>
      </c>
      <c r="HE8" s="4">
        <v>72</v>
      </c>
      <c r="HF8" s="4">
        <v>64</v>
      </c>
      <c r="HG8" s="4">
        <v>65</v>
      </c>
      <c r="HH8" s="4">
        <v>40</v>
      </c>
      <c r="HI8" s="4">
        <v>51</v>
      </c>
      <c r="HJ8" s="4">
        <v>40</v>
      </c>
      <c r="HK8" s="4">
        <v>51</v>
      </c>
      <c r="HL8" s="4">
        <v>50</v>
      </c>
      <c r="HM8" s="4">
        <v>51</v>
      </c>
      <c r="HN8" s="4">
        <v>61</v>
      </c>
      <c r="HO8" s="4">
        <v>49</v>
      </c>
      <c r="HP8" s="4">
        <v>39</v>
      </c>
      <c r="HQ8" s="4">
        <v>53</v>
      </c>
      <c r="HR8" s="4">
        <v>38</v>
      </c>
      <c r="HS8" s="4">
        <v>57</v>
      </c>
      <c r="HT8" s="4">
        <v>49</v>
      </c>
      <c r="HU8" s="4">
        <v>42</v>
      </c>
      <c r="HV8" s="4">
        <v>54</v>
      </c>
      <c r="HW8" s="4">
        <v>85</v>
      </c>
      <c r="HX8" s="4">
        <v>57</v>
      </c>
      <c r="HY8" s="4">
        <v>59</v>
      </c>
      <c r="HZ8" s="4">
        <v>52</v>
      </c>
      <c r="IA8" s="4">
        <v>63</v>
      </c>
      <c r="IB8" s="4">
        <v>58</v>
      </c>
      <c r="IC8" s="4">
        <v>51</v>
      </c>
      <c r="ID8" s="4">
        <v>65</v>
      </c>
      <c r="IE8" s="4">
        <v>65</v>
      </c>
      <c r="IF8" s="4">
        <v>35</v>
      </c>
      <c r="IG8" s="4">
        <v>62</v>
      </c>
      <c r="IH8" s="4">
        <v>42</v>
      </c>
      <c r="II8" s="4">
        <v>47</v>
      </c>
      <c r="IJ8" s="4">
        <v>49</v>
      </c>
      <c r="IK8" s="4">
        <v>63</v>
      </c>
      <c r="IL8" s="4">
        <v>65</v>
      </c>
      <c r="IM8" s="4">
        <v>65</v>
      </c>
      <c r="IN8" s="4">
        <v>59</v>
      </c>
      <c r="IO8" s="4">
        <v>73</v>
      </c>
      <c r="IP8" s="4">
        <v>59</v>
      </c>
      <c r="IQ8" s="121">
        <v>51</v>
      </c>
      <c r="IR8" s="4">
        <v>83</v>
      </c>
      <c r="IS8" s="4">
        <v>76</v>
      </c>
      <c r="IT8" s="4">
        <v>56</v>
      </c>
      <c r="IU8" s="4">
        <v>63</v>
      </c>
      <c r="IV8" s="4">
        <v>72</v>
      </c>
      <c r="IW8" s="4">
        <v>75</v>
      </c>
      <c r="IX8" s="4">
        <v>65</v>
      </c>
      <c r="IY8" s="4">
        <v>64</v>
      </c>
      <c r="IZ8" s="4">
        <v>83</v>
      </c>
      <c r="JA8" s="4">
        <v>89</v>
      </c>
      <c r="JB8" s="4">
        <v>56</v>
      </c>
      <c r="JC8" s="121">
        <v>65</v>
      </c>
    </row>
    <row r="9" spans="1:273" ht="14.25" customHeight="1" x14ac:dyDescent="0.35">
      <c r="A9" s="185" t="s">
        <v>251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21</v>
      </c>
      <c r="V9" s="4">
        <v>29</v>
      </c>
      <c r="W9" s="4">
        <v>44</v>
      </c>
      <c r="X9" s="4">
        <v>30</v>
      </c>
      <c r="Y9" s="4">
        <v>20</v>
      </c>
      <c r="Z9" s="4">
        <v>36</v>
      </c>
      <c r="AA9" s="4">
        <v>33</v>
      </c>
      <c r="AB9" s="4">
        <v>41</v>
      </c>
      <c r="AC9" s="4">
        <v>52</v>
      </c>
      <c r="AD9" s="4">
        <v>71</v>
      </c>
      <c r="AE9" s="4">
        <v>46</v>
      </c>
      <c r="AF9" s="4">
        <v>60</v>
      </c>
      <c r="AG9" s="4">
        <v>188</v>
      </c>
      <c r="AH9" s="4">
        <v>231</v>
      </c>
      <c r="AI9" s="4">
        <v>259</v>
      </c>
      <c r="AJ9" s="4">
        <v>279</v>
      </c>
      <c r="AK9" s="4">
        <v>275</v>
      </c>
      <c r="AL9" s="4">
        <v>312</v>
      </c>
      <c r="AM9" s="4">
        <v>356</v>
      </c>
      <c r="AN9" s="4">
        <v>394</v>
      </c>
      <c r="AO9" s="4">
        <v>473</v>
      </c>
      <c r="AP9" s="4">
        <v>507</v>
      </c>
      <c r="AQ9" s="4">
        <v>395</v>
      </c>
      <c r="AR9" s="4">
        <v>480</v>
      </c>
      <c r="AS9" s="4">
        <v>642</v>
      </c>
      <c r="AT9" s="4">
        <v>299</v>
      </c>
      <c r="AU9" s="4">
        <v>411</v>
      </c>
      <c r="AV9" s="4">
        <v>323</v>
      </c>
      <c r="AW9" s="4">
        <v>400</v>
      </c>
      <c r="AX9" s="4">
        <v>301</v>
      </c>
      <c r="AY9" s="4">
        <v>508</v>
      </c>
      <c r="AZ9" s="4">
        <v>401</v>
      </c>
      <c r="BA9" s="4">
        <v>464</v>
      </c>
      <c r="BB9" s="4">
        <v>440</v>
      </c>
      <c r="BC9" s="4">
        <v>448</v>
      </c>
      <c r="BD9" s="4">
        <v>444</v>
      </c>
      <c r="BE9" s="4">
        <v>754</v>
      </c>
      <c r="BF9" s="4">
        <v>426</v>
      </c>
      <c r="BG9" s="4">
        <v>385</v>
      </c>
      <c r="BH9" s="4">
        <v>400</v>
      </c>
      <c r="BI9" s="4">
        <v>436</v>
      </c>
      <c r="BJ9" s="4">
        <v>322</v>
      </c>
      <c r="BK9" s="4">
        <v>408</v>
      </c>
      <c r="BL9" s="4">
        <v>339</v>
      </c>
      <c r="BM9" s="4">
        <v>367</v>
      </c>
      <c r="BN9" s="4">
        <v>414</v>
      </c>
      <c r="BO9" s="4">
        <v>281</v>
      </c>
      <c r="BP9" s="4">
        <v>386</v>
      </c>
      <c r="BQ9" s="4">
        <v>699</v>
      </c>
      <c r="BR9" s="4">
        <v>261</v>
      </c>
      <c r="BS9" s="4">
        <v>407</v>
      </c>
      <c r="BT9" s="4">
        <v>248</v>
      </c>
      <c r="BU9" s="4">
        <v>254</v>
      </c>
      <c r="BV9" s="4">
        <v>206</v>
      </c>
      <c r="BW9" s="4">
        <v>350</v>
      </c>
      <c r="BX9" s="4">
        <v>258</v>
      </c>
      <c r="BY9" s="4">
        <v>294</v>
      </c>
      <c r="BZ9" s="4">
        <v>340</v>
      </c>
      <c r="CA9" s="4">
        <v>277</v>
      </c>
      <c r="CB9" s="4">
        <v>346</v>
      </c>
      <c r="CC9" s="4">
        <v>554</v>
      </c>
      <c r="CD9" s="4">
        <v>284</v>
      </c>
      <c r="CE9" s="4">
        <v>291</v>
      </c>
      <c r="CF9" s="4">
        <v>237</v>
      </c>
      <c r="CG9" s="4">
        <v>206</v>
      </c>
      <c r="CH9" s="4">
        <v>270</v>
      </c>
      <c r="CI9" s="4">
        <v>332</v>
      </c>
      <c r="CJ9" s="4">
        <v>259</v>
      </c>
      <c r="CK9" s="4">
        <v>292</v>
      </c>
      <c r="CL9" s="4">
        <v>306</v>
      </c>
      <c r="CM9" s="4">
        <v>227</v>
      </c>
      <c r="CN9" s="4">
        <v>292</v>
      </c>
      <c r="CO9" s="4">
        <v>504</v>
      </c>
      <c r="CP9" s="4">
        <v>172</v>
      </c>
      <c r="CQ9" s="4">
        <v>209</v>
      </c>
      <c r="CR9" s="4">
        <v>202</v>
      </c>
      <c r="CS9" s="4">
        <v>226</v>
      </c>
      <c r="CT9" s="4">
        <v>198</v>
      </c>
      <c r="CU9" s="4">
        <v>221</v>
      </c>
      <c r="CV9" s="4">
        <v>203</v>
      </c>
      <c r="CW9" s="4">
        <v>227</v>
      </c>
      <c r="CX9" s="4">
        <v>278</v>
      </c>
      <c r="CY9" s="4">
        <v>160</v>
      </c>
      <c r="CZ9" s="4">
        <v>248</v>
      </c>
      <c r="DA9" s="4">
        <v>117</v>
      </c>
      <c r="DB9" s="4">
        <v>167</v>
      </c>
      <c r="DC9" s="4">
        <v>207</v>
      </c>
      <c r="DD9" s="4">
        <v>167</v>
      </c>
      <c r="DE9" s="4">
        <v>170</v>
      </c>
      <c r="DF9" s="4">
        <v>200</v>
      </c>
      <c r="DG9" s="4">
        <v>253</v>
      </c>
      <c r="DH9" s="4">
        <v>187</v>
      </c>
      <c r="DI9" s="4">
        <v>253</v>
      </c>
      <c r="DJ9" s="4">
        <v>236</v>
      </c>
      <c r="DK9" s="4">
        <v>140</v>
      </c>
      <c r="DL9" s="4">
        <v>240</v>
      </c>
      <c r="DM9" s="4">
        <v>345</v>
      </c>
      <c r="DN9" s="4">
        <v>142</v>
      </c>
      <c r="DO9" s="4">
        <v>196</v>
      </c>
      <c r="DP9" s="4">
        <v>146</v>
      </c>
      <c r="DQ9" s="4">
        <v>140</v>
      </c>
      <c r="DR9" s="4">
        <v>164</v>
      </c>
      <c r="DS9" s="4">
        <v>202</v>
      </c>
      <c r="DT9" s="4">
        <v>179</v>
      </c>
      <c r="DU9" s="4">
        <v>162</v>
      </c>
      <c r="DV9" s="4">
        <v>220</v>
      </c>
      <c r="DW9" s="4">
        <v>156</v>
      </c>
      <c r="DX9" s="4">
        <v>195</v>
      </c>
      <c r="DY9" s="4">
        <v>335</v>
      </c>
      <c r="DZ9" s="4">
        <v>165</v>
      </c>
      <c r="EA9" s="4">
        <v>179</v>
      </c>
      <c r="EB9" s="4">
        <v>151</v>
      </c>
      <c r="EC9" s="4">
        <v>208</v>
      </c>
      <c r="ED9" s="4">
        <v>154</v>
      </c>
      <c r="EE9" s="4">
        <v>182</v>
      </c>
      <c r="EF9" s="4">
        <v>187</v>
      </c>
      <c r="EG9" s="4">
        <v>237</v>
      </c>
      <c r="EH9" s="4">
        <v>279</v>
      </c>
      <c r="EI9" s="4">
        <v>196</v>
      </c>
      <c r="EJ9" s="4">
        <v>226</v>
      </c>
      <c r="EK9" s="4">
        <v>362</v>
      </c>
      <c r="EL9" s="4">
        <v>116</v>
      </c>
      <c r="EM9" s="4">
        <v>151</v>
      </c>
      <c r="EN9" s="4">
        <v>147</v>
      </c>
      <c r="EO9" s="4">
        <v>177</v>
      </c>
      <c r="EP9" s="4">
        <v>154</v>
      </c>
      <c r="EQ9" s="4">
        <v>193</v>
      </c>
      <c r="ER9" s="4">
        <v>138</v>
      </c>
      <c r="ES9" s="4">
        <v>153</v>
      </c>
      <c r="ET9" s="4">
        <v>207</v>
      </c>
      <c r="EU9" s="4">
        <v>177</v>
      </c>
      <c r="EV9" s="4">
        <v>205</v>
      </c>
      <c r="EW9" s="4">
        <v>340</v>
      </c>
      <c r="EX9" s="4">
        <v>113</v>
      </c>
      <c r="EY9" s="4">
        <v>116</v>
      </c>
      <c r="EZ9" s="4">
        <v>126</v>
      </c>
      <c r="FA9" s="4">
        <v>130</v>
      </c>
      <c r="FB9" s="4">
        <v>127</v>
      </c>
      <c r="FC9" s="4">
        <v>178</v>
      </c>
      <c r="FD9" s="4">
        <v>149</v>
      </c>
      <c r="FE9" s="4">
        <v>162</v>
      </c>
      <c r="FF9" s="4">
        <v>173</v>
      </c>
      <c r="FG9" s="4">
        <v>134</v>
      </c>
      <c r="FH9" s="4">
        <v>168</v>
      </c>
      <c r="FI9" s="4">
        <v>232</v>
      </c>
      <c r="FJ9" s="4">
        <v>102</v>
      </c>
      <c r="FK9" s="4">
        <v>133</v>
      </c>
      <c r="FL9" s="4">
        <v>117</v>
      </c>
      <c r="FM9" s="4">
        <v>115</v>
      </c>
      <c r="FN9" s="4">
        <v>185</v>
      </c>
      <c r="FO9" s="4">
        <v>120</v>
      </c>
      <c r="FP9" s="4">
        <v>114</v>
      </c>
      <c r="FQ9" s="4">
        <v>121</v>
      </c>
      <c r="FR9" s="4">
        <v>127</v>
      </c>
      <c r="FS9" s="4">
        <v>109</v>
      </c>
      <c r="FT9" s="4">
        <v>172</v>
      </c>
      <c r="FU9" s="4">
        <v>213</v>
      </c>
      <c r="FV9" s="4">
        <v>82</v>
      </c>
      <c r="FW9" s="4">
        <v>106</v>
      </c>
      <c r="FX9" s="4">
        <v>93</v>
      </c>
      <c r="FY9" s="4">
        <v>115</v>
      </c>
      <c r="FZ9" s="4">
        <v>138</v>
      </c>
      <c r="GA9" s="4">
        <v>151</v>
      </c>
      <c r="GB9" s="4">
        <v>99</v>
      </c>
      <c r="GC9" s="4">
        <v>102</v>
      </c>
      <c r="GD9" s="4">
        <v>166</v>
      </c>
      <c r="GE9" s="4">
        <v>137</v>
      </c>
      <c r="GF9" s="4">
        <v>150</v>
      </c>
      <c r="GG9" s="4">
        <v>246</v>
      </c>
      <c r="GH9" s="4">
        <v>107</v>
      </c>
      <c r="GI9" s="4">
        <v>104</v>
      </c>
      <c r="GJ9" s="4">
        <v>80</v>
      </c>
      <c r="GK9" s="4">
        <v>142</v>
      </c>
      <c r="GL9" s="4">
        <v>127</v>
      </c>
      <c r="GM9" s="4">
        <v>115</v>
      </c>
      <c r="GN9" s="4">
        <v>119</v>
      </c>
      <c r="GO9" s="4">
        <v>151</v>
      </c>
      <c r="GP9" s="4">
        <v>124</v>
      </c>
      <c r="GQ9" s="4">
        <v>112</v>
      </c>
      <c r="GR9" s="4">
        <v>150</v>
      </c>
      <c r="GS9" s="4">
        <v>225</v>
      </c>
      <c r="GT9" s="4">
        <v>92</v>
      </c>
      <c r="GU9" s="4">
        <v>50</v>
      </c>
      <c r="GV9" s="4">
        <v>93</v>
      </c>
      <c r="GW9" s="4">
        <v>102</v>
      </c>
      <c r="GX9" s="4">
        <v>97</v>
      </c>
      <c r="GY9" s="4">
        <v>92</v>
      </c>
      <c r="GZ9" s="4">
        <v>58</v>
      </c>
      <c r="HA9" s="4">
        <v>71</v>
      </c>
      <c r="HB9" s="4">
        <v>58</v>
      </c>
      <c r="HC9" s="4">
        <v>40</v>
      </c>
      <c r="HD9" s="4">
        <v>69</v>
      </c>
      <c r="HE9" s="4">
        <v>100</v>
      </c>
      <c r="HF9" s="4">
        <v>47</v>
      </c>
      <c r="HG9" s="4">
        <v>39</v>
      </c>
      <c r="HH9" s="4">
        <v>25</v>
      </c>
      <c r="HI9" s="4">
        <v>34</v>
      </c>
      <c r="HJ9" s="4">
        <v>29</v>
      </c>
      <c r="HK9" s="4">
        <v>46</v>
      </c>
      <c r="HL9" s="4">
        <v>33</v>
      </c>
      <c r="HM9" s="4">
        <v>36</v>
      </c>
      <c r="HN9" s="4">
        <v>65</v>
      </c>
      <c r="HO9" s="4">
        <v>55</v>
      </c>
      <c r="HP9" s="4">
        <v>46</v>
      </c>
      <c r="HQ9" s="4">
        <v>82</v>
      </c>
      <c r="HR9" s="4">
        <v>30</v>
      </c>
      <c r="HS9" s="4">
        <v>20</v>
      </c>
      <c r="HT9" s="4">
        <v>24</v>
      </c>
      <c r="HU9" s="4">
        <v>35</v>
      </c>
      <c r="HV9" s="4">
        <v>21</v>
      </c>
      <c r="HW9" s="4">
        <v>39</v>
      </c>
      <c r="HX9" s="4">
        <v>36</v>
      </c>
      <c r="HY9" s="4">
        <v>42</v>
      </c>
      <c r="HZ9" s="4">
        <v>44</v>
      </c>
      <c r="IA9" s="4">
        <v>58</v>
      </c>
      <c r="IB9" s="4">
        <v>87</v>
      </c>
      <c r="IC9" s="4">
        <v>101</v>
      </c>
      <c r="ID9" s="4">
        <v>24</v>
      </c>
      <c r="IE9" s="4">
        <v>22</v>
      </c>
      <c r="IF9" s="4">
        <v>25</v>
      </c>
      <c r="IG9" s="4">
        <v>27</v>
      </c>
      <c r="IH9" s="4">
        <v>42</v>
      </c>
      <c r="II9" s="4">
        <v>19</v>
      </c>
      <c r="IJ9" s="4">
        <v>30</v>
      </c>
      <c r="IK9" s="4">
        <v>25</v>
      </c>
      <c r="IL9" s="4">
        <v>49</v>
      </c>
      <c r="IM9" s="4">
        <v>38</v>
      </c>
      <c r="IN9" s="4">
        <v>51</v>
      </c>
      <c r="IO9" s="4">
        <v>82</v>
      </c>
      <c r="IP9" s="4">
        <v>46</v>
      </c>
      <c r="IQ9" s="121">
        <v>36</v>
      </c>
      <c r="IR9" s="4">
        <v>45</v>
      </c>
      <c r="IS9" s="4">
        <v>38</v>
      </c>
      <c r="IT9" s="4">
        <v>43</v>
      </c>
      <c r="IU9" s="4">
        <v>43</v>
      </c>
      <c r="IV9" s="4">
        <v>51</v>
      </c>
      <c r="IW9" s="4">
        <v>82</v>
      </c>
      <c r="IX9" s="4">
        <v>56</v>
      </c>
      <c r="IY9" s="4">
        <v>58</v>
      </c>
      <c r="IZ9" s="4">
        <v>44</v>
      </c>
      <c r="JA9" s="4">
        <v>105</v>
      </c>
      <c r="JB9" s="4">
        <v>29</v>
      </c>
      <c r="JC9" s="121">
        <v>67</v>
      </c>
    </row>
    <row r="10" spans="1:273" ht="16.5" customHeight="1" x14ac:dyDescent="0.35">
      <c r="A10" s="185" t="s">
        <v>252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>
        <v>0</v>
      </c>
      <c r="EC10" s="4">
        <v>131</v>
      </c>
      <c r="ED10" s="4">
        <v>135</v>
      </c>
      <c r="EE10" s="4">
        <v>145</v>
      </c>
      <c r="EF10" s="4">
        <v>144</v>
      </c>
      <c r="EG10" s="4">
        <v>157</v>
      </c>
      <c r="EH10" s="4">
        <v>160</v>
      </c>
      <c r="EI10" s="4">
        <v>142</v>
      </c>
      <c r="EJ10" s="4">
        <v>94</v>
      </c>
      <c r="EK10" s="4">
        <v>144</v>
      </c>
      <c r="EL10" s="4">
        <v>146</v>
      </c>
      <c r="EM10" s="4">
        <v>80</v>
      </c>
      <c r="EN10" s="4">
        <v>25</v>
      </c>
      <c r="EO10" s="4">
        <v>19</v>
      </c>
      <c r="EP10" s="4">
        <v>23</v>
      </c>
      <c r="EQ10" s="4">
        <v>25</v>
      </c>
      <c r="ER10" s="4">
        <v>28</v>
      </c>
      <c r="ES10" s="4">
        <v>30</v>
      </c>
      <c r="ET10" s="4">
        <v>20</v>
      </c>
      <c r="EU10" s="4">
        <v>22</v>
      </c>
      <c r="EV10" s="4">
        <v>16</v>
      </c>
      <c r="EW10" s="4">
        <v>20</v>
      </c>
      <c r="EX10" s="4">
        <v>12</v>
      </c>
      <c r="EY10" s="4">
        <v>10</v>
      </c>
      <c r="EZ10" s="4">
        <v>19</v>
      </c>
      <c r="FA10" s="4">
        <v>20</v>
      </c>
      <c r="FB10" s="4">
        <v>14</v>
      </c>
      <c r="FC10" s="4">
        <v>17</v>
      </c>
      <c r="FD10" s="4">
        <v>17</v>
      </c>
      <c r="FE10" s="4">
        <v>23</v>
      </c>
      <c r="FF10" s="4">
        <v>9</v>
      </c>
      <c r="FG10" s="4">
        <v>16</v>
      </c>
      <c r="FH10" s="4">
        <v>10</v>
      </c>
      <c r="FI10" s="4">
        <v>18</v>
      </c>
      <c r="FJ10" s="4">
        <v>15</v>
      </c>
      <c r="FK10" s="4">
        <v>16</v>
      </c>
      <c r="FL10" s="4">
        <v>12</v>
      </c>
      <c r="FM10" s="4">
        <v>12</v>
      </c>
      <c r="FN10" s="4">
        <v>12</v>
      </c>
      <c r="FO10" s="4">
        <v>10</v>
      </c>
      <c r="FP10" s="4">
        <v>6</v>
      </c>
      <c r="FQ10" s="4">
        <v>4</v>
      </c>
      <c r="FR10" s="4">
        <v>10</v>
      </c>
      <c r="FS10" s="4">
        <v>7</v>
      </c>
      <c r="FT10" s="4">
        <v>7</v>
      </c>
      <c r="FU10" s="4">
        <v>11</v>
      </c>
      <c r="FV10" s="4">
        <v>14</v>
      </c>
      <c r="FW10" s="4">
        <v>8</v>
      </c>
      <c r="FX10" s="4">
        <v>8</v>
      </c>
      <c r="FY10" s="4">
        <v>6</v>
      </c>
      <c r="FZ10" s="4">
        <v>12</v>
      </c>
      <c r="GA10" s="4">
        <v>7</v>
      </c>
      <c r="GB10" s="4">
        <v>11</v>
      </c>
      <c r="GC10" s="4">
        <v>7</v>
      </c>
      <c r="GD10" s="4">
        <v>11</v>
      </c>
      <c r="GE10" s="4">
        <v>10</v>
      </c>
      <c r="GF10" s="4">
        <v>4</v>
      </c>
      <c r="GG10" s="4">
        <v>9</v>
      </c>
      <c r="GH10" s="4">
        <v>8</v>
      </c>
      <c r="GI10" s="4">
        <v>15</v>
      </c>
      <c r="GJ10" s="4">
        <v>11</v>
      </c>
      <c r="GK10" s="4">
        <v>4</v>
      </c>
      <c r="GL10" s="4">
        <v>7</v>
      </c>
      <c r="GM10" s="4">
        <v>5</v>
      </c>
      <c r="GN10" s="4">
        <v>11</v>
      </c>
      <c r="GO10" s="4">
        <v>6</v>
      </c>
      <c r="GP10" s="4">
        <v>7</v>
      </c>
      <c r="GQ10" s="4">
        <v>6</v>
      </c>
      <c r="GR10" s="4">
        <v>4</v>
      </c>
      <c r="GS10" s="4">
        <v>8</v>
      </c>
      <c r="GT10" s="4">
        <v>7</v>
      </c>
      <c r="GU10" s="4">
        <v>5</v>
      </c>
      <c r="GV10" s="4">
        <v>4</v>
      </c>
      <c r="GW10" s="4">
        <v>14</v>
      </c>
      <c r="GX10" s="4">
        <v>10</v>
      </c>
      <c r="GY10" s="4">
        <v>9</v>
      </c>
      <c r="GZ10" s="4">
        <v>6</v>
      </c>
      <c r="HA10" s="4">
        <v>10</v>
      </c>
      <c r="HB10" s="4">
        <v>9</v>
      </c>
      <c r="HC10" s="4">
        <v>2</v>
      </c>
      <c r="HD10" s="4">
        <v>3</v>
      </c>
      <c r="HE10" s="4">
        <v>6</v>
      </c>
      <c r="HF10" s="4">
        <v>2</v>
      </c>
      <c r="HG10" s="4">
        <v>4</v>
      </c>
      <c r="HH10" s="4">
        <v>5</v>
      </c>
      <c r="HI10" s="4">
        <v>2</v>
      </c>
      <c r="HJ10" s="4">
        <v>2</v>
      </c>
      <c r="HK10" s="4">
        <v>1</v>
      </c>
      <c r="HL10" s="4">
        <v>2</v>
      </c>
      <c r="HM10" s="4">
        <v>5</v>
      </c>
      <c r="HN10" s="4">
        <v>3</v>
      </c>
      <c r="HO10" s="4">
        <v>8</v>
      </c>
      <c r="HP10" s="4">
        <v>4</v>
      </c>
      <c r="HQ10" s="4">
        <v>4</v>
      </c>
      <c r="HR10" s="4">
        <v>3</v>
      </c>
      <c r="HS10" s="4">
        <v>5</v>
      </c>
      <c r="HT10" s="4">
        <v>4</v>
      </c>
      <c r="HU10" s="4">
        <v>6</v>
      </c>
      <c r="HV10" s="4">
        <v>5</v>
      </c>
      <c r="HW10" s="4">
        <v>5</v>
      </c>
      <c r="HX10" s="4">
        <v>5</v>
      </c>
      <c r="HY10" s="4">
        <v>2</v>
      </c>
      <c r="HZ10" s="4">
        <v>1</v>
      </c>
      <c r="IA10" s="4">
        <v>0</v>
      </c>
      <c r="IB10" s="4">
        <v>1</v>
      </c>
      <c r="IC10" s="4">
        <v>3</v>
      </c>
      <c r="ID10" s="4">
        <v>1</v>
      </c>
      <c r="IE10" s="4">
        <v>3</v>
      </c>
      <c r="IF10" s="4">
        <v>2</v>
      </c>
      <c r="IG10" s="4">
        <v>1</v>
      </c>
      <c r="IH10" s="4">
        <v>5</v>
      </c>
      <c r="II10" s="4">
        <v>6</v>
      </c>
      <c r="IJ10" s="4">
        <v>3</v>
      </c>
      <c r="IK10" s="4">
        <v>0</v>
      </c>
      <c r="IL10" s="4">
        <v>3</v>
      </c>
      <c r="IM10" s="4">
        <v>2</v>
      </c>
      <c r="IN10" s="4">
        <v>4</v>
      </c>
      <c r="IO10" s="4">
        <v>1</v>
      </c>
      <c r="IP10" s="4">
        <v>2</v>
      </c>
      <c r="IQ10" s="121">
        <v>2</v>
      </c>
      <c r="IR10" s="4">
        <v>5</v>
      </c>
      <c r="IS10" s="4">
        <v>1</v>
      </c>
      <c r="IT10" s="4">
        <v>3</v>
      </c>
      <c r="IU10" s="4">
        <v>5</v>
      </c>
      <c r="IV10" s="4">
        <v>1</v>
      </c>
      <c r="IW10" s="4">
        <v>1</v>
      </c>
      <c r="IX10" s="4">
        <v>3</v>
      </c>
      <c r="IY10" s="4">
        <v>0</v>
      </c>
      <c r="IZ10" s="4">
        <v>1</v>
      </c>
      <c r="JA10" s="4">
        <v>4</v>
      </c>
      <c r="JB10" s="4">
        <v>5</v>
      </c>
      <c r="JC10" s="121">
        <v>1</v>
      </c>
    </row>
    <row r="11" spans="1:273" ht="14.25" customHeight="1" x14ac:dyDescent="0.35">
      <c r="A11" s="185" t="s">
        <v>253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>
        <v>5</v>
      </c>
      <c r="DF11" s="4">
        <v>2</v>
      </c>
      <c r="DG11" s="4">
        <v>3</v>
      </c>
      <c r="DH11" s="4">
        <v>2</v>
      </c>
      <c r="DI11" s="4">
        <v>0</v>
      </c>
      <c r="DJ11" s="4">
        <v>3</v>
      </c>
      <c r="DK11" s="4">
        <v>9</v>
      </c>
      <c r="DL11" s="4">
        <v>1</v>
      </c>
      <c r="DM11" s="4">
        <v>1</v>
      </c>
      <c r="DN11" s="4">
        <v>6</v>
      </c>
      <c r="DO11" s="4">
        <v>6</v>
      </c>
      <c r="DP11" s="4">
        <v>2</v>
      </c>
      <c r="DQ11" s="4">
        <v>3</v>
      </c>
      <c r="DR11" s="4">
        <v>0</v>
      </c>
      <c r="DS11" s="4">
        <v>2</v>
      </c>
      <c r="DT11" s="4">
        <v>4</v>
      </c>
      <c r="DU11" s="4">
        <v>3</v>
      </c>
      <c r="DV11" s="4">
        <v>5</v>
      </c>
      <c r="DW11" s="4">
        <v>5</v>
      </c>
      <c r="DX11" s="4">
        <v>3</v>
      </c>
      <c r="DY11" s="4">
        <v>4</v>
      </c>
      <c r="DZ11" s="4">
        <v>5</v>
      </c>
      <c r="EA11" s="4">
        <v>9</v>
      </c>
      <c r="EB11" s="4">
        <v>5</v>
      </c>
      <c r="EC11" s="4">
        <v>3</v>
      </c>
      <c r="ED11" s="4">
        <v>5</v>
      </c>
      <c r="EE11" s="4">
        <v>3</v>
      </c>
      <c r="EF11" s="4">
        <v>1</v>
      </c>
      <c r="EG11" s="4">
        <v>4</v>
      </c>
      <c r="EH11" s="4">
        <v>2</v>
      </c>
      <c r="EI11" s="4">
        <v>1</v>
      </c>
      <c r="EJ11" s="4">
        <v>0</v>
      </c>
      <c r="EK11" s="4">
        <v>5</v>
      </c>
      <c r="EL11" s="4">
        <v>5</v>
      </c>
      <c r="EM11" s="4">
        <v>0</v>
      </c>
      <c r="EN11" s="4">
        <v>3</v>
      </c>
      <c r="EO11" s="4">
        <v>1</v>
      </c>
      <c r="EP11" s="4">
        <v>4</v>
      </c>
      <c r="EQ11" s="4">
        <v>6</v>
      </c>
      <c r="ER11" s="4">
        <v>1</v>
      </c>
      <c r="ES11" s="4">
        <v>0</v>
      </c>
      <c r="ET11" s="4">
        <v>1</v>
      </c>
      <c r="EU11" s="4">
        <v>3</v>
      </c>
      <c r="EV11" s="4">
        <v>2</v>
      </c>
      <c r="EW11" s="4">
        <v>4</v>
      </c>
      <c r="EX11" s="4">
        <v>3</v>
      </c>
      <c r="EY11" s="4">
        <v>7</v>
      </c>
      <c r="EZ11" s="4">
        <v>5</v>
      </c>
      <c r="FA11" s="4">
        <v>3</v>
      </c>
      <c r="FB11" s="4">
        <v>8</v>
      </c>
      <c r="FC11" s="4">
        <v>2</v>
      </c>
      <c r="FD11" s="4">
        <v>1</v>
      </c>
      <c r="FE11" s="4">
        <v>3</v>
      </c>
      <c r="FF11" s="4">
        <v>3</v>
      </c>
      <c r="FG11" s="4">
        <v>1</v>
      </c>
      <c r="FH11" s="4">
        <v>5</v>
      </c>
      <c r="FI11" s="4">
        <v>1</v>
      </c>
      <c r="FJ11" s="4">
        <v>2</v>
      </c>
      <c r="FK11" s="4">
        <v>5</v>
      </c>
      <c r="FL11" s="4">
        <v>5</v>
      </c>
      <c r="FM11" s="4">
        <v>1</v>
      </c>
      <c r="FN11" s="4">
        <v>2</v>
      </c>
      <c r="FO11" s="4">
        <v>1</v>
      </c>
      <c r="FP11" s="4">
        <v>2</v>
      </c>
      <c r="FQ11" s="4">
        <v>0</v>
      </c>
      <c r="FR11" s="4">
        <v>1</v>
      </c>
      <c r="FS11" s="4">
        <v>3</v>
      </c>
      <c r="FT11" s="4">
        <v>1</v>
      </c>
      <c r="FU11" s="4">
        <v>2</v>
      </c>
      <c r="FV11" s="4">
        <v>0</v>
      </c>
      <c r="FW11" s="4">
        <v>3</v>
      </c>
      <c r="FX11" s="4">
        <v>0</v>
      </c>
      <c r="FY11" s="4">
        <v>0</v>
      </c>
      <c r="FZ11" s="4">
        <v>0</v>
      </c>
      <c r="GA11" s="4">
        <v>1</v>
      </c>
      <c r="GB11" s="4">
        <v>0</v>
      </c>
      <c r="GC11" s="4">
        <v>0</v>
      </c>
      <c r="GD11" s="4">
        <v>0</v>
      </c>
      <c r="GE11" s="4">
        <v>0</v>
      </c>
      <c r="GF11" s="4">
        <v>2</v>
      </c>
      <c r="GG11" s="4">
        <v>0</v>
      </c>
      <c r="GH11" s="4">
        <v>1</v>
      </c>
      <c r="GI11" s="4">
        <v>3</v>
      </c>
      <c r="GJ11" s="4">
        <v>0</v>
      </c>
      <c r="GK11" s="4">
        <v>1</v>
      </c>
      <c r="GL11" s="4">
        <v>1</v>
      </c>
      <c r="GM11" s="4">
        <v>1</v>
      </c>
      <c r="GN11" s="4">
        <v>1</v>
      </c>
      <c r="GO11" s="4">
        <v>1</v>
      </c>
      <c r="GP11" s="4">
        <v>0</v>
      </c>
      <c r="GQ11" s="4">
        <v>0</v>
      </c>
      <c r="GR11" s="4">
        <v>0</v>
      </c>
      <c r="GS11" s="4">
        <v>2</v>
      </c>
      <c r="GT11" s="4">
        <v>1</v>
      </c>
      <c r="GU11" s="4">
        <v>1</v>
      </c>
      <c r="GV11" s="4">
        <v>0</v>
      </c>
      <c r="GW11" s="4">
        <v>0</v>
      </c>
      <c r="GX11" s="4">
        <v>0</v>
      </c>
      <c r="GY11" s="4">
        <v>4</v>
      </c>
      <c r="GZ11" s="4">
        <v>0</v>
      </c>
      <c r="HA11" s="4">
        <v>0</v>
      </c>
      <c r="HB11" s="4">
        <v>0</v>
      </c>
      <c r="HC11" s="4">
        <v>1</v>
      </c>
      <c r="HD11" s="4">
        <v>0</v>
      </c>
      <c r="HE11" s="4">
        <v>1</v>
      </c>
      <c r="HF11" s="4">
        <v>2</v>
      </c>
      <c r="HG11" s="4">
        <v>0</v>
      </c>
      <c r="HH11" s="4">
        <v>0</v>
      </c>
      <c r="HI11" s="4">
        <v>0</v>
      </c>
      <c r="HJ11" s="4">
        <v>1</v>
      </c>
      <c r="HK11" s="4">
        <v>0</v>
      </c>
      <c r="HL11" s="4">
        <v>1</v>
      </c>
      <c r="HM11" s="4">
        <v>1</v>
      </c>
      <c r="HN11" s="4">
        <v>0</v>
      </c>
      <c r="HO11" s="4">
        <v>0</v>
      </c>
      <c r="HP11" s="4">
        <v>1</v>
      </c>
      <c r="HQ11" s="4">
        <v>1</v>
      </c>
      <c r="HR11" s="4">
        <v>0</v>
      </c>
      <c r="HS11" s="4">
        <v>1</v>
      </c>
      <c r="HT11" s="4">
        <v>0</v>
      </c>
      <c r="HU11" s="4">
        <v>1</v>
      </c>
      <c r="HV11" s="4">
        <v>0</v>
      </c>
      <c r="HW11" s="4">
        <v>0</v>
      </c>
      <c r="HX11" s="4">
        <v>0</v>
      </c>
      <c r="HY11" s="4">
        <v>0</v>
      </c>
      <c r="HZ11" s="4">
        <v>0</v>
      </c>
      <c r="IA11" s="4">
        <v>1</v>
      </c>
      <c r="IB11" s="4">
        <v>1</v>
      </c>
      <c r="IC11" s="4">
        <v>1</v>
      </c>
      <c r="ID11" s="4">
        <v>1</v>
      </c>
      <c r="IE11" s="4">
        <v>3</v>
      </c>
      <c r="IF11" s="4">
        <v>0</v>
      </c>
      <c r="IG11" s="4">
        <v>1</v>
      </c>
      <c r="IH11" s="4">
        <v>1</v>
      </c>
      <c r="II11" s="4">
        <v>0</v>
      </c>
      <c r="IJ11" s="4">
        <v>1</v>
      </c>
      <c r="IK11" s="4">
        <v>0</v>
      </c>
      <c r="IL11" s="4">
        <v>1</v>
      </c>
      <c r="IM11" s="4">
        <v>0</v>
      </c>
      <c r="IN11" s="4">
        <v>0</v>
      </c>
      <c r="IO11" s="4">
        <v>1</v>
      </c>
      <c r="IP11" s="4">
        <v>0</v>
      </c>
      <c r="IQ11" s="121">
        <v>1</v>
      </c>
      <c r="IR11" s="4">
        <v>2</v>
      </c>
      <c r="IS11" s="4">
        <v>1</v>
      </c>
      <c r="IT11" s="4">
        <v>1</v>
      </c>
      <c r="IU11" s="4">
        <v>0</v>
      </c>
      <c r="IV11" s="4">
        <v>1</v>
      </c>
      <c r="IW11" s="4">
        <v>1</v>
      </c>
      <c r="IX11" s="4">
        <v>2</v>
      </c>
      <c r="IY11" s="4">
        <v>2</v>
      </c>
      <c r="IZ11" s="4">
        <v>1</v>
      </c>
      <c r="JA11" s="4">
        <v>6</v>
      </c>
      <c r="JB11" s="4">
        <v>0</v>
      </c>
      <c r="JC11" s="121">
        <v>4</v>
      </c>
    </row>
    <row r="12" spans="1:273" ht="14.25" customHeight="1" x14ac:dyDescent="0.35">
      <c r="A12" s="185" t="s">
        <v>254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>
        <v>0</v>
      </c>
      <c r="GQ12" s="4">
        <v>0</v>
      </c>
      <c r="GR12" s="4">
        <v>3</v>
      </c>
      <c r="GS12" s="4">
        <v>2</v>
      </c>
      <c r="GT12" s="4">
        <v>3</v>
      </c>
      <c r="GU12" s="4">
        <v>0</v>
      </c>
      <c r="GV12" s="4">
        <v>2</v>
      </c>
      <c r="GW12" s="4">
        <v>3</v>
      </c>
      <c r="GX12" s="4">
        <v>6</v>
      </c>
      <c r="GY12" s="4">
        <v>6</v>
      </c>
      <c r="GZ12" s="4">
        <v>12</v>
      </c>
      <c r="HA12" s="4">
        <v>7</v>
      </c>
      <c r="HB12" s="4">
        <v>10</v>
      </c>
      <c r="HC12" s="4">
        <v>2</v>
      </c>
      <c r="HD12" s="4">
        <v>3</v>
      </c>
      <c r="HE12" s="4">
        <v>3</v>
      </c>
      <c r="HF12" s="4">
        <v>9</v>
      </c>
      <c r="HG12" s="4">
        <v>8</v>
      </c>
      <c r="HH12" s="4">
        <v>7</v>
      </c>
      <c r="HI12" s="4">
        <v>5</v>
      </c>
      <c r="HJ12" s="4">
        <v>6</v>
      </c>
      <c r="HK12" s="4">
        <v>5</v>
      </c>
      <c r="HL12" s="4">
        <v>6</v>
      </c>
      <c r="HM12" s="4">
        <v>14</v>
      </c>
      <c r="HN12" s="4">
        <v>4</v>
      </c>
      <c r="HO12" s="4">
        <v>8</v>
      </c>
      <c r="HP12" s="4">
        <v>4</v>
      </c>
      <c r="HQ12" s="4">
        <v>5</v>
      </c>
      <c r="HR12" s="4">
        <v>22</v>
      </c>
      <c r="HS12" s="4">
        <v>13</v>
      </c>
      <c r="HT12" s="4">
        <v>3</v>
      </c>
      <c r="HU12" s="4">
        <v>11</v>
      </c>
      <c r="HV12" s="4">
        <v>10</v>
      </c>
      <c r="HW12" s="4">
        <v>4</v>
      </c>
      <c r="HX12" s="4">
        <v>20</v>
      </c>
      <c r="HY12" s="4">
        <v>12</v>
      </c>
      <c r="HZ12" s="4">
        <v>5</v>
      </c>
      <c r="IA12" s="4">
        <v>3</v>
      </c>
      <c r="IB12" s="4">
        <v>3</v>
      </c>
      <c r="IC12" s="4">
        <v>4</v>
      </c>
      <c r="ID12" s="4">
        <v>10</v>
      </c>
      <c r="IE12" s="4">
        <v>7</v>
      </c>
      <c r="IF12" s="4">
        <v>5</v>
      </c>
      <c r="IG12" s="4">
        <v>6</v>
      </c>
      <c r="IH12" s="4">
        <v>3</v>
      </c>
      <c r="II12" s="4">
        <v>0</v>
      </c>
      <c r="IJ12" s="4">
        <v>5</v>
      </c>
      <c r="IK12" s="4">
        <v>4</v>
      </c>
      <c r="IL12" s="4">
        <v>4</v>
      </c>
      <c r="IM12" s="4">
        <v>2</v>
      </c>
      <c r="IN12" s="4">
        <v>8</v>
      </c>
      <c r="IO12" s="4">
        <v>6</v>
      </c>
      <c r="IP12" s="4">
        <v>2</v>
      </c>
      <c r="IQ12" s="121">
        <v>0</v>
      </c>
      <c r="IR12" s="4">
        <v>2</v>
      </c>
      <c r="IS12" s="4">
        <v>3</v>
      </c>
      <c r="IT12" s="4">
        <v>5</v>
      </c>
      <c r="IU12" s="4">
        <v>6</v>
      </c>
      <c r="IV12" s="4">
        <v>3</v>
      </c>
      <c r="IW12" s="4">
        <v>6</v>
      </c>
      <c r="IX12" s="4">
        <v>7</v>
      </c>
      <c r="IY12" s="4">
        <v>4</v>
      </c>
      <c r="IZ12" s="4">
        <v>9</v>
      </c>
      <c r="JA12" s="4">
        <v>6</v>
      </c>
      <c r="JB12" s="4">
        <v>7</v>
      </c>
      <c r="JC12" s="121">
        <v>9</v>
      </c>
    </row>
    <row r="13" spans="1:273" s="156" customFormat="1" ht="14.25" customHeight="1" x14ac:dyDescent="0.35">
      <c r="A13" s="200" t="s">
        <v>255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>
        <f t="shared" ref="P13:AV13" si="0">SUM(P3:P9)</f>
        <v>233</v>
      </c>
      <c r="Q13" s="13">
        <f t="shared" si="0"/>
        <v>303</v>
      </c>
      <c r="R13" s="13">
        <f t="shared" si="0"/>
        <v>282</v>
      </c>
      <c r="S13" s="13">
        <f t="shared" si="0"/>
        <v>296</v>
      </c>
      <c r="T13" s="13">
        <f t="shared" si="0"/>
        <v>196</v>
      </c>
      <c r="U13" s="13">
        <f t="shared" si="0"/>
        <v>623</v>
      </c>
      <c r="V13" s="13">
        <f t="shared" si="0"/>
        <v>804</v>
      </c>
      <c r="W13" s="13">
        <f t="shared" si="0"/>
        <v>1149</v>
      </c>
      <c r="X13" s="13">
        <f t="shared" si="0"/>
        <v>1325</v>
      </c>
      <c r="Y13" s="13">
        <f t="shared" si="0"/>
        <v>1401</v>
      </c>
      <c r="Z13" s="13">
        <f t="shared" si="0"/>
        <v>1462</v>
      </c>
      <c r="AA13" s="13">
        <f t="shared" si="0"/>
        <v>1431</v>
      </c>
      <c r="AB13" s="13">
        <f t="shared" si="0"/>
        <v>1548</v>
      </c>
      <c r="AC13" s="13">
        <f t="shared" si="0"/>
        <v>1548</v>
      </c>
      <c r="AD13" s="13">
        <f t="shared" si="0"/>
        <v>1820</v>
      </c>
      <c r="AE13" s="13">
        <f t="shared" si="0"/>
        <v>1682</v>
      </c>
      <c r="AF13" s="13">
        <f t="shared" si="0"/>
        <v>1347</v>
      </c>
      <c r="AG13" s="13">
        <f t="shared" si="0"/>
        <v>2082</v>
      </c>
      <c r="AH13" s="13">
        <f t="shared" si="0"/>
        <v>1858</v>
      </c>
      <c r="AI13" s="13">
        <f t="shared" si="0"/>
        <v>2219</v>
      </c>
      <c r="AJ13" s="13">
        <f t="shared" si="0"/>
        <v>2296</v>
      </c>
      <c r="AK13" s="13">
        <f t="shared" si="0"/>
        <v>2498</v>
      </c>
      <c r="AL13" s="13">
        <f t="shared" si="0"/>
        <v>2232</v>
      </c>
      <c r="AM13" s="13">
        <f t="shared" si="0"/>
        <v>2171</v>
      </c>
      <c r="AN13" s="13">
        <f t="shared" si="0"/>
        <v>2389</v>
      </c>
      <c r="AO13" s="13">
        <f t="shared" si="0"/>
        <v>2252</v>
      </c>
      <c r="AP13" s="13">
        <f t="shared" si="0"/>
        <v>2277</v>
      </c>
      <c r="AQ13" s="13">
        <f t="shared" si="0"/>
        <v>1819</v>
      </c>
      <c r="AR13" s="13">
        <f t="shared" si="0"/>
        <v>1659</v>
      </c>
      <c r="AS13" s="13">
        <f t="shared" si="0"/>
        <v>2345</v>
      </c>
      <c r="AT13" s="13">
        <f t="shared" si="0"/>
        <v>1845</v>
      </c>
      <c r="AU13" s="13">
        <f t="shared" si="0"/>
        <v>2372</v>
      </c>
      <c r="AV13" s="13">
        <f t="shared" si="0"/>
        <v>2164</v>
      </c>
      <c r="AW13" s="13">
        <v>2309</v>
      </c>
      <c r="AX13" s="13">
        <f t="shared" ref="AX13:CW13" si="1">SUM(AX3:AX9)</f>
        <v>1973</v>
      </c>
      <c r="AY13" s="13">
        <f t="shared" si="1"/>
        <v>2270</v>
      </c>
      <c r="AZ13" s="13">
        <f t="shared" si="1"/>
        <v>2187</v>
      </c>
      <c r="BA13" s="13">
        <f t="shared" si="1"/>
        <v>2042</v>
      </c>
      <c r="BB13" s="13">
        <f t="shared" si="1"/>
        <v>2169</v>
      </c>
      <c r="BC13" s="13">
        <f t="shared" si="1"/>
        <v>1889</v>
      </c>
      <c r="BD13" s="13">
        <f t="shared" si="1"/>
        <v>1557</v>
      </c>
      <c r="BE13" s="13">
        <f t="shared" si="1"/>
        <v>2408</v>
      </c>
      <c r="BF13" s="13">
        <f t="shared" si="1"/>
        <v>1995</v>
      </c>
      <c r="BG13" s="13">
        <f t="shared" si="1"/>
        <v>2081</v>
      </c>
      <c r="BH13" s="13">
        <f t="shared" si="1"/>
        <v>1986</v>
      </c>
      <c r="BI13" s="13">
        <f t="shared" si="1"/>
        <v>1974</v>
      </c>
      <c r="BJ13" s="13">
        <f t="shared" si="1"/>
        <v>1839</v>
      </c>
      <c r="BK13" s="13">
        <f t="shared" si="1"/>
        <v>1915</v>
      </c>
      <c r="BL13" s="13">
        <f t="shared" si="1"/>
        <v>1811</v>
      </c>
      <c r="BM13" s="13">
        <f t="shared" si="1"/>
        <v>1930</v>
      </c>
      <c r="BN13" s="13">
        <f t="shared" si="1"/>
        <v>1895</v>
      </c>
      <c r="BO13" s="13">
        <f t="shared" si="1"/>
        <v>1446</v>
      </c>
      <c r="BP13" s="13">
        <f t="shared" si="1"/>
        <v>1384</v>
      </c>
      <c r="BQ13" s="13">
        <f t="shared" si="1"/>
        <v>2186</v>
      </c>
      <c r="BR13" s="13">
        <f t="shared" si="1"/>
        <v>1710</v>
      </c>
      <c r="BS13" s="13">
        <f t="shared" si="1"/>
        <v>2183</v>
      </c>
      <c r="BT13" s="13">
        <f t="shared" si="1"/>
        <v>1641</v>
      </c>
      <c r="BU13" s="13">
        <f t="shared" si="1"/>
        <v>1746</v>
      </c>
      <c r="BV13" s="13">
        <f t="shared" si="1"/>
        <v>1662</v>
      </c>
      <c r="BW13" s="13">
        <f t="shared" si="1"/>
        <v>1790</v>
      </c>
      <c r="BX13" s="13">
        <f t="shared" si="1"/>
        <v>1672</v>
      </c>
      <c r="BY13" s="13">
        <f t="shared" si="1"/>
        <v>1708</v>
      </c>
      <c r="BZ13" s="13">
        <f t="shared" si="1"/>
        <v>1855</v>
      </c>
      <c r="CA13" s="13">
        <f t="shared" si="1"/>
        <v>1429</v>
      </c>
      <c r="CB13" s="13">
        <f t="shared" si="1"/>
        <v>1390</v>
      </c>
      <c r="CC13" s="13">
        <f t="shared" si="1"/>
        <v>1811</v>
      </c>
      <c r="CD13" s="13">
        <f t="shared" si="1"/>
        <v>1529</v>
      </c>
      <c r="CE13" s="13">
        <f t="shared" si="1"/>
        <v>1896</v>
      </c>
      <c r="CF13" s="13">
        <f t="shared" si="1"/>
        <v>1872</v>
      </c>
      <c r="CG13" s="13">
        <f t="shared" si="1"/>
        <v>1570</v>
      </c>
      <c r="CH13" s="13">
        <f t="shared" si="1"/>
        <v>1772</v>
      </c>
      <c r="CI13" s="13">
        <f t="shared" si="1"/>
        <v>1655</v>
      </c>
      <c r="CJ13" s="13">
        <f t="shared" si="1"/>
        <v>1620</v>
      </c>
      <c r="CK13" s="13">
        <f t="shared" si="1"/>
        <v>1599</v>
      </c>
      <c r="CL13" s="13">
        <f t="shared" si="1"/>
        <v>1584</v>
      </c>
      <c r="CM13" s="13">
        <f t="shared" si="1"/>
        <v>1378</v>
      </c>
      <c r="CN13" s="13">
        <f t="shared" si="1"/>
        <v>1223</v>
      </c>
      <c r="CO13" s="13">
        <f t="shared" si="1"/>
        <v>1773</v>
      </c>
      <c r="CP13" s="13">
        <f t="shared" si="1"/>
        <v>1317</v>
      </c>
      <c r="CQ13" s="13">
        <f t="shared" si="1"/>
        <v>1706</v>
      </c>
      <c r="CR13" s="13">
        <f t="shared" si="1"/>
        <v>1494</v>
      </c>
      <c r="CS13" s="13">
        <f t="shared" si="1"/>
        <v>1502</v>
      </c>
      <c r="CT13" s="13">
        <f t="shared" si="1"/>
        <v>1524</v>
      </c>
      <c r="CU13" s="13">
        <f t="shared" si="1"/>
        <v>1368</v>
      </c>
      <c r="CV13" s="13">
        <f t="shared" si="1"/>
        <v>1183</v>
      </c>
      <c r="CW13" s="13">
        <f t="shared" si="1"/>
        <v>1314</v>
      </c>
      <c r="CX13" s="13">
        <f t="shared" ref="CX13:GO13" si="2">SUM(CX3:CX11)</f>
        <v>1625</v>
      </c>
      <c r="CY13" s="13">
        <f t="shared" si="2"/>
        <v>1337</v>
      </c>
      <c r="CZ13" s="13">
        <f t="shared" si="2"/>
        <v>1267</v>
      </c>
      <c r="DA13" s="13">
        <f t="shared" si="2"/>
        <v>1483</v>
      </c>
      <c r="DB13" s="13">
        <f t="shared" si="2"/>
        <v>1583</v>
      </c>
      <c r="DC13" s="13">
        <f t="shared" si="2"/>
        <v>1697</v>
      </c>
      <c r="DD13" s="13">
        <f t="shared" si="2"/>
        <v>1604</v>
      </c>
      <c r="DE13" s="13">
        <f t="shared" si="2"/>
        <v>1591</v>
      </c>
      <c r="DF13" s="13">
        <f t="shared" si="2"/>
        <v>1467</v>
      </c>
      <c r="DG13" s="13">
        <f t="shared" si="2"/>
        <v>1535</v>
      </c>
      <c r="DH13" s="13">
        <f t="shared" si="2"/>
        <v>1371</v>
      </c>
      <c r="DI13" s="13">
        <f t="shared" si="2"/>
        <v>1471</v>
      </c>
      <c r="DJ13" s="13">
        <f t="shared" si="2"/>
        <v>1495</v>
      </c>
      <c r="DK13" s="13">
        <f t="shared" si="2"/>
        <v>1188</v>
      </c>
      <c r="DL13" s="13">
        <f t="shared" si="2"/>
        <v>1160</v>
      </c>
      <c r="DM13" s="13">
        <f t="shared" si="2"/>
        <v>1776</v>
      </c>
      <c r="DN13" s="13">
        <f t="shared" si="2"/>
        <v>1337</v>
      </c>
      <c r="DO13" s="13">
        <f t="shared" si="2"/>
        <v>1622</v>
      </c>
      <c r="DP13" s="13">
        <f t="shared" si="2"/>
        <v>1610</v>
      </c>
      <c r="DQ13" s="13">
        <f t="shared" si="2"/>
        <v>1575</v>
      </c>
      <c r="DR13" s="13">
        <f t="shared" si="2"/>
        <v>1514</v>
      </c>
      <c r="DS13" s="13">
        <f t="shared" si="2"/>
        <v>1557</v>
      </c>
      <c r="DT13" s="13">
        <f t="shared" si="2"/>
        <v>1455</v>
      </c>
      <c r="DU13" s="13">
        <f t="shared" si="2"/>
        <v>1393</v>
      </c>
      <c r="DV13" s="13">
        <f t="shared" si="2"/>
        <v>1651</v>
      </c>
      <c r="DW13" s="13">
        <f t="shared" si="2"/>
        <v>1316</v>
      </c>
      <c r="DX13" s="13">
        <f t="shared" si="2"/>
        <v>1149</v>
      </c>
      <c r="DY13" s="13">
        <f t="shared" si="2"/>
        <v>1539</v>
      </c>
      <c r="DZ13" s="13">
        <f t="shared" si="2"/>
        <v>1356</v>
      </c>
      <c r="EA13" s="13">
        <f t="shared" si="2"/>
        <v>1568</v>
      </c>
      <c r="EB13" s="13">
        <f t="shared" si="2"/>
        <v>1600</v>
      </c>
      <c r="EC13" s="13">
        <f t="shared" si="2"/>
        <v>1858</v>
      </c>
      <c r="ED13" s="13">
        <f t="shared" si="2"/>
        <v>1643</v>
      </c>
      <c r="EE13" s="13">
        <f t="shared" si="2"/>
        <v>1636</v>
      </c>
      <c r="EF13" s="13">
        <f t="shared" si="2"/>
        <v>1625</v>
      </c>
      <c r="EG13" s="13">
        <f t="shared" si="2"/>
        <v>1788</v>
      </c>
      <c r="EH13" s="13">
        <f t="shared" si="2"/>
        <v>1764</v>
      </c>
      <c r="EI13" s="13">
        <f t="shared" si="2"/>
        <v>1304</v>
      </c>
      <c r="EJ13" s="13">
        <f t="shared" si="2"/>
        <v>1286</v>
      </c>
      <c r="EK13" s="13">
        <f t="shared" si="2"/>
        <v>1655</v>
      </c>
      <c r="EL13" s="13">
        <f t="shared" si="2"/>
        <v>1337</v>
      </c>
      <c r="EM13" s="13">
        <f t="shared" si="2"/>
        <v>1802</v>
      </c>
      <c r="EN13" s="13">
        <f t="shared" si="2"/>
        <v>1674</v>
      </c>
      <c r="EO13" s="13">
        <f t="shared" si="2"/>
        <v>1752</v>
      </c>
      <c r="EP13" s="13">
        <f t="shared" si="2"/>
        <v>1575</v>
      </c>
      <c r="EQ13" s="13">
        <f t="shared" si="2"/>
        <v>1639</v>
      </c>
      <c r="ER13" s="13">
        <f t="shared" si="2"/>
        <v>1521</v>
      </c>
      <c r="ES13" s="13">
        <f t="shared" si="2"/>
        <v>1607</v>
      </c>
      <c r="ET13" s="13">
        <f t="shared" si="2"/>
        <v>1503</v>
      </c>
      <c r="EU13" s="13">
        <f t="shared" si="2"/>
        <v>1317</v>
      </c>
      <c r="EV13" s="13">
        <f t="shared" si="2"/>
        <v>1282</v>
      </c>
      <c r="EW13" s="13">
        <f t="shared" si="2"/>
        <v>1615</v>
      </c>
      <c r="EX13" s="13">
        <f t="shared" si="2"/>
        <v>1362</v>
      </c>
      <c r="EY13" s="13">
        <f t="shared" si="2"/>
        <v>1522</v>
      </c>
      <c r="EZ13" s="13">
        <f t="shared" si="2"/>
        <v>1638</v>
      </c>
      <c r="FA13" s="13">
        <f t="shared" si="2"/>
        <v>1543</v>
      </c>
      <c r="FB13" s="13">
        <f t="shared" si="2"/>
        <v>1523</v>
      </c>
      <c r="FC13" s="13">
        <f t="shared" si="2"/>
        <v>1506</v>
      </c>
      <c r="FD13" s="13">
        <f t="shared" si="2"/>
        <v>1527</v>
      </c>
      <c r="FE13" s="13">
        <f t="shared" si="2"/>
        <v>1540</v>
      </c>
      <c r="FF13" s="13">
        <f t="shared" si="2"/>
        <v>1339</v>
      </c>
      <c r="FG13" s="13">
        <f t="shared" si="2"/>
        <v>1242</v>
      </c>
      <c r="FH13" s="13">
        <f t="shared" si="2"/>
        <v>1147</v>
      </c>
      <c r="FI13" s="13">
        <f t="shared" si="2"/>
        <v>1454</v>
      </c>
      <c r="FJ13" s="13">
        <f t="shared" si="2"/>
        <v>1298</v>
      </c>
      <c r="FK13" s="13">
        <f t="shared" si="2"/>
        <v>1684</v>
      </c>
      <c r="FL13" s="13">
        <f t="shared" si="2"/>
        <v>1476</v>
      </c>
      <c r="FM13" s="13">
        <f t="shared" si="2"/>
        <v>1581</v>
      </c>
      <c r="FN13" s="13">
        <f t="shared" si="2"/>
        <v>1782</v>
      </c>
      <c r="FO13" s="13">
        <f t="shared" si="2"/>
        <v>1370</v>
      </c>
      <c r="FP13" s="13">
        <f t="shared" si="2"/>
        <v>1457</v>
      </c>
      <c r="FQ13" s="13">
        <f t="shared" si="2"/>
        <v>1415</v>
      </c>
      <c r="FR13" s="13">
        <f t="shared" si="2"/>
        <v>1509</v>
      </c>
      <c r="FS13" s="13">
        <f t="shared" si="2"/>
        <v>1249</v>
      </c>
      <c r="FT13" s="13">
        <f t="shared" si="2"/>
        <v>1111</v>
      </c>
      <c r="FU13" s="13">
        <f t="shared" si="2"/>
        <v>1286</v>
      </c>
      <c r="FV13" s="13">
        <f t="shared" si="2"/>
        <v>1211</v>
      </c>
      <c r="FW13" s="13">
        <f t="shared" si="2"/>
        <v>1621</v>
      </c>
      <c r="FX13" s="13">
        <f t="shared" si="2"/>
        <v>1495</v>
      </c>
      <c r="FY13" s="13">
        <f t="shared" si="2"/>
        <v>1662</v>
      </c>
      <c r="FZ13" s="13">
        <f t="shared" si="2"/>
        <v>1546</v>
      </c>
      <c r="GA13" s="13">
        <f t="shared" si="2"/>
        <v>1601</v>
      </c>
      <c r="GB13" s="13">
        <f t="shared" si="2"/>
        <v>1512</v>
      </c>
      <c r="GC13" s="13">
        <f t="shared" si="2"/>
        <v>1165</v>
      </c>
      <c r="GD13" s="13">
        <f t="shared" si="2"/>
        <v>1636</v>
      </c>
      <c r="GE13" s="13">
        <f t="shared" si="2"/>
        <v>1319</v>
      </c>
      <c r="GF13" s="13">
        <f t="shared" si="2"/>
        <v>1031</v>
      </c>
      <c r="GG13" s="13">
        <f t="shared" si="2"/>
        <v>1584</v>
      </c>
      <c r="GH13" s="13">
        <f t="shared" si="2"/>
        <v>1461</v>
      </c>
      <c r="GI13" s="13">
        <f t="shared" si="2"/>
        <v>1805</v>
      </c>
      <c r="GJ13" s="13">
        <f t="shared" si="2"/>
        <v>1733</v>
      </c>
      <c r="GK13" s="13">
        <f t="shared" si="2"/>
        <v>1756</v>
      </c>
      <c r="GL13" s="13">
        <f t="shared" si="2"/>
        <v>1531</v>
      </c>
      <c r="GM13" s="13">
        <f t="shared" si="2"/>
        <v>1548</v>
      </c>
      <c r="GN13" s="13">
        <f t="shared" si="2"/>
        <v>1634</v>
      </c>
      <c r="GO13" s="13">
        <f t="shared" si="2"/>
        <v>1356</v>
      </c>
      <c r="GP13" s="13">
        <f t="shared" ref="GP13:JC13" si="3">SUM(GP3:GP12)</f>
        <v>1697</v>
      </c>
      <c r="GQ13" s="13">
        <f t="shared" si="3"/>
        <v>1223</v>
      </c>
      <c r="GR13" s="13">
        <f t="shared" si="3"/>
        <v>1151</v>
      </c>
      <c r="GS13" s="13">
        <f t="shared" si="3"/>
        <v>1669</v>
      </c>
      <c r="GT13" s="13">
        <f t="shared" si="3"/>
        <v>1498</v>
      </c>
      <c r="GU13" s="13">
        <f t="shared" si="3"/>
        <v>1382</v>
      </c>
      <c r="GV13" s="13">
        <f t="shared" si="3"/>
        <v>775</v>
      </c>
      <c r="GW13" s="13">
        <f t="shared" si="3"/>
        <v>1495</v>
      </c>
      <c r="GX13" s="13">
        <f t="shared" si="3"/>
        <v>1925</v>
      </c>
      <c r="GY13" s="13">
        <f t="shared" si="3"/>
        <v>2043</v>
      </c>
      <c r="GZ13" s="13">
        <f t="shared" si="3"/>
        <v>1933</v>
      </c>
      <c r="HA13" s="13">
        <f t="shared" si="3"/>
        <v>1982</v>
      </c>
      <c r="HB13" s="13">
        <f t="shared" si="3"/>
        <v>1901</v>
      </c>
      <c r="HC13" s="13">
        <f t="shared" si="3"/>
        <v>1463</v>
      </c>
      <c r="HD13" s="13">
        <f t="shared" si="3"/>
        <v>1334</v>
      </c>
      <c r="HE13" s="13">
        <f t="shared" si="3"/>
        <v>1577</v>
      </c>
      <c r="HF13" s="13">
        <f t="shared" si="3"/>
        <v>1397</v>
      </c>
      <c r="HG13" s="13">
        <f t="shared" si="3"/>
        <v>1846</v>
      </c>
      <c r="HH13" s="13">
        <f t="shared" si="3"/>
        <v>1809</v>
      </c>
      <c r="HI13" s="13">
        <f t="shared" si="3"/>
        <v>1732</v>
      </c>
      <c r="HJ13" s="13">
        <f t="shared" si="3"/>
        <v>1527</v>
      </c>
      <c r="HK13" s="13">
        <f t="shared" si="3"/>
        <v>1609</v>
      </c>
      <c r="HL13" s="13">
        <f t="shared" si="3"/>
        <v>1559</v>
      </c>
      <c r="HM13" s="13">
        <f t="shared" si="3"/>
        <v>1454</v>
      </c>
      <c r="HN13" s="13">
        <f t="shared" si="3"/>
        <v>1454</v>
      </c>
      <c r="HO13" s="13">
        <f t="shared" si="3"/>
        <v>1294</v>
      </c>
      <c r="HP13" s="13">
        <f t="shared" si="3"/>
        <v>1031</v>
      </c>
      <c r="HQ13" s="13">
        <f t="shared" si="3"/>
        <v>1266</v>
      </c>
      <c r="HR13" s="13">
        <f t="shared" si="3"/>
        <v>1173</v>
      </c>
      <c r="HS13" s="13">
        <f t="shared" si="3"/>
        <v>1520</v>
      </c>
      <c r="HT13" s="13">
        <f t="shared" si="3"/>
        <v>1422</v>
      </c>
      <c r="HU13" s="13">
        <f t="shared" si="3"/>
        <v>1374</v>
      </c>
      <c r="HV13" s="13">
        <f t="shared" si="3"/>
        <v>1363</v>
      </c>
      <c r="HW13" s="13">
        <f t="shared" si="3"/>
        <v>1325</v>
      </c>
      <c r="HX13" s="13">
        <f t="shared" si="3"/>
        <v>1313</v>
      </c>
      <c r="HY13" s="13">
        <f t="shared" si="3"/>
        <v>1171</v>
      </c>
      <c r="HZ13" s="13">
        <f t="shared" si="3"/>
        <v>1015</v>
      </c>
      <c r="IA13" s="13">
        <f t="shared" si="3"/>
        <v>940</v>
      </c>
      <c r="IB13" s="13">
        <f t="shared" si="3"/>
        <v>775</v>
      </c>
      <c r="IC13" s="13">
        <f t="shared" si="3"/>
        <v>1025</v>
      </c>
      <c r="ID13" s="13">
        <f t="shared" si="3"/>
        <v>946</v>
      </c>
      <c r="IE13" s="13">
        <f t="shared" si="3"/>
        <v>1080</v>
      </c>
      <c r="IF13" s="13">
        <f t="shared" si="3"/>
        <v>989</v>
      </c>
      <c r="IG13" s="13">
        <f t="shared" si="3"/>
        <v>1085</v>
      </c>
      <c r="IH13" s="13">
        <f t="shared" si="3"/>
        <v>1032</v>
      </c>
      <c r="II13" s="13">
        <f t="shared" si="3"/>
        <v>1026</v>
      </c>
      <c r="IJ13" s="13">
        <f t="shared" si="3"/>
        <v>1089</v>
      </c>
      <c r="IK13" s="13">
        <f t="shared" si="3"/>
        <v>1049</v>
      </c>
      <c r="IL13" s="13">
        <f t="shared" si="3"/>
        <v>1025</v>
      </c>
      <c r="IM13" s="13">
        <f t="shared" si="3"/>
        <v>899</v>
      </c>
      <c r="IN13" s="13">
        <f t="shared" si="3"/>
        <v>717</v>
      </c>
      <c r="IO13" s="13">
        <f t="shared" si="3"/>
        <v>1034</v>
      </c>
      <c r="IP13" s="13">
        <f t="shared" si="3"/>
        <v>1020</v>
      </c>
      <c r="IQ13" s="157">
        <f t="shared" si="3"/>
        <v>1122</v>
      </c>
      <c r="IR13" s="13">
        <f t="shared" si="3"/>
        <v>1270</v>
      </c>
      <c r="IS13" s="13">
        <f t="shared" si="3"/>
        <v>1269</v>
      </c>
      <c r="IT13" s="13">
        <f t="shared" si="3"/>
        <v>1109</v>
      </c>
      <c r="IU13" s="13">
        <f t="shared" si="3"/>
        <v>1170</v>
      </c>
      <c r="IV13" s="13">
        <f t="shared" si="3"/>
        <v>1193</v>
      </c>
      <c r="IW13" s="13">
        <f t="shared" si="3"/>
        <v>1101</v>
      </c>
      <c r="IX13" s="13">
        <f t="shared" si="3"/>
        <v>1117</v>
      </c>
      <c r="IY13" s="13">
        <f t="shared" si="3"/>
        <v>952</v>
      </c>
      <c r="IZ13" s="13">
        <f t="shared" si="3"/>
        <v>800</v>
      </c>
      <c r="JA13" s="13">
        <f t="shared" si="3"/>
        <v>1043</v>
      </c>
      <c r="JB13" s="13">
        <f t="shared" si="3"/>
        <v>991</v>
      </c>
      <c r="JC13" s="13">
        <f t="shared" si="3"/>
        <v>1247</v>
      </c>
      <c r="JD13" s="13">
        <f t="shared" ref="JD13:JM13" si="4">SUM(JD3:JD12)</f>
        <v>0</v>
      </c>
      <c r="JE13" s="13">
        <f t="shared" si="4"/>
        <v>0</v>
      </c>
      <c r="JF13" s="13">
        <f t="shared" si="4"/>
        <v>0</v>
      </c>
      <c r="JG13" s="13">
        <f t="shared" si="4"/>
        <v>0</v>
      </c>
      <c r="JH13" s="13">
        <f t="shared" si="4"/>
        <v>0</v>
      </c>
      <c r="JI13" s="13">
        <f t="shared" si="4"/>
        <v>0</v>
      </c>
      <c r="JJ13" s="13">
        <f t="shared" si="4"/>
        <v>0</v>
      </c>
      <c r="JK13" s="13">
        <f t="shared" si="4"/>
        <v>0</v>
      </c>
      <c r="JL13" s="13">
        <f t="shared" si="4"/>
        <v>0</v>
      </c>
      <c r="JM13" s="13">
        <f t="shared" si="4"/>
        <v>0</v>
      </c>
    </row>
    <row r="14" spans="1:273" s="161" customFormat="1" ht="14.25" customHeight="1" x14ac:dyDescent="0.35">
      <c r="A14" s="201" t="s">
        <v>256</v>
      </c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96"/>
      <c r="AH14" s="96"/>
      <c r="AI14" s="96"/>
      <c r="AJ14" s="96"/>
      <c r="AK14" s="96"/>
      <c r="AL14" s="96"/>
      <c r="AM14" s="96"/>
      <c r="AN14" s="96"/>
      <c r="AO14" s="96"/>
      <c r="AP14" s="96"/>
      <c r="AQ14" s="96"/>
      <c r="AR14" s="96"/>
      <c r="AS14" s="96"/>
      <c r="AT14" s="96"/>
      <c r="AU14" s="96"/>
      <c r="AV14" s="96"/>
      <c r="AW14" s="96"/>
      <c r="AX14" s="96"/>
      <c r="AY14" s="125"/>
      <c r="AZ14" s="126"/>
      <c r="BA14" s="126"/>
      <c r="BB14" s="126"/>
      <c r="BC14" s="126"/>
      <c r="BD14" s="126"/>
      <c r="BE14" s="126"/>
      <c r="BF14" s="126"/>
      <c r="BG14" s="126"/>
      <c r="BH14" s="126"/>
      <c r="BI14" s="126"/>
      <c r="BJ14" s="126"/>
      <c r="BK14" s="126"/>
      <c r="BL14" s="126"/>
      <c r="BM14" s="126"/>
      <c r="BN14" s="126"/>
      <c r="BO14" s="126"/>
      <c r="BP14" s="126"/>
      <c r="BQ14" s="126"/>
      <c r="BR14" s="126"/>
      <c r="BS14" s="126">
        <v>2010</v>
      </c>
      <c r="BT14" s="126"/>
      <c r="BU14" s="126"/>
      <c r="BV14" s="126"/>
      <c r="BW14" s="126"/>
      <c r="BX14" s="126"/>
      <c r="BY14" s="126"/>
      <c r="BZ14" s="126"/>
      <c r="CA14" s="126"/>
      <c r="CB14" s="126"/>
      <c r="CC14" s="126"/>
      <c r="CD14" s="126"/>
      <c r="CE14" s="126">
        <v>2010</v>
      </c>
      <c r="CF14" s="126"/>
      <c r="CG14" s="126"/>
      <c r="CH14" s="126"/>
      <c r="CI14" s="126"/>
      <c r="CJ14" s="126"/>
      <c r="CK14" s="126"/>
      <c r="CL14" s="126"/>
      <c r="CM14" s="126"/>
      <c r="CN14" s="126"/>
      <c r="CO14" s="126"/>
      <c r="CP14" s="126"/>
      <c r="CQ14" s="126">
        <v>2011</v>
      </c>
      <c r="CR14" s="126"/>
      <c r="CS14" s="126"/>
      <c r="CT14" s="126"/>
      <c r="CU14" s="126"/>
      <c r="CV14" s="126"/>
      <c r="CW14" s="126"/>
      <c r="CX14" s="126"/>
      <c r="CY14" s="126"/>
      <c r="CZ14" s="126"/>
      <c r="DA14" s="126"/>
      <c r="DB14" s="126"/>
      <c r="DC14" s="126">
        <v>2012</v>
      </c>
      <c r="DD14" s="126"/>
      <c r="DE14" s="126"/>
      <c r="DF14" s="126"/>
      <c r="DG14" s="126"/>
      <c r="DH14" s="126"/>
      <c r="DI14" s="126"/>
      <c r="DJ14" s="126"/>
      <c r="DK14" s="126"/>
      <c r="DL14" s="126"/>
      <c r="DM14" s="126"/>
      <c r="DN14" s="126"/>
      <c r="DO14" s="126"/>
      <c r="DP14" s="126">
        <v>2013</v>
      </c>
      <c r="DQ14" s="126"/>
      <c r="DR14" s="126"/>
      <c r="DS14" s="126"/>
      <c r="DT14" s="126"/>
      <c r="DU14" s="126"/>
      <c r="DV14" s="126"/>
      <c r="DW14" s="126"/>
      <c r="DX14" s="126"/>
      <c r="DY14" s="126"/>
      <c r="DZ14" s="126"/>
      <c r="EA14" s="126"/>
      <c r="EB14" s="126"/>
      <c r="EC14" s="126"/>
      <c r="ED14" s="126"/>
      <c r="EE14" s="126"/>
      <c r="EF14" s="126"/>
      <c r="EG14" s="126"/>
      <c r="EH14" s="126"/>
      <c r="EI14" s="126"/>
      <c r="EJ14" s="126"/>
      <c r="EK14" s="126">
        <v>2015</v>
      </c>
      <c r="EL14" s="126"/>
      <c r="EM14" s="126"/>
      <c r="EN14" s="126"/>
      <c r="EO14" s="126"/>
      <c r="EP14" s="126"/>
      <c r="EQ14" s="126"/>
      <c r="ER14" s="126"/>
      <c r="ES14" s="126"/>
      <c r="ET14" s="126"/>
      <c r="EU14" s="126"/>
      <c r="EV14" s="126"/>
      <c r="EW14" s="126"/>
      <c r="EX14" s="126"/>
      <c r="EY14" s="126"/>
      <c r="EZ14" s="126"/>
      <c r="FA14" s="126"/>
      <c r="FB14" s="126"/>
      <c r="FC14" s="126"/>
      <c r="FD14" s="126"/>
      <c r="FE14" s="126"/>
      <c r="FF14" s="126"/>
      <c r="FG14" s="126"/>
      <c r="FH14" s="126"/>
      <c r="FI14" s="126"/>
      <c r="FJ14" s="126"/>
      <c r="FK14" s="126"/>
      <c r="FL14" s="126"/>
      <c r="FM14" s="126"/>
      <c r="FN14" s="126"/>
      <c r="FO14" s="126"/>
      <c r="FP14" s="126"/>
      <c r="FQ14" s="127"/>
      <c r="FR14" s="96"/>
      <c r="FS14" s="96"/>
      <c r="FT14" s="96"/>
      <c r="FU14" s="96"/>
      <c r="FV14" s="96"/>
      <c r="FW14" s="96"/>
      <c r="FX14" s="96"/>
      <c r="FY14" s="96"/>
      <c r="FZ14" s="96"/>
      <c r="GA14" s="96"/>
      <c r="GB14" s="96"/>
      <c r="GC14" s="96"/>
      <c r="GD14" s="96"/>
      <c r="GE14" s="96"/>
      <c r="GF14" s="96"/>
      <c r="GG14" s="96"/>
      <c r="GH14" s="96"/>
      <c r="GI14" s="96"/>
      <c r="GJ14" s="96"/>
      <c r="GK14" s="96"/>
      <c r="GL14" s="96"/>
      <c r="GM14" s="96"/>
      <c r="GN14" s="96"/>
      <c r="GO14" s="96"/>
      <c r="GP14" s="96"/>
      <c r="GQ14" s="96"/>
      <c r="GR14" s="96"/>
      <c r="GS14" s="96"/>
      <c r="GT14" s="96"/>
      <c r="GU14" s="96"/>
      <c r="GV14" s="96"/>
      <c r="GW14" s="96"/>
      <c r="GX14" s="96"/>
      <c r="GY14" s="96"/>
      <c r="GZ14" s="96"/>
      <c r="HA14" s="96"/>
      <c r="HB14" s="96"/>
      <c r="HC14" s="96"/>
      <c r="HD14" s="96"/>
      <c r="HE14" s="96"/>
      <c r="HF14" s="96"/>
      <c r="HG14" s="96"/>
      <c r="HH14" s="96"/>
      <c r="HI14" s="96"/>
      <c r="HJ14" s="96"/>
      <c r="HK14" s="96"/>
      <c r="HL14" s="96"/>
      <c r="HM14" s="96"/>
      <c r="HN14" s="96"/>
      <c r="HO14" s="96"/>
      <c r="HP14" s="96"/>
      <c r="HQ14" s="96"/>
      <c r="HR14" s="96"/>
      <c r="HS14" s="96"/>
      <c r="HT14" s="96"/>
      <c r="HU14" s="96"/>
      <c r="HV14" s="96"/>
      <c r="HW14" s="96"/>
      <c r="HX14" s="96"/>
      <c r="HY14" s="96"/>
      <c r="HZ14" s="96"/>
      <c r="IA14" s="96"/>
      <c r="IB14" s="96"/>
      <c r="IC14" s="96"/>
      <c r="ID14" s="96"/>
      <c r="IE14" s="96"/>
      <c r="IF14" s="96"/>
      <c r="IG14" s="96"/>
      <c r="IH14" s="96"/>
      <c r="II14" s="96"/>
      <c r="IJ14" s="96"/>
      <c r="IK14" s="96"/>
      <c r="IL14" s="96"/>
      <c r="IM14" s="96"/>
      <c r="IN14" s="96"/>
      <c r="IO14" s="96"/>
      <c r="IP14" s="96"/>
      <c r="IQ14" s="160"/>
      <c r="IR14" s="96"/>
      <c r="IS14" s="96"/>
      <c r="IT14" s="96"/>
      <c r="IU14" s="96"/>
      <c r="IV14" s="96"/>
      <c r="IW14" s="96"/>
      <c r="IX14" s="96"/>
      <c r="IY14" s="96"/>
      <c r="IZ14" s="96"/>
      <c r="JA14" s="96"/>
      <c r="JB14" s="96"/>
      <c r="JC14" s="160"/>
    </row>
    <row r="15" spans="1:273" ht="14.25" customHeight="1" x14ac:dyDescent="0.35">
      <c r="A15" s="202" t="s">
        <v>257</v>
      </c>
      <c r="B15" s="122"/>
      <c r="C15" s="122"/>
      <c r="D15" s="122"/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2"/>
      <c r="P15" s="122"/>
      <c r="Q15" s="122"/>
      <c r="R15" s="122"/>
      <c r="S15" s="122"/>
      <c r="T15" s="122"/>
      <c r="U15" s="122"/>
      <c r="V15" s="122"/>
      <c r="W15" s="122"/>
      <c r="X15" s="122"/>
      <c r="Y15" s="122"/>
      <c r="Z15" s="122"/>
      <c r="AA15" s="122"/>
      <c r="AB15" s="122"/>
      <c r="AC15" s="122"/>
      <c r="AD15" s="122"/>
      <c r="AE15" s="122"/>
      <c r="AF15" s="122"/>
      <c r="AG15" s="122"/>
      <c r="AH15" s="122"/>
      <c r="AI15" s="122"/>
      <c r="AJ15" s="122"/>
      <c r="AK15" s="122"/>
      <c r="AL15" s="122"/>
      <c r="AM15" s="122"/>
      <c r="AN15" s="122"/>
      <c r="AO15" s="122"/>
      <c r="AP15" s="122"/>
      <c r="AQ15" s="122"/>
      <c r="AR15" s="122"/>
      <c r="AS15" s="122"/>
      <c r="AT15" s="122"/>
      <c r="AU15" s="122"/>
      <c r="AV15" s="122"/>
      <c r="AW15" s="122"/>
      <c r="AX15" s="122"/>
      <c r="AY15" s="122"/>
      <c r="AZ15" s="122"/>
      <c r="BA15" s="123"/>
      <c r="BB15" s="123"/>
      <c r="BC15" s="123"/>
      <c r="BD15" s="123"/>
      <c r="BE15" s="123"/>
      <c r="BF15" s="122"/>
      <c r="BG15" s="122"/>
      <c r="BH15" s="122"/>
      <c r="BI15" s="122"/>
      <c r="BJ15" s="122"/>
      <c r="BK15" s="122"/>
      <c r="BL15" s="122"/>
      <c r="BM15" s="122"/>
      <c r="BN15" s="122"/>
      <c r="BO15" s="122"/>
      <c r="BP15" s="122"/>
      <c r="BQ15" s="122"/>
      <c r="BR15" s="122"/>
      <c r="BS15" s="122"/>
      <c r="BT15" s="122"/>
      <c r="BU15" s="122"/>
      <c r="BV15" s="122"/>
      <c r="BW15" s="122"/>
      <c r="BX15" s="122"/>
      <c r="BY15" s="122"/>
      <c r="BZ15" s="122"/>
      <c r="CA15" s="122"/>
      <c r="CB15" s="122"/>
      <c r="CC15" s="122"/>
      <c r="CD15" s="122"/>
      <c r="CE15" s="122"/>
      <c r="CF15" s="122"/>
      <c r="CG15" s="122"/>
      <c r="CH15" s="122"/>
      <c r="CI15" s="122"/>
      <c r="CJ15" s="122"/>
      <c r="CK15" s="122"/>
      <c r="CL15" s="122"/>
      <c r="CM15" s="122"/>
      <c r="CN15" s="122"/>
      <c r="CO15" s="122"/>
      <c r="CP15" s="122"/>
      <c r="CQ15" s="122"/>
      <c r="CR15" s="122"/>
      <c r="CS15" s="122"/>
      <c r="CT15" s="122"/>
      <c r="CU15" s="122"/>
      <c r="CV15" s="122"/>
      <c r="CW15" s="122"/>
      <c r="CX15" s="122"/>
      <c r="CY15" s="122"/>
      <c r="CZ15" s="122"/>
      <c r="DA15" s="122"/>
      <c r="DB15" s="122"/>
      <c r="DC15" s="122"/>
      <c r="DD15" s="122"/>
      <c r="DE15" s="122"/>
      <c r="DF15" s="122"/>
      <c r="DG15" s="122"/>
      <c r="DH15" s="122"/>
      <c r="DI15" s="122"/>
      <c r="DJ15" s="122"/>
      <c r="DK15" s="122"/>
      <c r="DL15" s="122"/>
      <c r="DM15" s="122"/>
      <c r="DN15" s="122"/>
      <c r="DO15" s="122"/>
      <c r="DP15" s="122"/>
      <c r="DQ15" s="122"/>
      <c r="DR15" s="122"/>
      <c r="DS15" s="122"/>
      <c r="DT15" s="122"/>
      <c r="DU15" s="122"/>
      <c r="DV15" s="122"/>
      <c r="DW15" s="122"/>
      <c r="DX15" s="122"/>
      <c r="DY15" s="122"/>
      <c r="DZ15" s="122"/>
      <c r="EA15" s="122"/>
      <c r="EB15" s="122"/>
      <c r="EC15" s="122"/>
      <c r="ED15" s="122"/>
      <c r="EE15" s="122"/>
      <c r="EF15" s="122"/>
      <c r="EG15" s="122"/>
      <c r="EH15" s="122"/>
      <c r="EI15" s="122"/>
      <c r="EJ15" s="122"/>
      <c r="EK15" s="122"/>
      <c r="EL15" s="122"/>
      <c r="EM15" s="122"/>
      <c r="EN15" s="122"/>
      <c r="EO15" s="122"/>
      <c r="EP15" s="122"/>
      <c r="EQ15" s="122"/>
      <c r="ER15" s="122"/>
      <c r="ES15" s="122"/>
      <c r="ET15" s="122"/>
      <c r="EU15" s="122"/>
      <c r="EV15" s="122"/>
      <c r="EW15" s="122"/>
      <c r="EX15" s="122"/>
      <c r="EY15" s="122"/>
      <c r="EZ15" s="122"/>
      <c r="FA15" s="122"/>
      <c r="FB15" s="122"/>
      <c r="FC15" s="122"/>
      <c r="FD15" s="122"/>
      <c r="FE15" s="122"/>
      <c r="FF15" s="122"/>
      <c r="FG15" s="122"/>
      <c r="FH15" s="122"/>
      <c r="FI15" s="122"/>
      <c r="FJ15" s="122"/>
      <c r="FK15" s="122"/>
      <c r="FL15" s="122"/>
      <c r="FM15" s="122"/>
      <c r="FN15" s="122"/>
      <c r="FO15" s="122"/>
      <c r="FP15" s="122"/>
      <c r="FQ15" s="122"/>
      <c r="FR15" s="122"/>
      <c r="FS15" s="122"/>
      <c r="FT15" s="122"/>
      <c r="FU15" s="122"/>
      <c r="FV15" s="122"/>
      <c r="FW15" s="122"/>
      <c r="FX15" s="122"/>
      <c r="FY15" s="122"/>
      <c r="FZ15" s="122"/>
      <c r="GA15" s="122"/>
      <c r="GB15" s="122"/>
      <c r="GC15" s="122"/>
      <c r="GD15" s="122"/>
      <c r="GE15" s="122"/>
      <c r="GF15" s="122"/>
      <c r="GG15" s="122"/>
      <c r="GH15" s="122"/>
      <c r="GI15" s="122"/>
      <c r="GJ15" s="122"/>
      <c r="GK15" s="122"/>
      <c r="GL15" s="122"/>
      <c r="GM15" s="122"/>
      <c r="GN15" s="122"/>
      <c r="GO15" s="122"/>
      <c r="GP15" s="122"/>
      <c r="GQ15" s="122"/>
      <c r="GR15" s="122"/>
      <c r="GS15" s="122"/>
      <c r="GT15" s="122"/>
      <c r="GU15" s="122"/>
      <c r="GV15" s="122"/>
      <c r="GW15" s="122"/>
      <c r="GX15" s="122"/>
      <c r="GY15" s="122"/>
      <c r="GZ15" s="122"/>
      <c r="HA15" s="122"/>
      <c r="HB15" s="122"/>
      <c r="HC15" s="122"/>
      <c r="HD15" s="122"/>
      <c r="HE15" s="122"/>
      <c r="HF15" s="122"/>
      <c r="HG15" s="122"/>
      <c r="HH15" s="122"/>
      <c r="HI15" s="122"/>
      <c r="HJ15" s="122"/>
      <c r="HK15" s="122"/>
      <c r="HL15" s="122"/>
      <c r="HM15" s="122"/>
      <c r="HN15" s="122"/>
      <c r="HO15" s="122"/>
      <c r="HP15" s="122"/>
      <c r="HQ15" s="122"/>
      <c r="HR15" s="122"/>
      <c r="HS15" s="122"/>
      <c r="HT15" s="122"/>
      <c r="HU15" s="122"/>
      <c r="HV15" s="122"/>
      <c r="HW15" s="122"/>
      <c r="HX15" s="122"/>
      <c r="HY15" s="122"/>
      <c r="HZ15" s="122"/>
      <c r="IA15" s="122"/>
      <c r="IB15" s="122"/>
      <c r="IC15" s="122"/>
      <c r="ID15" s="122"/>
      <c r="IE15" s="122"/>
      <c r="IF15" s="122"/>
      <c r="IG15" s="122"/>
      <c r="IH15" s="122"/>
      <c r="II15" s="122"/>
      <c r="IJ15" s="122"/>
      <c r="IK15" s="122"/>
      <c r="IL15" s="122"/>
      <c r="IM15" s="122"/>
      <c r="IN15" s="122"/>
      <c r="IO15" s="122"/>
      <c r="IP15" s="122"/>
      <c r="IQ15" s="124"/>
      <c r="IR15" s="122"/>
      <c r="IS15" s="122"/>
      <c r="IT15" s="122"/>
      <c r="IU15" s="122"/>
      <c r="IV15" s="122"/>
      <c r="IW15" s="122"/>
      <c r="IX15" s="122"/>
      <c r="IY15" s="122"/>
      <c r="IZ15" s="122"/>
      <c r="JA15" s="122"/>
      <c r="JB15" s="122"/>
      <c r="JC15" s="124"/>
    </row>
    <row r="16" spans="1:273" s="156" customFormat="1" ht="14.25" customHeight="1" x14ac:dyDescent="0.35">
      <c r="A16" s="203" t="s">
        <v>111</v>
      </c>
      <c r="B16" s="30">
        <v>37773</v>
      </c>
      <c r="C16" s="30">
        <v>37803</v>
      </c>
      <c r="D16" s="30">
        <v>37834</v>
      </c>
      <c r="E16" s="30">
        <v>37865</v>
      </c>
      <c r="F16" s="30">
        <v>37895</v>
      </c>
      <c r="G16" s="30">
        <v>37926</v>
      </c>
      <c r="H16" s="30">
        <v>37956</v>
      </c>
      <c r="I16" s="30">
        <v>37987</v>
      </c>
      <c r="J16" s="30">
        <v>38018</v>
      </c>
      <c r="K16" s="30">
        <v>38047</v>
      </c>
      <c r="L16" s="30">
        <v>38078</v>
      </c>
      <c r="M16" s="30">
        <v>38108</v>
      </c>
      <c r="N16" s="30">
        <v>38139</v>
      </c>
      <c r="O16" s="30">
        <v>38169</v>
      </c>
      <c r="P16" s="30">
        <v>38200</v>
      </c>
      <c r="Q16" s="30">
        <v>38231</v>
      </c>
      <c r="R16" s="30">
        <v>38261</v>
      </c>
      <c r="S16" s="30">
        <v>38292</v>
      </c>
      <c r="T16" s="30">
        <v>38322</v>
      </c>
      <c r="U16" s="30">
        <v>38353</v>
      </c>
      <c r="V16" s="30">
        <v>38384</v>
      </c>
      <c r="W16" s="30">
        <v>38412</v>
      </c>
      <c r="X16" s="30">
        <v>38443</v>
      </c>
      <c r="Y16" s="30">
        <v>38473</v>
      </c>
      <c r="Z16" s="30">
        <v>38504</v>
      </c>
      <c r="AA16" s="30">
        <v>38534</v>
      </c>
      <c r="AB16" s="30">
        <v>38565</v>
      </c>
      <c r="AC16" s="30">
        <v>38596</v>
      </c>
      <c r="AD16" s="30">
        <v>38626</v>
      </c>
      <c r="AE16" s="30">
        <v>38657</v>
      </c>
      <c r="AF16" s="30">
        <v>38687</v>
      </c>
      <c r="AG16" s="30">
        <v>38718</v>
      </c>
      <c r="AH16" s="30">
        <v>38749</v>
      </c>
      <c r="AI16" s="30">
        <v>38777</v>
      </c>
      <c r="AJ16" s="30">
        <v>38808</v>
      </c>
      <c r="AK16" s="30">
        <v>38838</v>
      </c>
      <c r="AL16" s="30">
        <v>38869</v>
      </c>
      <c r="AM16" s="30">
        <v>38899</v>
      </c>
      <c r="AN16" s="30">
        <v>38930</v>
      </c>
      <c r="AO16" s="30">
        <v>38961</v>
      </c>
      <c r="AP16" s="30">
        <v>38991</v>
      </c>
      <c r="AQ16" s="30">
        <v>39022</v>
      </c>
      <c r="AR16" s="30">
        <v>39052</v>
      </c>
      <c r="AS16" s="30">
        <v>39083</v>
      </c>
      <c r="AT16" s="30">
        <v>39114</v>
      </c>
      <c r="AU16" s="30">
        <v>39142</v>
      </c>
      <c r="AV16" s="30">
        <v>39173</v>
      </c>
      <c r="AW16" s="30">
        <v>39203</v>
      </c>
      <c r="AX16" s="30">
        <v>39234</v>
      </c>
      <c r="AY16" s="30">
        <v>39264</v>
      </c>
      <c r="AZ16" s="30">
        <v>39295</v>
      </c>
      <c r="BA16" s="30">
        <v>39326</v>
      </c>
      <c r="BB16" s="30">
        <v>39356</v>
      </c>
      <c r="BC16" s="30">
        <v>39387</v>
      </c>
      <c r="BD16" s="30">
        <v>39417</v>
      </c>
      <c r="BE16" s="30">
        <v>39448</v>
      </c>
      <c r="BF16" s="30">
        <v>39479</v>
      </c>
      <c r="BG16" s="30">
        <v>39510</v>
      </c>
      <c r="BH16" s="30">
        <v>39539</v>
      </c>
      <c r="BI16" s="30">
        <v>39569</v>
      </c>
      <c r="BJ16" s="30">
        <v>39600</v>
      </c>
      <c r="BK16" s="30">
        <v>39630</v>
      </c>
      <c r="BL16" s="30">
        <v>39661</v>
      </c>
      <c r="BM16" s="30">
        <v>39692</v>
      </c>
      <c r="BN16" s="30">
        <v>39722</v>
      </c>
      <c r="BO16" s="30">
        <v>39753</v>
      </c>
      <c r="BP16" s="30">
        <v>39783</v>
      </c>
      <c r="BQ16" s="30">
        <v>39814</v>
      </c>
      <c r="BR16" s="30">
        <v>39845</v>
      </c>
      <c r="BS16" s="30">
        <v>39873</v>
      </c>
      <c r="BT16" s="30">
        <v>39904</v>
      </c>
      <c r="BU16" s="30">
        <v>39934</v>
      </c>
      <c r="BV16" s="30">
        <v>39965</v>
      </c>
      <c r="BW16" s="30">
        <v>39995</v>
      </c>
      <c r="BX16" s="30">
        <v>40026</v>
      </c>
      <c r="BY16" s="30">
        <v>40057</v>
      </c>
      <c r="BZ16" s="30">
        <v>40087</v>
      </c>
      <c r="CA16" s="30">
        <v>40118</v>
      </c>
      <c r="CB16" s="30">
        <v>40148</v>
      </c>
      <c r="CC16" s="30">
        <v>40179</v>
      </c>
      <c r="CD16" s="30">
        <v>40210</v>
      </c>
      <c r="CE16" s="30">
        <v>40238</v>
      </c>
      <c r="CF16" s="30">
        <v>40277</v>
      </c>
      <c r="CG16" s="30">
        <v>40316</v>
      </c>
      <c r="CH16" s="30">
        <v>40355</v>
      </c>
      <c r="CI16" s="30">
        <v>40369</v>
      </c>
      <c r="CJ16" s="30">
        <v>40400</v>
      </c>
      <c r="CK16" s="30">
        <v>40431</v>
      </c>
      <c r="CL16" s="30">
        <v>40461</v>
      </c>
      <c r="CM16" s="30">
        <v>40492</v>
      </c>
      <c r="CN16" s="30">
        <v>40522</v>
      </c>
      <c r="CO16" s="30">
        <v>40553</v>
      </c>
      <c r="CP16" s="30">
        <v>40584</v>
      </c>
      <c r="CQ16" s="30">
        <v>40612</v>
      </c>
      <c r="CR16" s="30">
        <v>40643</v>
      </c>
      <c r="CS16" s="30">
        <v>40673</v>
      </c>
      <c r="CT16" s="30">
        <v>40704</v>
      </c>
      <c r="CU16" s="30">
        <v>40734</v>
      </c>
      <c r="CV16" s="30">
        <v>40765</v>
      </c>
      <c r="CW16" s="30">
        <v>40796</v>
      </c>
      <c r="CX16" s="30">
        <v>40826</v>
      </c>
      <c r="CY16" s="30">
        <v>40857</v>
      </c>
      <c r="CZ16" s="30">
        <v>40887</v>
      </c>
      <c r="DA16" s="30">
        <v>40918</v>
      </c>
      <c r="DB16" s="30">
        <v>40949</v>
      </c>
      <c r="DC16" s="30">
        <v>40978</v>
      </c>
      <c r="DD16" s="30">
        <v>41009</v>
      </c>
      <c r="DE16" s="30">
        <v>41039</v>
      </c>
      <c r="DF16" s="30">
        <v>41070</v>
      </c>
      <c r="DG16" s="30">
        <v>41100</v>
      </c>
      <c r="DH16" s="30">
        <v>41131</v>
      </c>
      <c r="DI16" s="30">
        <v>41162</v>
      </c>
      <c r="DJ16" s="30">
        <v>41192</v>
      </c>
      <c r="DK16" s="30">
        <v>41223</v>
      </c>
      <c r="DL16" s="30">
        <v>41253</v>
      </c>
      <c r="DM16" s="30">
        <v>41284</v>
      </c>
      <c r="DN16" s="30">
        <v>41315</v>
      </c>
      <c r="DO16" s="30">
        <v>41343</v>
      </c>
      <c r="DP16" s="30">
        <v>41374</v>
      </c>
      <c r="DQ16" s="30">
        <v>41404</v>
      </c>
      <c r="DR16" s="30">
        <v>41435</v>
      </c>
      <c r="DS16" s="30">
        <v>41465</v>
      </c>
      <c r="DT16" s="30">
        <v>41496</v>
      </c>
      <c r="DU16" s="30">
        <v>41527</v>
      </c>
      <c r="DV16" s="30">
        <v>41557</v>
      </c>
      <c r="DW16" s="30">
        <v>41588</v>
      </c>
      <c r="DX16" s="30">
        <v>41618</v>
      </c>
      <c r="DY16" s="30">
        <v>41649</v>
      </c>
      <c r="DZ16" s="30">
        <v>41680</v>
      </c>
      <c r="EA16" s="30">
        <v>41708</v>
      </c>
      <c r="EB16" s="30">
        <v>41739</v>
      </c>
      <c r="EC16" s="30">
        <v>41769</v>
      </c>
      <c r="ED16" s="30">
        <v>41800</v>
      </c>
      <c r="EE16" s="30">
        <v>41830</v>
      </c>
      <c r="EF16" s="30">
        <v>41861</v>
      </c>
      <c r="EG16" s="30">
        <v>41892</v>
      </c>
      <c r="EH16" s="30">
        <v>41922</v>
      </c>
      <c r="EI16" s="30">
        <v>41953</v>
      </c>
      <c r="EJ16" s="30">
        <v>41983</v>
      </c>
      <c r="EK16" s="30">
        <v>42014</v>
      </c>
      <c r="EL16" s="30">
        <v>42045</v>
      </c>
      <c r="EM16" s="30">
        <v>42073</v>
      </c>
      <c r="EN16" s="30">
        <v>42104</v>
      </c>
      <c r="EO16" s="30">
        <v>42134</v>
      </c>
      <c r="EP16" s="30">
        <v>42165</v>
      </c>
      <c r="EQ16" s="30">
        <v>42195</v>
      </c>
      <c r="ER16" s="30">
        <v>42226</v>
      </c>
      <c r="ES16" s="30">
        <v>42257</v>
      </c>
      <c r="ET16" s="30">
        <v>42287</v>
      </c>
      <c r="EU16" s="30">
        <v>42318</v>
      </c>
      <c r="EV16" s="30">
        <v>42348</v>
      </c>
      <c r="EW16" s="30">
        <v>42379</v>
      </c>
      <c r="EX16" s="30">
        <v>42410</v>
      </c>
      <c r="EY16" s="30">
        <v>42439</v>
      </c>
      <c r="EZ16" s="30">
        <v>42470</v>
      </c>
      <c r="FA16" s="30">
        <v>42500</v>
      </c>
      <c r="FB16" s="30">
        <v>42531</v>
      </c>
      <c r="FC16" s="30">
        <v>42561</v>
      </c>
      <c r="FD16" s="30">
        <v>42592</v>
      </c>
      <c r="FE16" s="30">
        <v>42623</v>
      </c>
      <c r="FF16" s="30">
        <v>42653</v>
      </c>
      <c r="FG16" s="30">
        <v>42684</v>
      </c>
      <c r="FH16" s="30">
        <v>42714</v>
      </c>
      <c r="FI16" s="30">
        <v>42745</v>
      </c>
      <c r="FJ16" s="30">
        <v>42776</v>
      </c>
      <c r="FK16" s="30">
        <v>42804</v>
      </c>
      <c r="FL16" s="30">
        <v>42835</v>
      </c>
      <c r="FM16" s="30">
        <v>42865</v>
      </c>
      <c r="FN16" s="30">
        <v>42896</v>
      </c>
      <c r="FO16" s="30">
        <v>42926</v>
      </c>
      <c r="FP16" s="30">
        <v>42957</v>
      </c>
      <c r="FQ16" s="30">
        <v>42988</v>
      </c>
      <c r="FR16" s="30">
        <v>43018</v>
      </c>
      <c r="FS16" s="30">
        <v>43049</v>
      </c>
      <c r="FT16" s="30">
        <v>43079</v>
      </c>
      <c r="FU16" s="30">
        <v>43110</v>
      </c>
      <c r="FV16" s="30">
        <v>43141</v>
      </c>
      <c r="FW16" s="30">
        <v>43169</v>
      </c>
      <c r="FX16" s="30">
        <v>43200</v>
      </c>
      <c r="FY16" s="30">
        <v>43230</v>
      </c>
      <c r="FZ16" s="30">
        <v>43261</v>
      </c>
      <c r="GA16" s="30">
        <v>43291</v>
      </c>
      <c r="GB16" s="30">
        <v>43322</v>
      </c>
      <c r="GC16" s="30">
        <v>43353</v>
      </c>
      <c r="GD16" s="30">
        <v>43383</v>
      </c>
      <c r="GE16" s="30">
        <v>43414</v>
      </c>
      <c r="GF16" s="30">
        <v>43444</v>
      </c>
      <c r="GG16" s="30">
        <v>43475</v>
      </c>
      <c r="GH16" s="30">
        <v>43506</v>
      </c>
      <c r="GI16" s="30">
        <v>43534</v>
      </c>
      <c r="GJ16" s="30">
        <v>43565</v>
      </c>
      <c r="GK16" s="30">
        <v>43595</v>
      </c>
      <c r="GL16" s="30">
        <v>43626</v>
      </c>
      <c r="GM16" s="30">
        <v>43656</v>
      </c>
      <c r="GN16" s="30">
        <v>43687</v>
      </c>
      <c r="GO16" s="30">
        <v>43718</v>
      </c>
      <c r="GP16" s="30">
        <v>43748</v>
      </c>
      <c r="GQ16" s="30">
        <v>43779</v>
      </c>
      <c r="GR16" s="30">
        <v>43809</v>
      </c>
      <c r="GS16" s="30">
        <v>43840</v>
      </c>
      <c r="GT16" s="30">
        <v>43871</v>
      </c>
      <c r="GU16" s="30">
        <v>43900</v>
      </c>
      <c r="GV16" s="30">
        <v>43931</v>
      </c>
      <c r="GW16" s="30">
        <v>43961</v>
      </c>
      <c r="GX16" s="30">
        <v>43992</v>
      </c>
      <c r="GY16" s="30">
        <v>44022</v>
      </c>
      <c r="GZ16" s="30">
        <v>44053</v>
      </c>
      <c r="HA16" s="30">
        <v>44084</v>
      </c>
      <c r="HB16" s="30">
        <v>44114</v>
      </c>
      <c r="HC16" s="30">
        <v>44145</v>
      </c>
      <c r="HD16" s="30">
        <v>44175</v>
      </c>
      <c r="HE16" s="30">
        <v>44206</v>
      </c>
      <c r="HF16" s="30">
        <v>44237</v>
      </c>
      <c r="HG16" s="30">
        <v>44265</v>
      </c>
      <c r="HH16" s="30">
        <v>44296</v>
      </c>
      <c r="HI16" s="30">
        <v>44326</v>
      </c>
      <c r="HJ16" s="30">
        <v>44357</v>
      </c>
      <c r="HK16" s="30">
        <v>44387</v>
      </c>
      <c r="HL16" s="30">
        <v>44418</v>
      </c>
      <c r="HM16" s="30">
        <v>44449</v>
      </c>
      <c r="HN16" s="30">
        <v>44479</v>
      </c>
      <c r="HO16" s="30">
        <v>44510</v>
      </c>
      <c r="HP16" s="30">
        <v>44540</v>
      </c>
      <c r="HQ16" s="30">
        <v>44571</v>
      </c>
      <c r="HR16" s="30">
        <v>44602</v>
      </c>
      <c r="HS16" s="30">
        <v>44630</v>
      </c>
      <c r="HT16" s="30">
        <v>44661</v>
      </c>
      <c r="HU16" s="30">
        <v>44691</v>
      </c>
      <c r="HV16" s="30">
        <v>44722</v>
      </c>
      <c r="HW16" s="30">
        <v>44752</v>
      </c>
      <c r="HX16" s="30">
        <v>44783</v>
      </c>
      <c r="HY16" s="30">
        <v>44814</v>
      </c>
      <c r="HZ16" s="30">
        <v>44844</v>
      </c>
      <c r="IA16" s="30">
        <v>44875</v>
      </c>
      <c r="IB16" s="30">
        <v>44905</v>
      </c>
      <c r="IC16" s="30">
        <v>44936</v>
      </c>
      <c r="ID16" s="30">
        <v>44967</v>
      </c>
      <c r="IE16" s="30">
        <v>44995</v>
      </c>
      <c r="IF16" s="30">
        <v>45026</v>
      </c>
      <c r="IG16" s="30">
        <v>45056</v>
      </c>
      <c r="IH16" s="30">
        <v>45087</v>
      </c>
      <c r="II16" s="30">
        <v>45117</v>
      </c>
      <c r="IJ16" s="30">
        <v>45148</v>
      </c>
      <c r="IK16" s="30">
        <v>45179</v>
      </c>
      <c r="IL16" s="30">
        <v>45209</v>
      </c>
      <c r="IM16" s="30">
        <v>45240</v>
      </c>
      <c r="IN16" s="30">
        <v>45270</v>
      </c>
      <c r="IO16" s="30">
        <v>45301</v>
      </c>
      <c r="IP16" s="30">
        <v>45332</v>
      </c>
      <c r="IQ16" s="155">
        <v>45361</v>
      </c>
      <c r="IR16" s="30">
        <v>45392</v>
      </c>
      <c r="IS16" s="30">
        <v>45422</v>
      </c>
      <c r="IT16" s="30">
        <v>45453</v>
      </c>
      <c r="IU16" s="30">
        <v>45483</v>
      </c>
      <c r="IV16" s="30">
        <v>45514</v>
      </c>
      <c r="IW16" s="30">
        <v>45545</v>
      </c>
      <c r="IX16" s="30">
        <v>45575</v>
      </c>
      <c r="IY16" s="30">
        <v>45606</v>
      </c>
      <c r="IZ16" s="30">
        <v>45636</v>
      </c>
      <c r="JA16" s="30">
        <v>45667</v>
      </c>
      <c r="JB16" s="30">
        <v>45698</v>
      </c>
      <c r="JC16" s="30">
        <v>45726</v>
      </c>
      <c r="JD16" s="30">
        <v>45757</v>
      </c>
      <c r="JE16" s="30">
        <v>45787</v>
      </c>
      <c r="JF16" s="30">
        <v>45818</v>
      </c>
      <c r="JG16" s="30">
        <v>45848</v>
      </c>
      <c r="JH16" s="30">
        <v>45879</v>
      </c>
      <c r="JI16" s="30">
        <v>45910</v>
      </c>
      <c r="JJ16" s="30">
        <v>45940</v>
      </c>
      <c r="JK16" s="30">
        <v>45971</v>
      </c>
      <c r="JL16" s="30">
        <v>46001</v>
      </c>
      <c r="JM16" s="30">
        <v>46032</v>
      </c>
    </row>
    <row r="17" spans="1:273" ht="14.25" customHeight="1" x14ac:dyDescent="0.35">
      <c r="A17" s="204" t="s">
        <v>258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5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>
        <v>1</v>
      </c>
      <c r="DZ17" s="4">
        <v>3</v>
      </c>
      <c r="EA17" s="4">
        <v>8</v>
      </c>
      <c r="EB17" s="4">
        <v>8</v>
      </c>
      <c r="EC17" s="4">
        <v>8</v>
      </c>
      <c r="ED17" s="4">
        <v>7</v>
      </c>
      <c r="EE17" s="4">
        <v>8</v>
      </c>
      <c r="EF17" s="4">
        <v>10</v>
      </c>
      <c r="EG17" s="4">
        <v>11</v>
      </c>
      <c r="EH17" s="4">
        <v>12</v>
      </c>
      <c r="EI17" s="4">
        <v>14</v>
      </c>
      <c r="EJ17" s="4">
        <v>13</v>
      </c>
      <c r="EK17" s="4">
        <v>14</v>
      </c>
      <c r="EL17" s="4">
        <v>13</v>
      </c>
      <c r="EM17" s="4">
        <v>12</v>
      </c>
      <c r="EN17" s="4">
        <v>13</v>
      </c>
      <c r="EO17" s="4">
        <v>10</v>
      </c>
      <c r="EP17" s="4">
        <v>10</v>
      </c>
      <c r="EQ17" s="4">
        <v>9</v>
      </c>
      <c r="ER17" s="4">
        <v>7</v>
      </c>
      <c r="ES17" s="4">
        <v>11</v>
      </c>
      <c r="ET17" s="4">
        <v>10</v>
      </c>
      <c r="EU17" s="4">
        <v>13</v>
      </c>
      <c r="EV17" s="4">
        <v>11</v>
      </c>
      <c r="EW17" s="4">
        <v>11</v>
      </c>
      <c r="EX17" s="4">
        <v>10</v>
      </c>
      <c r="EY17" s="4">
        <v>5</v>
      </c>
      <c r="EZ17" s="4">
        <v>4</v>
      </c>
      <c r="FA17" s="4">
        <v>8</v>
      </c>
      <c r="FB17" s="4">
        <v>8</v>
      </c>
      <c r="FC17" s="4">
        <v>9</v>
      </c>
      <c r="FD17" s="4">
        <v>8</v>
      </c>
      <c r="FE17" s="4">
        <v>5</v>
      </c>
      <c r="FF17" s="4">
        <v>5</v>
      </c>
      <c r="FG17" s="4">
        <v>7</v>
      </c>
      <c r="FH17" s="4">
        <v>6</v>
      </c>
      <c r="FI17" s="4">
        <v>6</v>
      </c>
      <c r="FJ17" s="4">
        <v>8</v>
      </c>
      <c r="FK17" s="4">
        <v>8</v>
      </c>
      <c r="FL17" s="4">
        <v>4</v>
      </c>
      <c r="FM17" s="4">
        <v>9</v>
      </c>
      <c r="FN17" s="4">
        <v>10</v>
      </c>
      <c r="FO17" s="4">
        <v>11</v>
      </c>
      <c r="FP17" s="4">
        <v>10</v>
      </c>
      <c r="FQ17" s="4">
        <v>12</v>
      </c>
      <c r="FR17" s="4">
        <v>9</v>
      </c>
      <c r="FS17" s="4">
        <v>9</v>
      </c>
      <c r="FT17" s="4">
        <v>9</v>
      </c>
      <c r="FU17" s="4">
        <v>5</v>
      </c>
      <c r="FV17" s="4">
        <v>4</v>
      </c>
      <c r="FW17" s="4">
        <v>3</v>
      </c>
      <c r="FX17" s="4">
        <v>5</v>
      </c>
      <c r="FY17" s="4">
        <v>7</v>
      </c>
      <c r="FZ17" s="4">
        <v>8</v>
      </c>
      <c r="GA17" s="4">
        <v>8</v>
      </c>
      <c r="GB17" s="4">
        <v>7</v>
      </c>
      <c r="GC17" s="4">
        <v>6</v>
      </c>
      <c r="GD17" s="4">
        <v>8</v>
      </c>
      <c r="GE17" s="4">
        <v>8</v>
      </c>
      <c r="GF17" s="4">
        <v>11</v>
      </c>
      <c r="GG17" s="4">
        <v>13</v>
      </c>
      <c r="GH17" s="4">
        <v>14</v>
      </c>
      <c r="GI17" s="4">
        <v>11</v>
      </c>
      <c r="GJ17" s="4">
        <v>8</v>
      </c>
      <c r="GK17" s="4">
        <v>8</v>
      </c>
      <c r="GL17" s="4">
        <v>7</v>
      </c>
      <c r="GM17" s="4">
        <v>7</v>
      </c>
      <c r="GN17" s="4">
        <v>9</v>
      </c>
      <c r="GO17" s="4">
        <v>9</v>
      </c>
      <c r="GP17" s="4">
        <v>8</v>
      </c>
      <c r="GQ17" s="4">
        <v>0</v>
      </c>
      <c r="GR17" s="4">
        <v>6</v>
      </c>
      <c r="GS17" s="4">
        <v>8</v>
      </c>
      <c r="GT17" s="4">
        <v>8</v>
      </c>
      <c r="GU17" s="4">
        <v>8</v>
      </c>
      <c r="GV17" s="4">
        <v>7</v>
      </c>
      <c r="GW17" s="4">
        <v>7</v>
      </c>
      <c r="GX17" s="4">
        <v>7</v>
      </c>
      <c r="GY17" s="4">
        <v>6</v>
      </c>
      <c r="GZ17" s="4">
        <v>5</v>
      </c>
      <c r="HA17" s="4">
        <v>5</v>
      </c>
      <c r="HB17" s="4">
        <v>4</v>
      </c>
      <c r="HC17" s="4">
        <v>7</v>
      </c>
      <c r="HD17" s="4">
        <v>7</v>
      </c>
      <c r="HE17" s="4">
        <v>6</v>
      </c>
      <c r="HF17" s="4">
        <v>6</v>
      </c>
      <c r="HG17" s="4">
        <v>7</v>
      </c>
      <c r="HH17" s="4">
        <v>6</v>
      </c>
      <c r="HI17" s="4">
        <v>6</v>
      </c>
      <c r="HJ17" s="4">
        <v>5</v>
      </c>
      <c r="HK17" s="4">
        <v>2</v>
      </c>
      <c r="HL17" s="4">
        <v>2</v>
      </c>
      <c r="HM17" s="4">
        <v>1</v>
      </c>
      <c r="HN17" s="4">
        <v>0</v>
      </c>
      <c r="HO17" s="4">
        <v>0</v>
      </c>
      <c r="HP17" s="4">
        <v>0</v>
      </c>
      <c r="HQ17" s="4">
        <v>0</v>
      </c>
      <c r="HR17" s="4">
        <v>0</v>
      </c>
      <c r="HS17" s="4">
        <v>0</v>
      </c>
      <c r="HT17" s="4">
        <v>0</v>
      </c>
      <c r="HU17" s="4">
        <v>0</v>
      </c>
      <c r="HV17" s="4">
        <v>2</v>
      </c>
      <c r="HW17" s="4">
        <v>2</v>
      </c>
      <c r="HX17" s="4">
        <v>2</v>
      </c>
      <c r="HY17" s="4">
        <v>2</v>
      </c>
      <c r="HZ17" s="4">
        <v>4</v>
      </c>
      <c r="IA17" s="4">
        <v>3</v>
      </c>
      <c r="IB17" s="4">
        <v>2</v>
      </c>
      <c r="IC17" s="4">
        <v>1</v>
      </c>
      <c r="ID17" s="4">
        <v>1</v>
      </c>
      <c r="IE17" s="4">
        <v>1</v>
      </c>
      <c r="IF17" s="4">
        <v>1</v>
      </c>
      <c r="IG17" s="4">
        <v>0</v>
      </c>
      <c r="IH17" s="4">
        <v>0</v>
      </c>
      <c r="II17" s="4">
        <v>1</v>
      </c>
      <c r="IJ17" s="4">
        <v>0</v>
      </c>
      <c r="IK17" s="4">
        <v>0</v>
      </c>
      <c r="IL17" s="4">
        <v>0</v>
      </c>
      <c r="IM17" s="4">
        <v>0</v>
      </c>
      <c r="IN17" s="4">
        <v>1</v>
      </c>
      <c r="IO17" s="4">
        <v>2</v>
      </c>
      <c r="IP17" s="4">
        <v>2</v>
      </c>
      <c r="IQ17" s="121">
        <v>2</v>
      </c>
      <c r="IR17" s="4">
        <v>0</v>
      </c>
      <c r="IS17" s="4">
        <v>2</v>
      </c>
      <c r="IT17" s="4">
        <v>3</v>
      </c>
      <c r="IU17" s="4">
        <v>4</v>
      </c>
      <c r="IV17" s="4">
        <v>3</v>
      </c>
      <c r="IW17" s="4">
        <v>2</v>
      </c>
      <c r="IX17" s="4">
        <v>2</v>
      </c>
      <c r="IY17" s="4">
        <v>4</v>
      </c>
      <c r="IZ17" s="4">
        <v>3</v>
      </c>
      <c r="JA17" s="4">
        <v>1</v>
      </c>
      <c r="JB17" s="4">
        <v>0</v>
      </c>
      <c r="JC17" s="121">
        <v>1</v>
      </c>
    </row>
    <row r="18" spans="1:273" ht="14.25" customHeight="1" x14ac:dyDescent="0.35">
      <c r="A18" s="204" t="s">
        <v>259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5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>
        <v>0</v>
      </c>
      <c r="CZ18" s="4">
        <v>2</v>
      </c>
      <c r="DA18" s="4">
        <v>9</v>
      </c>
      <c r="DB18" s="4">
        <v>10</v>
      </c>
      <c r="DC18" s="4">
        <v>8</v>
      </c>
      <c r="DD18" s="4">
        <v>1</v>
      </c>
      <c r="DE18" s="4">
        <v>1</v>
      </c>
      <c r="DF18" s="4">
        <v>1</v>
      </c>
      <c r="DG18" s="4">
        <v>3</v>
      </c>
      <c r="DH18" s="4">
        <v>5</v>
      </c>
      <c r="DI18" s="4">
        <v>10</v>
      </c>
      <c r="DJ18" s="4">
        <v>17</v>
      </c>
      <c r="DK18" s="4">
        <v>10</v>
      </c>
      <c r="DL18" s="4">
        <v>9</v>
      </c>
      <c r="DM18" s="4">
        <v>15</v>
      </c>
      <c r="DN18" s="4">
        <v>10</v>
      </c>
      <c r="DO18" s="4">
        <v>3</v>
      </c>
      <c r="DP18" s="4">
        <v>6</v>
      </c>
      <c r="DQ18" s="4">
        <v>2</v>
      </c>
      <c r="DR18" s="4">
        <v>6</v>
      </c>
      <c r="DS18" s="4">
        <v>3</v>
      </c>
      <c r="DT18" s="4">
        <v>7</v>
      </c>
      <c r="DU18" s="4">
        <v>8</v>
      </c>
      <c r="DV18" s="4">
        <v>9</v>
      </c>
      <c r="DW18" s="4">
        <v>11</v>
      </c>
      <c r="DX18" s="4">
        <v>9</v>
      </c>
      <c r="DY18" s="4">
        <v>11</v>
      </c>
      <c r="DZ18" s="4">
        <v>5</v>
      </c>
      <c r="EA18" s="4">
        <v>7</v>
      </c>
      <c r="EB18" s="4">
        <v>5</v>
      </c>
      <c r="EC18" s="4">
        <v>6</v>
      </c>
      <c r="ED18" s="4">
        <v>7</v>
      </c>
      <c r="EE18" s="4">
        <v>7</v>
      </c>
      <c r="EF18" s="4">
        <v>10</v>
      </c>
      <c r="EG18" s="4">
        <v>5</v>
      </c>
      <c r="EH18" s="4">
        <v>4</v>
      </c>
      <c r="EI18" s="4">
        <v>8</v>
      </c>
      <c r="EJ18" s="4">
        <v>8</v>
      </c>
      <c r="EK18" s="4">
        <v>3</v>
      </c>
      <c r="EL18" s="4">
        <v>6</v>
      </c>
      <c r="EM18" s="4">
        <v>3</v>
      </c>
      <c r="EN18" s="4">
        <v>1</v>
      </c>
      <c r="EO18" s="4">
        <v>4</v>
      </c>
      <c r="EP18" s="4">
        <v>4</v>
      </c>
      <c r="EQ18" s="4">
        <v>1</v>
      </c>
      <c r="ER18" s="4">
        <v>3</v>
      </c>
      <c r="ES18" s="4">
        <v>3</v>
      </c>
      <c r="ET18" s="4">
        <v>9</v>
      </c>
      <c r="EU18" s="4">
        <v>7</v>
      </c>
      <c r="EV18" s="4">
        <v>7</v>
      </c>
      <c r="EW18" s="4">
        <v>7</v>
      </c>
      <c r="EX18" s="4">
        <v>10</v>
      </c>
      <c r="EY18" s="4">
        <v>6</v>
      </c>
      <c r="EZ18" s="4">
        <v>7</v>
      </c>
      <c r="FA18" s="4">
        <v>5</v>
      </c>
      <c r="FB18" s="4">
        <v>4</v>
      </c>
      <c r="FC18" s="4">
        <v>3</v>
      </c>
      <c r="FD18" s="4">
        <v>6</v>
      </c>
      <c r="FE18" s="4">
        <v>7</v>
      </c>
      <c r="FF18" s="4">
        <v>7</v>
      </c>
      <c r="FG18" s="4">
        <v>10</v>
      </c>
      <c r="FH18" s="4">
        <v>7</v>
      </c>
      <c r="FI18" s="4">
        <v>9</v>
      </c>
      <c r="FJ18" s="4">
        <v>8</v>
      </c>
      <c r="FK18" s="4">
        <v>8</v>
      </c>
      <c r="FL18" s="4">
        <v>7</v>
      </c>
      <c r="FM18" s="4">
        <v>2</v>
      </c>
      <c r="FN18" s="4">
        <v>2</v>
      </c>
      <c r="FO18" s="4">
        <v>1</v>
      </c>
      <c r="FP18" s="4">
        <v>4</v>
      </c>
      <c r="FQ18" s="4">
        <v>4</v>
      </c>
      <c r="FR18" s="4">
        <v>5</v>
      </c>
      <c r="FS18" s="4">
        <v>2</v>
      </c>
      <c r="FT18" s="4">
        <v>2</v>
      </c>
      <c r="FU18" s="4">
        <v>4</v>
      </c>
      <c r="FV18" s="4">
        <v>1</v>
      </c>
      <c r="FW18" s="4">
        <v>0</v>
      </c>
      <c r="FX18" s="4">
        <v>1</v>
      </c>
      <c r="FY18" s="4">
        <v>2</v>
      </c>
      <c r="FZ18" s="4">
        <v>2</v>
      </c>
      <c r="GA18" s="4">
        <v>2</v>
      </c>
      <c r="GB18" s="4">
        <v>4</v>
      </c>
      <c r="GC18" s="4">
        <v>3</v>
      </c>
      <c r="GD18" s="4">
        <v>6</v>
      </c>
      <c r="GE18" s="4">
        <v>5</v>
      </c>
      <c r="GF18" s="4">
        <v>3</v>
      </c>
      <c r="GG18" s="4">
        <v>6</v>
      </c>
      <c r="GH18" s="4">
        <v>6</v>
      </c>
      <c r="GI18" s="4">
        <v>6</v>
      </c>
      <c r="GJ18" s="4">
        <v>2</v>
      </c>
      <c r="GK18" s="4">
        <v>1</v>
      </c>
      <c r="GL18" s="4">
        <v>1</v>
      </c>
      <c r="GM18" s="4">
        <v>1</v>
      </c>
      <c r="GN18" s="4">
        <v>2</v>
      </c>
      <c r="GO18" s="4">
        <v>2</v>
      </c>
      <c r="GP18" s="4">
        <v>9</v>
      </c>
      <c r="GQ18" s="4">
        <v>10</v>
      </c>
      <c r="GR18" s="4">
        <v>12</v>
      </c>
      <c r="GS18" s="4">
        <v>11</v>
      </c>
      <c r="GT18" s="4">
        <v>11</v>
      </c>
      <c r="GU18" s="4">
        <v>7</v>
      </c>
      <c r="GV18" s="4">
        <v>6</v>
      </c>
      <c r="GW18" s="4">
        <v>6</v>
      </c>
      <c r="GX18" s="4">
        <v>5</v>
      </c>
      <c r="GY18" s="4">
        <v>0</v>
      </c>
      <c r="GZ18" s="4">
        <v>0</v>
      </c>
      <c r="HA18" s="4">
        <v>0</v>
      </c>
      <c r="HB18" s="4">
        <v>0</v>
      </c>
      <c r="HC18" s="4">
        <v>0</v>
      </c>
      <c r="HD18" s="4">
        <v>1</v>
      </c>
      <c r="HE18" s="4">
        <v>2</v>
      </c>
      <c r="HF18" s="4">
        <v>0</v>
      </c>
      <c r="HG18" s="4">
        <v>0</v>
      </c>
      <c r="HH18" s="4">
        <v>0</v>
      </c>
      <c r="HI18" s="4">
        <v>0</v>
      </c>
      <c r="HJ18" s="4">
        <v>0</v>
      </c>
      <c r="HK18" s="4">
        <v>0</v>
      </c>
      <c r="HL18" s="4">
        <v>1</v>
      </c>
      <c r="HM18" s="4">
        <v>0</v>
      </c>
      <c r="HN18" s="4">
        <v>0</v>
      </c>
      <c r="HO18" s="4">
        <v>0</v>
      </c>
      <c r="HP18" s="4">
        <v>0</v>
      </c>
      <c r="HQ18" s="4">
        <v>0</v>
      </c>
      <c r="HR18" s="4">
        <v>0</v>
      </c>
      <c r="HS18" s="4">
        <v>0</v>
      </c>
      <c r="HT18" s="4">
        <v>0</v>
      </c>
      <c r="HU18" s="4">
        <v>0</v>
      </c>
      <c r="HV18" s="4">
        <v>0</v>
      </c>
      <c r="HW18" s="4">
        <v>0</v>
      </c>
      <c r="HX18" s="4">
        <v>0</v>
      </c>
      <c r="HY18" s="4">
        <v>0</v>
      </c>
      <c r="HZ18" s="4">
        <v>0</v>
      </c>
      <c r="IA18" s="4">
        <v>0</v>
      </c>
      <c r="IB18" s="4">
        <v>2</v>
      </c>
      <c r="IC18" s="4">
        <v>1</v>
      </c>
      <c r="ID18" s="4">
        <v>0</v>
      </c>
      <c r="IE18" s="4">
        <v>0</v>
      </c>
      <c r="IF18" s="4">
        <v>0</v>
      </c>
      <c r="IG18" s="4">
        <v>0</v>
      </c>
      <c r="IH18" s="4">
        <v>0</v>
      </c>
      <c r="II18" s="4">
        <v>0</v>
      </c>
      <c r="IJ18" s="4">
        <v>1</v>
      </c>
      <c r="IK18" s="4">
        <v>2</v>
      </c>
      <c r="IL18" s="4">
        <v>1</v>
      </c>
      <c r="IM18" s="4">
        <v>2</v>
      </c>
      <c r="IN18" s="4">
        <v>1</v>
      </c>
      <c r="IO18" s="4">
        <v>1</v>
      </c>
      <c r="IP18" s="4">
        <v>4</v>
      </c>
      <c r="IQ18" s="121">
        <v>2</v>
      </c>
      <c r="IR18" s="4">
        <v>1</v>
      </c>
      <c r="IS18" s="4">
        <v>2</v>
      </c>
      <c r="IT18" s="4">
        <v>0</v>
      </c>
      <c r="IU18" s="4">
        <v>0</v>
      </c>
      <c r="IV18" s="4">
        <v>0</v>
      </c>
      <c r="IW18" s="4">
        <v>1</v>
      </c>
      <c r="IX18" s="4">
        <v>6</v>
      </c>
      <c r="IY18" s="4">
        <v>4</v>
      </c>
      <c r="IZ18" s="4">
        <v>6</v>
      </c>
      <c r="JA18" s="4">
        <v>1</v>
      </c>
      <c r="JB18" s="4">
        <v>6</v>
      </c>
      <c r="JC18" s="121">
        <v>6</v>
      </c>
    </row>
    <row r="19" spans="1:273" s="139" customFormat="1" ht="14.25" customHeight="1" x14ac:dyDescent="0.35">
      <c r="A19" s="205" t="s">
        <v>387</v>
      </c>
      <c r="B19" s="158"/>
      <c r="C19" s="158"/>
      <c r="D19" s="158"/>
      <c r="E19" s="158"/>
      <c r="F19" s="158"/>
      <c r="G19" s="158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8"/>
      <c r="AL19" s="158"/>
      <c r="AM19" s="158"/>
      <c r="AN19" s="158"/>
      <c r="AO19" s="158"/>
      <c r="AP19" s="158"/>
      <c r="AQ19" s="158"/>
      <c r="AR19" s="158"/>
      <c r="AS19" s="158"/>
      <c r="AT19" s="158"/>
      <c r="AU19" s="158"/>
      <c r="AV19" s="158"/>
      <c r="AW19" s="158"/>
      <c r="AX19" s="158"/>
      <c r="AY19" s="159"/>
      <c r="AZ19" s="158">
        <v>113</v>
      </c>
      <c r="BA19" s="158">
        <v>120</v>
      </c>
      <c r="BB19" s="158">
        <v>121</v>
      </c>
      <c r="BC19" s="158">
        <v>132</v>
      </c>
      <c r="BD19" s="158">
        <v>124</v>
      </c>
      <c r="BE19" s="158">
        <v>108</v>
      </c>
      <c r="BF19" s="158">
        <v>115</v>
      </c>
      <c r="BG19" s="158">
        <v>115</v>
      </c>
      <c r="BH19" s="158">
        <v>110</v>
      </c>
      <c r="BI19" s="158">
        <v>107</v>
      </c>
      <c r="BJ19" s="158">
        <v>107</v>
      </c>
      <c r="BK19" s="158">
        <v>101</v>
      </c>
      <c r="BL19" s="158">
        <v>108</v>
      </c>
      <c r="BM19" s="158">
        <v>103</v>
      </c>
      <c r="BN19" s="158">
        <v>107</v>
      </c>
      <c r="BO19" s="158">
        <v>108</v>
      </c>
      <c r="BP19" s="158">
        <v>98</v>
      </c>
      <c r="BQ19" s="158">
        <v>108</v>
      </c>
      <c r="BR19" s="158">
        <v>113</v>
      </c>
      <c r="BS19" s="158">
        <v>127</v>
      </c>
      <c r="BT19" s="158">
        <v>128</v>
      </c>
      <c r="BU19" s="158">
        <v>138</v>
      </c>
      <c r="BV19" s="158">
        <v>141</v>
      </c>
      <c r="BW19" s="158">
        <v>143</v>
      </c>
      <c r="BX19" s="158">
        <v>145</v>
      </c>
      <c r="BY19" s="158">
        <v>151</v>
      </c>
      <c r="BZ19" s="158">
        <v>145</v>
      </c>
      <c r="CA19" s="158">
        <v>151</v>
      </c>
      <c r="CB19" s="158">
        <v>142</v>
      </c>
      <c r="CC19" s="158">
        <v>144</v>
      </c>
      <c r="CD19" s="158">
        <v>151</v>
      </c>
      <c r="CE19" s="158">
        <v>136</v>
      </c>
      <c r="CF19" s="158">
        <v>132</v>
      </c>
      <c r="CG19" s="158">
        <v>133</v>
      </c>
      <c r="CH19" s="158">
        <v>126</v>
      </c>
      <c r="CI19" s="158">
        <v>123</v>
      </c>
      <c r="CJ19" s="158">
        <v>124</v>
      </c>
      <c r="CK19" s="158">
        <v>116</v>
      </c>
      <c r="CL19" s="158">
        <v>113</v>
      </c>
      <c r="CM19" s="158">
        <v>112</v>
      </c>
      <c r="CN19" s="158">
        <v>109</v>
      </c>
      <c r="CO19" s="158">
        <v>110</v>
      </c>
      <c r="CP19" s="158">
        <v>128</v>
      </c>
      <c r="CQ19" s="158">
        <v>142</v>
      </c>
      <c r="CR19" s="158">
        <v>147</v>
      </c>
      <c r="CS19" s="158">
        <v>145</v>
      </c>
      <c r="CT19" s="158">
        <v>146</v>
      </c>
      <c r="CU19" s="158">
        <v>147</v>
      </c>
      <c r="CV19" s="158">
        <v>147</v>
      </c>
      <c r="CW19" s="158">
        <v>141</v>
      </c>
      <c r="CX19" s="158">
        <v>138</v>
      </c>
      <c r="CY19" s="158">
        <v>138</v>
      </c>
      <c r="CZ19" s="158">
        <v>116</v>
      </c>
      <c r="DA19" s="158">
        <v>135</v>
      </c>
      <c r="DB19" s="158">
        <v>139</v>
      </c>
      <c r="DC19" s="158">
        <v>131</v>
      </c>
      <c r="DD19" s="158">
        <v>136</v>
      </c>
      <c r="DE19" s="158">
        <v>132</v>
      </c>
      <c r="DF19" s="158">
        <v>113</v>
      </c>
      <c r="DG19" s="158">
        <v>128</v>
      </c>
      <c r="DH19" s="158">
        <v>129</v>
      </c>
      <c r="DI19" s="158">
        <v>130</v>
      </c>
      <c r="DJ19" s="158">
        <v>138</v>
      </c>
      <c r="DK19" s="158">
        <v>127</v>
      </c>
      <c r="DL19" s="158">
        <v>124</v>
      </c>
      <c r="DM19" s="158">
        <v>129</v>
      </c>
      <c r="DN19" s="158">
        <v>130</v>
      </c>
      <c r="DO19" s="158">
        <v>135</v>
      </c>
      <c r="DP19" s="158">
        <v>134</v>
      </c>
      <c r="DQ19" s="158">
        <v>131</v>
      </c>
      <c r="DR19" s="158">
        <v>126</v>
      </c>
      <c r="DS19" s="158">
        <v>127</v>
      </c>
      <c r="DT19" s="158">
        <v>132</v>
      </c>
      <c r="DU19" s="158">
        <v>131</v>
      </c>
      <c r="DV19" s="158">
        <v>132</v>
      </c>
      <c r="DW19" s="158">
        <v>135</v>
      </c>
      <c r="DX19" s="158">
        <v>134</v>
      </c>
      <c r="DY19" s="158">
        <v>133</v>
      </c>
      <c r="DZ19" s="158">
        <v>132</v>
      </c>
      <c r="EA19" s="158">
        <v>133</v>
      </c>
      <c r="EB19" s="158">
        <v>126</v>
      </c>
      <c r="EC19" s="158">
        <v>114</v>
      </c>
      <c r="ED19" s="158">
        <v>127</v>
      </c>
      <c r="EE19" s="158">
        <v>125</v>
      </c>
      <c r="EF19" s="158">
        <v>131</v>
      </c>
      <c r="EG19" s="158">
        <v>132</v>
      </c>
      <c r="EH19" s="158">
        <v>130</v>
      </c>
      <c r="EI19" s="158">
        <v>125</v>
      </c>
      <c r="EJ19" s="158">
        <v>114</v>
      </c>
      <c r="EK19" s="158">
        <v>119</v>
      </c>
      <c r="EL19" s="158">
        <v>115</v>
      </c>
      <c r="EM19" s="158">
        <v>105</v>
      </c>
      <c r="EN19" s="158">
        <v>103</v>
      </c>
      <c r="EO19" s="158">
        <v>105</v>
      </c>
      <c r="EP19" s="158">
        <v>101</v>
      </c>
      <c r="EQ19" s="158">
        <v>105</v>
      </c>
      <c r="ER19" s="158">
        <v>95</v>
      </c>
      <c r="ES19" s="158">
        <v>99</v>
      </c>
      <c r="ET19" s="158">
        <v>94</v>
      </c>
      <c r="EU19" s="158">
        <v>98</v>
      </c>
      <c r="EV19" s="158">
        <v>88</v>
      </c>
      <c r="EW19" s="158">
        <v>89</v>
      </c>
      <c r="EX19" s="158">
        <v>75</v>
      </c>
      <c r="EY19" s="158">
        <v>78</v>
      </c>
      <c r="EZ19" s="158">
        <v>78</v>
      </c>
      <c r="FA19" s="158">
        <v>74</v>
      </c>
      <c r="FB19" s="158">
        <v>74</v>
      </c>
      <c r="FC19" s="158">
        <v>83</v>
      </c>
      <c r="FD19" s="158">
        <v>75</v>
      </c>
      <c r="FE19" s="158">
        <v>73</v>
      </c>
      <c r="FF19" s="158">
        <v>74</v>
      </c>
      <c r="FG19" s="158">
        <v>85</v>
      </c>
      <c r="FH19" s="158">
        <v>69</v>
      </c>
      <c r="FI19" s="158">
        <v>71</v>
      </c>
      <c r="FJ19" s="158">
        <v>73</v>
      </c>
      <c r="FK19" s="158">
        <v>67</v>
      </c>
      <c r="FL19" s="158">
        <v>68</v>
      </c>
      <c r="FM19" s="158">
        <v>68</v>
      </c>
      <c r="FN19" s="158">
        <v>63</v>
      </c>
      <c r="FO19" s="158">
        <v>65</v>
      </c>
      <c r="FP19" s="158">
        <v>63</v>
      </c>
      <c r="FQ19" s="158">
        <v>57</v>
      </c>
      <c r="FR19" s="158">
        <v>64</v>
      </c>
      <c r="FS19" s="158">
        <v>65</v>
      </c>
      <c r="FT19" s="158">
        <v>58</v>
      </c>
      <c r="FU19" s="158">
        <v>58</v>
      </c>
      <c r="FV19" s="158">
        <v>57</v>
      </c>
      <c r="FW19" s="158">
        <v>58</v>
      </c>
      <c r="FX19" s="158">
        <v>54</v>
      </c>
      <c r="FY19" s="158">
        <v>50</v>
      </c>
      <c r="FZ19" s="158">
        <v>55</v>
      </c>
      <c r="GA19" s="158">
        <v>53</v>
      </c>
      <c r="GB19" s="158">
        <v>59</v>
      </c>
      <c r="GC19" s="158">
        <v>58</v>
      </c>
      <c r="GD19" s="158">
        <v>58</v>
      </c>
      <c r="GE19" s="158">
        <v>59</v>
      </c>
      <c r="GF19" s="158">
        <v>54</v>
      </c>
      <c r="GG19" s="158">
        <v>56</v>
      </c>
      <c r="GH19" s="158">
        <v>54</v>
      </c>
      <c r="GI19" s="158">
        <v>59</v>
      </c>
      <c r="GJ19" s="158">
        <v>61</v>
      </c>
      <c r="GK19" s="158">
        <v>57</v>
      </c>
      <c r="GL19" s="158">
        <v>51</v>
      </c>
      <c r="GM19" s="158">
        <v>55</v>
      </c>
      <c r="GN19" s="158">
        <v>62</v>
      </c>
      <c r="GO19" s="158">
        <v>68</v>
      </c>
      <c r="GP19" s="158">
        <v>67</v>
      </c>
      <c r="GQ19" s="158">
        <v>61</v>
      </c>
      <c r="GR19" s="158">
        <v>50</v>
      </c>
      <c r="GS19" s="158">
        <v>46</v>
      </c>
      <c r="GT19" s="158">
        <v>45</v>
      </c>
      <c r="GU19" s="158">
        <v>43</v>
      </c>
      <c r="GV19" s="158">
        <v>44</v>
      </c>
      <c r="GW19" s="158">
        <v>46</v>
      </c>
      <c r="GX19" s="158">
        <v>49</v>
      </c>
      <c r="GY19" s="158">
        <v>50</v>
      </c>
      <c r="GZ19" s="158">
        <v>49</v>
      </c>
      <c r="HA19" s="158">
        <v>52</v>
      </c>
      <c r="HB19" s="158">
        <v>54</v>
      </c>
      <c r="HC19" s="158">
        <v>53</v>
      </c>
      <c r="HD19" s="158">
        <v>45</v>
      </c>
      <c r="HE19" s="158">
        <v>46</v>
      </c>
      <c r="HF19" s="158">
        <v>51</v>
      </c>
      <c r="HG19" s="158">
        <v>47</v>
      </c>
      <c r="HH19" s="158">
        <v>48</v>
      </c>
      <c r="HI19" s="158">
        <v>55</v>
      </c>
      <c r="HJ19" s="158">
        <v>58</v>
      </c>
      <c r="HK19" s="158">
        <v>54</v>
      </c>
      <c r="HL19" s="158">
        <v>46</v>
      </c>
      <c r="HM19" s="158">
        <v>46</v>
      </c>
      <c r="HN19" s="158">
        <v>41</v>
      </c>
      <c r="HO19" s="158">
        <v>41</v>
      </c>
      <c r="HP19" s="158">
        <v>37</v>
      </c>
      <c r="HQ19" s="158">
        <v>43</v>
      </c>
      <c r="HR19" s="158">
        <v>41</v>
      </c>
      <c r="HS19" s="158">
        <v>45</v>
      </c>
      <c r="HT19" s="158">
        <v>46</v>
      </c>
      <c r="HU19" s="158">
        <v>49</v>
      </c>
      <c r="HV19" s="158">
        <v>45</v>
      </c>
      <c r="HW19" s="158">
        <v>45</v>
      </c>
      <c r="HX19" s="158">
        <v>37</v>
      </c>
      <c r="HY19" s="158">
        <v>38</v>
      </c>
      <c r="HZ19" s="158">
        <v>35</v>
      </c>
      <c r="IA19" s="158">
        <v>36</v>
      </c>
      <c r="IB19" s="158">
        <v>33</v>
      </c>
      <c r="IC19" s="158">
        <v>36</v>
      </c>
      <c r="ID19" s="158">
        <v>35</v>
      </c>
      <c r="IE19" s="158">
        <v>30</v>
      </c>
      <c r="IF19" s="158">
        <v>25</v>
      </c>
      <c r="IG19" s="158">
        <v>28</v>
      </c>
      <c r="IH19" s="158">
        <v>31</v>
      </c>
      <c r="II19" s="158">
        <v>31</v>
      </c>
      <c r="IJ19" s="158">
        <v>35</v>
      </c>
      <c r="IK19" s="158">
        <v>34</v>
      </c>
      <c r="IL19" s="158">
        <v>29</v>
      </c>
      <c r="IM19" s="158">
        <v>29</v>
      </c>
      <c r="IN19" s="158">
        <v>29</v>
      </c>
      <c r="IO19" s="158">
        <v>29</v>
      </c>
      <c r="IP19" s="158">
        <v>26</v>
      </c>
      <c r="IQ19" s="158">
        <v>28</v>
      </c>
      <c r="IR19" s="158">
        <v>28</v>
      </c>
      <c r="IS19" s="158">
        <v>30</v>
      </c>
      <c r="IT19" s="158">
        <v>32</v>
      </c>
      <c r="IU19" s="158">
        <v>30</v>
      </c>
      <c r="IV19" s="158">
        <v>30</v>
      </c>
      <c r="IW19" s="158">
        <v>27</v>
      </c>
      <c r="IX19" s="158">
        <v>24</v>
      </c>
      <c r="IY19" s="158">
        <v>25</v>
      </c>
      <c r="IZ19" s="158">
        <v>21</v>
      </c>
      <c r="JA19" s="158">
        <v>21</v>
      </c>
      <c r="JB19" s="158">
        <v>19</v>
      </c>
      <c r="JC19" s="158">
        <v>17</v>
      </c>
    </row>
    <row r="20" spans="1:273" s="139" customFormat="1" ht="14.25" customHeight="1" x14ac:dyDescent="0.35">
      <c r="A20" s="205" t="s">
        <v>388</v>
      </c>
      <c r="B20" s="158"/>
      <c r="C20" s="158"/>
      <c r="D20" s="158"/>
      <c r="E20" s="158"/>
      <c r="F20" s="158"/>
      <c r="G20" s="158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  <c r="AH20" s="158"/>
      <c r="AI20" s="158"/>
      <c r="AJ20" s="158"/>
      <c r="AK20" s="158"/>
      <c r="AL20" s="158"/>
      <c r="AM20" s="158"/>
      <c r="AN20" s="158"/>
      <c r="AO20" s="158"/>
      <c r="AP20" s="158"/>
      <c r="AQ20" s="158"/>
      <c r="AR20" s="158"/>
      <c r="AS20" s="158"/>
      <c r="AT20" s="158"/>
      <c r="AU20" s="158"/>
      <c r="AV20" s="158"/>
      <c r="AW20" s="158"/>
      <c r="AX20" s="158"/>
      <c r="AY20" s="159"/>
      <c r="AZ20" s="158">
        <v>1710</v>
      </c>
      <c r="BA20" s="158">
        <v>1631</v>
      </c>
      <c r="BB20" s="158">
        <v>1630</v>
      </c>
      <c r="BC20" s="158">
        <v>1667</v>
      </c>
      <c r="BD20" s="158">
        <v>1611</v>
      </c>
      <c r="BE20" s="158">
        <v>1428</v>
      </c>
      <c r="BF20" s="158">
        <v>1477</v>
      </c>
      <c r="BG20" s="158">
        <v>1508</v>
      </c>
      <c r="BH20" s="158">
        <v>1559</v>
      </c>
      <c r="BI20" s="158">
        <v>1550</v>
      </c>
      <c r="BJ20" s="158">
        <v>1520</v>
      </c>
      <c r="BK20" s="158">
        <v>1510</v>
      </c>
      <c r="BL20" s="158">
        <v>1463</v>
      </c>
      <c r="BM20" s="158">
        <v>1600</v>
      </c>
      <c r="BN20" s="158">
        <v>1537</v>
      </c>
      <c r="BO20" s="158">
        <v>1534</v>
      </c>
      <c r="BP20" s="158">
        <v>1314</v>
      </c>
      <c r="BQ20" s="158">
        <v>1304</v>
      </c>
      <c r="BR20" s="158">
        <v>1364</v>
      </c>
      <c r="BS20" s="158">
        <v>1328</v>
      </c>
      <c r="BT20" s="158">
        <v>1388</v>
      </c>
      <c r="BU20" s="158">
        <v>1465</v>
      </c>
      <c r="BV20" s="158">
        <v>1535</v>
      </c>
      <c r="BW20" s="158">
        <v>1575</v>
      </c>
      <c r="BX20" s="158">
        <v>1577</v>
      </c>
      <c r="BY20" s="158">
        <v>1553</v>
      </c>
      <c r="BZ20" s="158">
        <v>1500</v>
      </c>
      <c r="CA20" s="158">
        <v>1525</v>
      </c>
      <c r="CB20" s="158">
        <v>1343</v>
      </c>
      <c r="CC20" s="158">
        <v>1320</v>
      </c>
      <c r="CD20" s="158">
        <v>1289</v>
      </c>
      <c r="CE20" s="158">
        <v>1367</v>
      </c>
      <c r="CF20" s="158">
        <v>1412</v>
      </c>
      <c r="CG20" s="158">
        <v>1380</v>
      </c>
      <c r="CH20" s="158">
        <v>1367</v>
      </c>
      <c r="CI20" s="158">
        <v>1359</v>
      </c>
      <c r="CJ20" s="158">
        <v>1325</v>
      </c>
      <c r="CK20" s="158">
        <v>1268</v>
      </c>
      <c r="CL20" s="158">
        <v>1235</v>
      </c>
      <c r="CM20" s="158">
        <v>1200</v>
      </c>
      <c r="CN20" s="158">
        <v>1065</v>
      </c>
      <c r="CO20" s="158">
        <v>1101</v>
      </c>
      <c r="CP20" s="158">
        <v>1094</v>
      </c>
      <c r="CQ20" s="158">
        <v>1143</v>
      </c>
      <c r="CR20" s="158">
        <v>1139</v>
      </c>
      <c r="CS20" s="158">
        <v>1147</v>
      </c>
      <c r="CT20" s="158">
        <v>1167</v>
      </c>
      <c r="CU20" s="158">
        <v>1182</v>
      </c>
      <c r="CV20" s="158">
        <v>1146</v>
      </c>
      <c r="CW20" s="158">
        <v>1133</v>
      </c>
      <c r="CX20" s="158">
        <v>1131</v>
      </c>
      <c r="CY20" s="158">
        <v>1115</v>
      </c>
      <c r="CZ20" s="158">
        <v>1022</v>
      </c>
      <c r="DA20" s="158">
        <v>1032</v>
      </c>
      <c r="DB20" s="158">
        <v>1153</v>
      </c>
      <c r="DC20" s="158">
        <v>1185</v>
      </c>
      <c r="DD20" s="158">
        <v>1195</v>
      </c>
      <c r="DE20" s="158">
        <v>1235</v>
      </c>
      <c r="DF20" s="158">
        <v>1227</v>
      </c>
      <c r="DG20" s="158">
        <v>1210</v>
      </c>
      <c r="DH20" s="158">
        <v>1146</v>
      </c>
      <c r="DI20" s="158">
        <v>1157</v>
      </c>
      <c r="DJ20" s="158">
        <v>1124</v>
      </c>
      <c r="DK20" s="158">
        <v>1117</v>
      </c>
      <c r="DL20" s="158">
        <v>972</v>
      </c>
      <c r="DM20" s="158">
        <v>1009</v>
      </c>
      <c r="DN20" s="158">
        <v>1006</v>
      </c>
      <c r="DO20" s="158">
        <v>989</v>
      </c>
      <c r="DP20" s="158">
        <v>1080</v>
      </c>
      <c r="DQ20" s="158">
        <v>1100</v>
      </c>
      <c r="DR20" s="158">
        <v>1103</v>
      </c>
      <c r="DS20" s="158">
        <v>1121</v>
      </c>
      <c r="DT20" s="158">
        <v>1166</v>
      </c>
      <c r="DU20" s="158">
        <v>1164</v>
      </c>
      <c r="DV20" s="158">
        <v>1140</v>
      </c>
      <c r="DW20" s="158">
        <v>1127</v>
      </c>
      <c r="DX20" s="158">
        <v>1048</v>
      </c>
      <c r="DY20" s="158">
        <v>1061</v>
      </c>
      <c r="DZ20" s="158">
        <v>1056</v>
      </c>
      <c r="EA20" s="158">
        <v>1140</v>
      </c>
      <c r="EB20" s="158">
        <v>1140</v>
      </c>
      <c r="EC20" s="158">
        <v>1185</v>
      </c>
      <c r="ED20" s="158">
        <v>1190</v>
      </c>
      <c r="EE20" s="158">
        <v>1178</v>
      </c>
      <c r="EF20" s="158">
        <v>1155</v>
      </c>
      <c r="EG20" s="158">
        <v>1086</v>
      </c>
      <c r="EH20" s="158">
        <v>1057</v>
      </c>
      <c r="EI20" s="158">
        <v>1040</v>
      </c>
      <c r="EJ20" s="158">
        <v>944</v>
      </c>
      <c r="EK20" s="158">
        <v>956</v>
      </c>
      <c r="EL20" s="158">
        <v>987</v>
      </c>
      <c r="EM20" s="158">
        <v>979</v>
      </c>
      <c r="EN20" s="158">
        <v>1018</v>
      </c>
      <c r="EO20" s="158">
        <v>1058</v>
      </c>
      <c r="EP20" s="158">
        <v>1068</v>
      </c>
      <c r="EQ20" s="158">
        <v>1060</v>
      </c>
      <c r="ER20" s="158">
        <v>1052</v>
      </c>
      <c r="ES20" s="158">
        <v>1056</v>
      </c>
      <c r="ET20" s="158">
        <v>1064</v>
      </c>
      <c r="EU20" s="158">
        <v>1044</v>
      </c>
      <c r="EV20" s="158">
        <v>955</v>
      </c>
      <c r="EW20" s="158">
        <v>929</v>
      </c>
      <c r="EX20" s="158">
        <v>946</v>
      </c>
      <c r="EY20" s="158">
        <v>940</v>
      </c>
      <c r="EZ20" s="158">
        <v>972</v>
      </c>
      <c r="FA20" s="158">
        <v>940</v>
      </c>
      <c r="FB20" s="158">
        <v>952</v>
      </c>
      <c r="FC20" s="158">
        <v>927</v>
      </c>
      <c r="FD20" s="158">
        <v>897</v>
      </c>
      <c r="FE20" s="158">
        <v>882</v>
      </c>
      <c r="FF20" s="158">
        <v>852</v>
      </c>
      <c r="FG20" s="158">
        <v>823</v>
      </c>
      <c r="FH20" s="158">
        <v>764</v>
      </c>
      <c r="FI20" s="158">
        <v>784</v>
      </c>
      <c r="FJ20" s="158">
        <v>804</v>
      </c>
      <c r="FK20" s="158">
        <v>824</v>
      </c>
      <c r="FL20" s="158">
        <v>817</v>
      </c>
      <c r="FM20" s="158">
        <v>811</v>
      </c>
      <c r="FN20" s="158">
        <v>800</v>
      </c>
      <c r="FO20" s="158">
        <v>808</v>
      </c>
      <c r="FP20" s="158">
        <v>795</v>
      </c>
      <c r="FQ20" s="158">
        <v>764</v>
      </c>
      <c r="FR20" s="158">
        <v>760</v>
      </c>
      <c r="FS20" s="158">
        <v>741</v>
      </c>
      <c r="FT20" s="158">
        <v>679</v>
      </c>
      <c r="FU20" s="158">
        <v>680</v>
      </c>
      <c r="FV20" s="158">
        <v>658</v>
      </c>
      <c r="FW20" s="158">
        <v>680</v>
      </c>
      <c r="FX20" s="158">
        <v>695</v>
      </c>
      <c r="FY20" s="158">
        <v>708</v>
      </c>
      <c r="FZ20" s="158">
        <v>740</v>
      </c>
      <c r="GA20" s="158">
        <v>739</v>
      </c>
      <c r="GB20" s="158">
        <v>746</v>
      </c>
      <c r="GC20" s="158">
        <v>748</v>
      </c>
      <c r="GD20" s="158">
        <v>763</v>
      </c>
      <c r="GE20" s="158">
        <v>774</v>
      </c>
      <c r="GF20" s="158">
        <v>702</v>
      </c>
      <c r="GG20" s="158">
        <v>722</v>
      </c>
      <c r="GH20" s="158">
        <v>763</v>
      </c>
      <c r="GI20" s="158">
        <v>785</v>
      </c>
      <c r="GJ20" s="158">
        <v>835</v>
      </c>
      <c r="GK20" s="158">
        <v>866</v>
      </c>
      <c r="GL20" s="158">
        <v>841</v>
      </c>
      <c r="GM20" s="158">
        <v>841</v>
      </c>
      <c r="GN20" s="158">
        <v>854</v>
      </c>
      <c r="GO20" s="158">
        <v>839</v>
      </c>
      <c r="GP20" s="158">
        <v>819</v>
      </c>
      <c r="GQ20" s="158">
        <v>793</v>
      </c>
      <c r="GR20" s="158">
        <v>707</v>
      </c>
      <c r="GS20" s="158">
        <v>732</v>
      </c>
      <c r="GT20" s="158">
        <v>752</v>
      </c>
      <c r="GU20" s="158">
        <v>763</v>
      </c>
      <c r="GV20" s="158">
        <v>756</v>
      </c>
      <c r="GW20" s="158">
        <v>763</v>
      </c>
      <c r="GX20" s="158">
        <v>722</v>
      </c>
      <c r="GY20" s="158">
        <v>699</v>
      </c>
      <c r="GZ20" s="158">
        <v>664</v>
      </c>
      <c r="HA20" s="158">
        <v>669</v>
      </c>
      <c r="HB20" s="158">
        <v>627</v>
      </c>
      <c r="HC20" s="158">
        <v>603</v>
      </c>
      <c r="HD20" s="158">
        <v>541</v>
      </c>
      <c r="HE20" s="158">
        <v>541</v>
      </c>
      <c r="HF20" s="158">
        <v>586</v>
      </c>
      <c r="HG20" s="158">
        <v>561</v>
      </c>
      <c r="HH20" s="158">
        <v>576</v>
      </c>
      <c r="HI20" s="158">
        <v>572</v>
      </c>
      <c r="HJ20" s="158">
        <v>590</v>
      </c>
      <c r="HK20" s="158">
        <v>583</v>
      </c>
      <c r="HL20" s="158">
        <v>568</v>
      </c>
      <c r="HM20" s="158">
        <v>532</v>
      </c>
      <c r="HN20" s="158">
        <v>476</v>
      </c>
      <c r="HO20" s="158">
        <v>466</v>
      </c>
      <c r="HP20" s="158">
        <v>411</v>
      </c>
      <c r="HQ20" s="158">
        <v>404</v>
      </c>
      <c r="HR20" s="158">
        <v>385</v>
      </c>
      <c r="HS20" s="158">
        <v>424</v>
      </c>
      <c r="HT20" s="158">
        <v>400</v>
      </c>
      <c r="HU20" s="158">
        <v>435</v>
      </c>
      <c r="HV20" s="158">
        <v>465</v>
      </c>
      <c r="HW20" s="158">
        <v>467</v>
      </c>
      <c r="HX20" s="158">
        <v>470</v>
      </c>
      <c r="HY20" s="158">
        <v>451</v>
      </c>
      <c r="HZ20" s="158">
        <v>448</v>
      </c>
      <c r="IA20" s="158">
        <v>390</v>
      </c>
      <c r="IB20" s="158">
        <v>384</v>
      </c>
      <c r="IC20" s="158">
        <v>381</v>
      </c>
      <c r="ID20" s="158">
        <v>382</v>
      </c>
      <c r="IE20" s="158">
        <v>373</v>
      </c>
      <c r="IF20" s="158">
        <v>372</v>
      </c>
      <c r="IG20" s="158">
        <v>357</v>
      </c>
      <c r="IH20" s="158">
        <v>343</v>
      </c>
      <c r="II20" s="158">
        <v>352</v>
      </c>
      <c r="IJ20" s="158">
        <v>333</v>
      </c>
      <c r="IK20" s="158">
        <v>320</v>
      </c>
      <c r="IL20" s="158">
        <v>310</v>
      </c>
      <c r="IM20" s="158">
        <v>317</v>
      </c>
      <c r="IN20" s="158">
        <v>300</v>
      </c>
      <c r="IO20" s="158">
        <v>340</v>
      </c>
      <c r="IP20" s="158">
        <v>355</v>
      </c>
      <c r="IQ20" s="158">
        <v>378</v>
      </c>
      <c r="IR20" s="158">
        <v>395</v>
      </c>
      <c r="IS20" s="158">
        <v>409</v>
      </c>
      <c r="IT20" s="158">
        <v>420</v>
      </c>
      <c r="IU20" s="158">
        <v>425</v>
      </c>
      <c r="IV20" s="158">
        <v>412</v>
      </c>
      <c r="IW20" s="158">
        <v>426</v>
      </c>
      <c r="IX20" s="158">
        <v>405</v>
      </c>
      <c r="IY20" s="158">
        <v>368</v>
      </c>
      <c r="IZ20" s="158">
        <v>327</v>
      </c>
      <c r="JA20" s="158">
        <v>342</v>
      </c>
      <c r="JB20" s="158">
        <v>355</v>
      </c>
      <c r="JC20" s="158">
        <v>362</v>
      </c>
    </row>
    <row r="21" spans="1:273" s="139" customFormat="1" ht="14.25" customHeight="1" x14ac:dyDescent="0.35">
      <c r="A21" s="205" t="s">
        <v>389</v>
      </c>
      <c r="B21" s="158"/>
      <c r="C21" s="158"/>
      <c r="D21" s="158"/>
      <c r="E21" s="158"/>
      <c r="F21" s="158"/>
      <c r="G21" s="158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8"/>
      <c r="W21" s="158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  <c r="AH21" s="158"/>
      <c r="AI21" s="158"/>
      <c r="AJ21" s="158"/>
      <c r="AK21" s="158"/>
      <c r="AL21" s="158"/>
      <c r="AM21" s="158"/>
      <c r="AN21" s="158"/>
      <c r="AO21" s="158"/>
      <c r="AP21" s="158"/>
      <c r="AQ21" s="158"/>
      <c r="AR21" s="158"/>
      <c r="AS21" s="158"/>
      <c r="AT21" s="158"/>
      <c r="AU21" s="158"/>
      <c r="AV21" s="158"/>
      <c r="AW21" s="158"/>
      <c r="AX21" s="158"/>
      <c r="AY21" s="159"/>
      <c r="AZ21" s="158">
        <v>2719</v>
      </c>
      <c r="BA21" s="158">
        <v>2712</v>
      </c>
      <c r="BB21" s="158">
        <v>2667</v>
      </c>
      <c r="BC21" s="158">
        <v>2657</v>
      </c>
      <c r="BD21" s="158">
        <v>2599</v>
      </c>
      <c r="BE21" s="158">
        <v>2350</v>
      </c>
      <c r="BF21" s="158">
        <v>2454</v>
      </c>
      <c r="BG21" s="158">
        <v>2499</v>
      </c>
      <c r="BH21" s="158">
        <v>2627</v>
      </c>
      <c r="BI21" s="158">
        <v>2527</v>
      </c>
      <c r="BJ21" s="158">
        <v>2553</v>
      </c>
      <c r="BK21" s="158">
        <v>2559</v>
      </c>
      <c r="BL21" s="158">
        <v>2420</v>
      </c>
      <c r="BM21" s="158">
        <v>2500</v>
      </c>
      <c r="BN21" s="158">
        <v>2500</v>
      </c>
      <c r="BO21" s="158">
        <v>2487</v>
      </c>
      <c r="BP21" s="158">
        <v>2226</v>
      </c>
      <c r="BQ21" s="158">
        <v>2331</v>
      </c>
      <c r="BR21" s="158">
        <v>2373</v>
      </c>
      <c r="BS21" s="158">
        <v>2468</v>
      </c>
      <c r="BT21" s="158">
        <v>2476</v>
      </c>
      <c r="BU21" s="158">
        <v>2484</v>
      </c>
      <c r="BV21" s="158">
        <v>2439</v>
      </c>
      <c r="BW21" s="158">
        <v>2423</v>
      </c>
      <c r="BX21" s="158">
        <v>2419</v>
      </c>
      <c r="BY21" s="158">
        <v>2383</v>
      </c>
      <c r="BZ21" s="158">
        <v>2373</v>
      </c>
      <c r="CA21" s="158">
        <v>2289</v>
      </c>
      <c r="CB21" s="158">
        <v>2028</v>
      </c>
      <c r="CC21" s="158">
        <v>2084</v>
      </c>
      <c r="CD21" s="158">
        <v>2181</v>
      </c>
      <c r="CE21" s="158">
        <v>2282</v>
      </c>
      <c r="CF21" s="158">
        <v>2324</v>
      </c>
      <c r="CG21" s="158">
        <v>2362</v>
      </c>
      <c r="CH21" s="158">
        <v>2283</v>
      </c>
      <c r="CI21" s="158">
        <v>2280</v>
      </c>
      <c r="CJ21" s="158">
        <v>2191</v>
      </c>
      <c r="CK21" s="158">
        <v>2132</v>
      </c>
      <c r="CL21" s="158">
        <v>2030</v>
      </c>
      <c r="CM21" s="158">
        <v>1984</v>
      </c>
      <c r="CN21" s="158">
        <v>1801</v>
      </c>
      <c r="CO21" s="158">
        <v>1847</v>
      </c>
      <c r="CP21" s="158">
        <v>1892</v>
      </c>
      <c r="CQ21" s="158">
        <v>1965</v>
      </c>
      <c r="CR21" s="158">
        <v>1949</v>
      </c>
      <c r="CS21" s="158">
        <v>1963</v>
      </c>
      <c r="CT21" s="158">
        <v>1938</v>
      </c>
      <c r="CU21" s="158">
        <v>1880</v>
      </c>
      <c r="CV21" s="158">
        <v>1849</v>
      </c>
      <c r="CW21" s="158">
        <v>1784</v>
      </c>
      <c r="CX21" s="158">
        <v>1872</v>
      </c>
      <c r="CY21" s="158">
        <v>1770</v>
      </c>
      <c r="CZ21" s="158">
        <v>1706</v>
      </c>
      <c r="DA21" s="158">
        <v>1726</v>
      </c>
      <c r="DB21" s="158">
        <v>1784</v>
      </c>
      <c r="DC21" s="158">
        <v>1836</v>
      </c>
      <c r="DD21" s="158">
        <v>1860</v>
      </c>
      <c r="DE21" s="158">
        <v>1873</v>
      </c>
      <c r="DF21" s="158">
        <v>1805</v>
      </c>
      <c r="DG21" s="158">
        <v>1815</v>
      </c>
      <c r="DH21" s="158">
        <v>1798</v>
      </c>
      <c r="DI21" s="158">
        <v>1782</v>
      </c>
      <c r="DJ21" s="158">
        <v>1806</v>
      </c>
      <c r="DK21" s="158">
        <v>1772</v>
      </c>
      <c r="DL21" s="158">
        <v>1640</v>
      </c>
      <c r="DM21" s="158">
        <v>1714</v>
      </c>
      <c r="DN21" s="158">
        <v>1783</v>
      </c>
      <c r="DO21" s="158">
        <v>1830</v>
      </c>
      <c r="DP21" s="158">
        <v>1899</v>
      </c>
      <c r="DQ21" s="158">
        <v>1895</v>
      </c>
      <c r="DR21" s="158">
        <v>1851</v>
      </c>
      <c r="DS21" s="158">
        <v>1826</v>
      </c>
      <c r="DT21" s="158">
        <v>1821</v>
      </c>
      <c r="DU21" s="158">
        <v>1818</v>
      </c>
      <c r="DV21" s="158">
        <v>1908</v>
      </c>
      <c r="DW21" s="158">
        <v>1863</v>
      </c>
      <c r="DX21" s="158">
        <v>1700</v>
      </c>
      <c r="DY21" s="158">
        <v>1792</v>
      </c>
      <c r="DZ21" s="158">
        <v>1892</v>
      </c>
      <c r="EA21" s="158">
        <v>2067</v>
      </c>
      <c r="EB21" s="158">
        <v>2053</v>
      </c>
      <c r="EC21" s="158">
        <v>2104</v>
      </c>
      <c r="ED21" s="158">
        <v>2095</v>
      </c>
      <c r="EE21" s="158">
        <v>2016</v>
      </c>
      <c r="EF21" s="158">
        <v>2119</v>
      </c>
      <c r="EG21" s="158">
        <v>2074</v>
      </c>
      <c r="EH21" s="158">
        <v>2054</v>
      </c>
      <c r="EI21" s="158">
        <v>2044</v>
      </c>
      <c r="EJ21" s="158">
        <v>1767</v>
      </c>
      <c r="EK21" s="158">
        <v>1870</v>
      </c>
      <c r="EL21" s="158">
        <v>1954</v>
      </c>
      <c r="EM21" s="158">
        <v>1914</v>
      </c>
      <c r="EN21" s="158">
        <v>1940</v>
      </c>
      <c r="EO21" s="158">
        <v>1930</v>
      </c>
      <c r="EP21" s="158">
        <v>1902</v>
      </c>
      <c r="EQ21" s="158">
        <v>1859</v>
      </c>
      <c r="ER21" s="158">
        <v>1853</v>
      </c>
      <c r="ES21" s="158">
        <v>1819</v>
      </c>
      <c r="ET21" s="158">
        <v>1780</v>
      </c>
      <c r="EU21" s="158">
        <v>1717</v>
      </c>
      <c r="EV21" s="158">
        <v>1569</v>
      </c>
      <c r="EW21" s="158">
        <v>1598</v>
      </c>
      <c r="EX21" s="158">
        <v>1667</v>
      </c>
      <c r="EY21" s="158">
        <v>1765</v>
      </c>
      <c r="EZ21" s="158">
        <v>1821</v>
      </c>
      <c r="FA21" s="158">
        <v>1742</v>
      </c>
      <c r="FB21" s="158">
        <v>1744</v>
      </c>
      <c r="FC21" s="158">
        <v>1685</v>
      </c>
      <c r="FD21" s="158">
        <v>1644</v>
      </c>
      <c r="FE21" s="158">
        <v>1642</v>
      </c>
      <c r="FF21" s="158">
        <v>1621</v>
      </c>
      <c r="FG21" s="158">
        <v>1531</v>
      </c>
      <c r="FH21" s="158">
        <v>1418</v>
      </c>
      <c r="FI21" s="158">
        <v>1454</v>
      </c>
      <c r="FJ21" s="158">
        <v>1506</v>
      </c>
      <c r="FK21" s="158">
        <v>1513</v>
      </c>
      <c r="FL21" s="158">
        <v>1545</v>
      </c>
      <c r="FM21" s="158">
        <v>1555</v>
      </c>
      <c r="FN21" s="158">
        <v>1526</v>
      </c>
      <c r="FO21" s="158">
        <v>1513</v>
      </c>
      <c r="FP21" s="158">
        <v>1513</v>
      </c>
      <c r="FQ21" s="158">
        <v>1484</v>
      </c>
      <c r="FR21" s="158">
        <v>1497</v>
      </c>
      <c r="FS21" s="158">
        <v>1452</v>
      </c>
      <c r="FT21" s="158">
        <v>1354</v>
      </c>
      <c r="FU21" s="158">
        <v>1369</v>
      </c>
      <c r="FV21" s="158">
        <v>1434</v>
      </c>
      <c r="FW21" s="158">
        <v>1508</v>
      </c>
      <c r="FX21" s="158">
        <v>1496</v>
      </c>
      <c r="FY21" s="158">
        <v>1514</v>
      </c>
      <c r="FZ21" s="158">
        <v>1469</v>
      </c>
      <c r="GA21" s="158">
        <v>1463</v>
      </c>
      <c r="GB21" s="158">
        <v>1528</v>
      </c>
      <c r="GC21" s="158">
        <v>1506</v>
      </c>
      <c r="GD21" s="158">
        <v>1531</v>
      </c>
      <c r="GE21" s="158">
        <v>1519</v>
      </c>
      <c r="GF21" s="158">
        <v>1441</v>
      </c>
      <c r="GG21" s="158">
        <v>1496</v>
      </c>
      <c r="GH21" s="158">
        <v>1558</v>
      </c>
      <c r="GI21" s="158">
        <v>1651</v>
      </c>
      <c r="GJ21" s="158">
        <v>1673</v>
      </c>
      <c r="GK21" s="158">
        <v>1627</v>
      </c>
      <c r="GL21" s="158">
        <v>1579</v>
      </c>
      <c r="GM21" s="158">
        <v>1506</v>
      </c>
      <c r="GN21" s="158">
        <v>1499</v>
      </c>
      <c r="GO21" s="158">
        <v>1472</v>
      </c>
      <c r="GP21" s="158">
        <v>1490</v>
      </c>
      <c r="GQ21" s="158">
        <v>1500</v>
      </c>
      <c r="GR21" s="158">
        <v>1341</v>
      </c>
      <c r="GS21" s="158">
        <v>1336</v>
      </c>
      <c r="GT21" s="158">
        <v>1330</v>
      </c>
      <c r="GU21" s="158">
        <v>1360</v>
      </c>
      <c r="GV21" s="158">
        <v>1324</v>
      </c>
      <c r="GW21" s="158">
        <v>1247</v>
      </c>
      <c r="GX21" s="158">
        <v>975</v>
      </c>
      <c r="GY21" s="158">
        <v>881</v>
      </c>
      <c r="GZ21" s="158">
        <v>723</v>
      </c>
      <c r="HA21" s="158">
        <v>689</v>
      </c>
      <c r="HB21" s="158">
        <v>656</v>
      </c>
      <c r="HC21" s="158">
        <v>623</v>
      </c>
      <c r="HD21" s="158">
        <v>560</v>
      </c>
      <c r="HE21" s="158">
        <v>447</v>
      </c>
      <c r="HF21" s="158">
        <v>418</v>
      </c>
      <c r="HG21" s="158">
        <v>380</v>
      </c>
      <c r="HH21" s="158">
        <v>392</v>
      </c>
      <c r="HI21" s="158">
        <v>402</v>
      </c>
      <c r="HJ21" s="158">
        <v>424</v>
      </c>
      <c r="HK21" s="158">
        <v>477</v>
      </c>
      <c r="HL21" s="158">
        <v>501</v>
      </c>
      <c r="HM21" s="158">
        <v>484</v>
      </c>
      <c r="HN21" s="158">
        <v>428</v>
      </c>
      <c r="HO21" s="158">
        <v>380</v>
      </c>
      <c r="HP21" s="158">
        <v>311</v>
      </c>
      <c r="HQ21" s="158">
        <v>284</v>
      </c>
      <c r="HR21" s="158">
        <v>267</v>
      </c>
      <c r="HS21" s="158">
        <v>266</v>
      </c>
      <c r="HT21" s="158">
        <v>326</v>
      </c>
      <c r="HU21" s="158">
        <v>413</v>
      </c>
      <c r="HV21" s="158">
        <v>529</v>
      </c>
      <c r="HW21" s="158">
        <v>561</v>
      </c>
      <c r="HX21" s="158">
        <v>548</v>
      </c>
      <c r="HY21" s="158">
        <v>510</v>
      </c>
      <c r="HZ21" s="158">
        <v>509</v>
      </c>
      <c r="IA21" s="158">
        <v>529</v>
      </c>
      <c r="IB21" s="158">
        <v>455</v>
      </c>
      <c r="IC21" s="158">
        <v>391</v>
      </c>
      <c r="ID21" s="158">
        <v>373</v>
      </c>
      <c r="IE21" s="158">
        <v>356</v>
      </c>
      <c r="IF21" s="158">
        <v>371</v>
      </c>
      <c r="IG21" s="158">
        <v>382</v>
      </c>
      <c r="IH21" s="158">
        <v>412</v>
      </c>
      <c r="II21" s="158">
        <v>456</v>
      </c>
      <c r="IJ21" s="158">
        <v>474</v>
      </c>
      <c r="IK21" s="158">
        <v>489</v>
      </c>
      <c r="IL21" s="158">
        <v>513</v>
      </c>
      <c r="IM21" s="158">
        <v>543</v>
      </c>
      <c r="IN21" s="158">
        <v>492</v>
      </c>
      <c r="IO21" s="158">
        <v>508</v>
      </c>
      <c r="IP21" s="158">
        <v>496</v>
      </c>
      <c r="IQ21" s="158">
        <v>563</v>
      </c>
      <c r="IR21" s="158">
        <v>583</v>
      </c>
      <c r="IS21" s="158">
        <v>639</v>
      </c>
      <c r="IT21" s="158">
        <v>669</v>
      </c>
      <c r="IU21" s="158">
        <v>691</v>
      </c>
      <c r="IV21" s="158">
        <v>718</v>
      </c>
      <c r="IW21" s="158">
        <v>732</v>
      </c>
      <c r="IX21" s="158">
        <v>746</v>
      </c>
      <c r="IY21" s="158">
        <v>760</v>
      </c>
      <c r="IZ21" s="158">
        <v>708</v>
      </c>
      <c r="JA21" s="158">
        <v>752</v>
      </c>
      <c r="JB21" s="158">
        <v>775</v>
      </c>
      <c r="JC21" s="158">
        <v>815</v>
      </c>
    </row>
    <row r="22" spans="1:273" ht="14.25" customHeight="1" x14ac:dyDescent="0.35">
      <c r="A22" s="198" t="s">
        <v>260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>
        <v>130</v>
      </c>
      <c r="DV22" s="4">
        <v>137</v>
      </c>
      <c r="DW22" s="4">
        <v>112</v>
      </c>
      <c r="DX22" s="4">
        <v>72</v>
      </c>
      <c r="DY22" s="4">
        <v>107</v>
      </c>
      <c r="DZ22" s="4">
        <v>127</v>
      </c>
      <c r="EA22" s="4">
        <v>174</v>
      </c>
      <c r="EB22" s="4">
        <v>154</v>
      </c>
      <c r="EC22" s="4">
        <v>150</v>
      </c>
      <c r="ED22" s="4">
        <v>136</v>
      </c>
      <c r="EE22" s="4">
        <v>166</v>
      </c>
      <c r="EF22" s="4">
        <v>155</v>
      </c>
      <c r="EG22" s="4">
        <v>166</v>
      </c>
      <c r="EH22" s="4">
        <v>171</v>
      </c>
      <c r="EI22" s="4">
        <v>170</v>
      </c>
      <c r="EJ22" s="4">
        <v>117</v>
      </c>
      <c r="EK22" s="4">
        <v>152</v>
      </c>
      <c r="EL22" s="4">
        <v>160</v>
      </c>
      <c r="EM22" s="4">
        <v>50</v>
      </c>
      <c r="EN22" s="4">
        <v>43</v>
      </c>
      <c r="EO22" s="4">
        <v>34</v>
      </c>
      <c r="EP22" s="4">
        <v>30</v>
      </c>
      <c r="EQ22" s="4">
        <v>31</v>
      </c>
      <c r="ER22" s="4">
        <v>25</v>
      </c>
      <c r="ES22" s="4">
        <v>25</v>
      </c>
      <c r="ET22" s="4">
        <v>29</v>
      </c>
      <c r="EU22" s="4">
        <v>25</v>
      </c>
      <c r="EV22" s="4">
        <v>18</v>
      </c>
      <c r="EW22" s="4">
        <v>22</v>
      </c>
      <c r="EX22" s="4">
        <v>18</v>
      </c>
      <c r="EY22" s="4">
        <v>12</v>
      </c>
      <c r="EZ22" s="4">
        <v>18</v>
      </c>
      <c r="FA22" s="4">
        <v>20</v>
      </c>
      <c r="FB22" s="4">
        <v>18</v>
      </c>
      <c r="FC22" s="4">
        <v>17</v>
      </c>
      <c r="FD22" s="4">
        <v>20</v>
      </c>
      <c r="FE22" s="4">
        <v>25</v>
      </c>
      <c r="FF22" s="4">
        <v>19</v>
      </c>
      <c r="FG22" s="4">
        <v>23</v>
      </c>
      <c r="FH22" s="4">
        <v>15</v>
      </c>
      <c r="FI22" s="4">
        <v>15</v>
      </c>
      <c r="FJ22" s="4">
        <v>12</v>
      </c>
      <c r="FK22" s="4">
        <v>14</v>
      </c>
      <c r="FL22" s="4">
        <v>19</v>
      </c>
      <c r="FM22" s="4">
        <v>15</v>
      </c>
      <c r="FN22" s="4">
        <v>18</v>
      </c>
      <c r="FO22" s="4">
        <v>15</v>
      </c>
      <c r="FP22" s="4">
        <v>9</v>
      </c>
      <c r="FQ22" s="4">
        <v>7</v>
      </c>
      <c r="FR22" s="4">
        <v>9</v>
      </c>
      <c r="FS22" s="4">
        <v>9</v>
      </c>
      <c r="FT22" s="4">
        <v>7</v>
      </c>
      <c r="FU22" s="4">
        <v>11</v>
      </c>
      <c r="FV22" s="4">
        <v>6</v>
      </c>
      <c r="FW22" s="4">
        <v>8</v>
      </c>
      <c r="FX22" s="4">
        <v>7</v>
      </c>
      <c r="FY22" s="4">
        <v>7</v>
      </c>
      <c r="FZ22" s="4">
        <v>10</v>
      </c>
      <c r="GA22" s="4">
        <v>8</v>
      </c>
      <c r="GB22" s="4">
        <v>9</v>
      </c>
      <c r="GC22" s="4">
        <v>8</v>
      </c>
      <c r="GD22" s="4">
        <v>8</v>
      </c>
      <c r="GE22" s="4">
        <v>12</v>
      </c>
      <c r="GF22" s="4">
        <v>7</v>
      </c>
      <c r="GG22" s="4">
        <v>9</v>
      </c>
      <c r="GH22" s="4">
        <v>11</v>
      </c>
      <c r="GI22" s="4">
        <v>10</v>
      </c>
      <c r="GJ22" s="4">
        <v>11</v>
      </c>
      <c r="GK22" s="4">
        <v>7</v>
      </c>
      <c r="GL22" s="4">
        <v>5</v>
      </c>
      <c r="GM22" s="4">
        <v>4</v>
      </c>
      <c r="GN22" s="4">
        <v>8</v>
      </c>
      <c r="GO22" s="4">
        <v>7</v>
      </c>
      <c r="GP22" s="4">
        <v>8</v>
      </c>
      <c r="GQ22" s="4">
        <v>7</v>
      </c>
      <c r="GR22" s="4">
        <v>5</v>
      </c>
      <c r="GS22" s="4">
        <v>6</v>
      </c>
      <c r="GT22" s="4">
        <v>6</v>
      </c>
      <c r="GU22" s="4">
        <v>4</v>
      </c>
      <c r="GV22" s="4">
        <v>8</v>
      </c>
      <c r="GW22" s="4">
        <v>14</v>
      </c>
      <c r="GX22" s="4">
        <v>10</v>
      </c>
      <c r="GY22" s="4">
        <v>8</v>
      </c>
      <c r="GZ22" s="4">
        <v>8</v>
      </c>
      <c r="HA22" s="4">
        <v>10</v>
      </c>
      <c r="HB22" s="4">
        <v>10</v>
      </c>
      <c r="HC22" s="4">
        <v>5</v>
      </c>
      <c r="HD22" s="4">
        <v>4</v>
      </c>
      <c r="HE22" s="4">
        <v>4</v>
      </c>
      <c r="HF22" s="4">
        <v>5</v>
      </c>
      <c r="HG22" s="4">
        <v>2</v>
      </c>
      <c r="HH22" s="4">
        <v>4</v>
      </c>
      <c r="HI22" s="4">
        <v>2</v>
      </c>
      <c r="HJ22" s="4">
        <v>2</v>
      </c>
      <c r="HK22" s="4">
        <v>1</v>
      </c>
      <c r="HL22" s="4">
        <v>1</v>
      </c>
      <c r="HM22" s="4">
        <v>3</v>
      </c>
      <c r="HN22" s="4">
        <v>3</v>
      </c>
      <c r="HO22" s="4">
        <v>3</v>
      </c>
      <c r="HP22" s="4">
        <v>2</v>
      </c>
      <c r="HQ22" s="4">
        <v>3</v>
      </c>
      <c r="HR22" s="4">
        <v>3</v>
      </c>
      <c r="HS22" s="4">
        <v>2</v>
      </c>
      <c r="HT22" s="4">
        <v>4</v>
      </c>
      <c r="HU22" s="4">
        <v>1</v>
      </c>
      <c r="HV22" s="4">
        <v>0</v>
      </c>
      <c r="HW22" s="4">
        <v>1</v>
      </c>
      <c r="HX22" s="4">
        <v>2</v>
      </c>
      <c r="HY22" s="4">
        <v>1</v>
      </c>
      <c r="HZ22" s="4">
        <v>0</v>
      </c>
      <c r="IA22" s="4">
        <v>0</v>
      </c>
      <c r="IB22" s="4">
        <v>0</v>
      </c>
      <c r="IC22" s="4">
        <v>0</v>
      </c>
      <c r="ID22" s="4">
        <v>1</v>
      </c>
      <c r="IE22" s="4">
        <v>0</v>
      </c>
      <c r="IF22" s="4">
        <v>0</v>
      </c>
      <c r="IG22" s="4">
        <v>0</v>
      </c>
      <c r="IH22" s="4">
        <v>2</v>
      </c>
      <c r="II22" s="4">
        <v>5</v>
      </c>
      <c r="IJ22" s="4">
        <v>4</v>
      </c>
      <c r="IK22" s="4">
        <v>0</v>
      </c>
      <c r="IL22" s="4">
        <v>0</v>
      </c>
      <c r="IM22" s="4">
        <v>1</v>
      </c>
      <c r="IN22" s="4">
        <v>0</v>
      </c>
      <c r="IO22" s="4">
        <v>0</v>
      </c>
      <c r="IP22" s="4">
        <v>1</v>
      </c>
      <c r="IQ22" s="121">
        <v>1</v>
      </c>
      <c r="IR22" s="4">
        <v>0</v>
      </c>
      <c r="IS22" s="4">
        <v>1</v>
      </c>
      <c r="IT22" s="4">
        <v>1</v>
      </c>
      <c r="IU22" s="4">
        <v>1</v>
      </c>
      <c r="IV22" s="4">
        <v>1</v>
      </c>
      <c r="IW22" s="4">
        <v>6</v>
      </c>
      <c r="IX22" s="4">
        <v>0</v>
      </c>
      <c r="IY22" s="4">
        <v>0</v>
      </c>
      <c r="IZ22" s="4">
        <v>0</v>
      </c>
      <c r="JA22" s="4">
        <v>2</v>
      </c>
      <c r="JB22" s="4">
        <v>0</v>
      </c>
      <c r="JC22" s="121">
        <v>1</v>
      </c>
    </row>
    <row r="23" spans="1:273" ht="14.25" customHeight="1" x14ac:dyDescent="0.35">
      <c r="A23" s="198" t="s">
        <v>261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>
        <v>33</v>
      </c>
      <c r="DV23" s="4">
        <v>26</v>
      </c>
      <c r="DW23" s="4">
        <v>35</v>
      </c>
      <c r="DX23" s="4">
        <v>18</v>
      </c>
      <c r="DY23" s="4">
        <v>56</v>
      </c>
      <c r="DZ23" s="4">
        <v>61</v>
      </c>
      <c r="EA23" s="4">
        <v>58</v>
      </c>
      <c r="EB23" s="4">
        <v>76</v>
      </c>
      <c r="EC23" s="4">
        <v>74</v>
      </c>
      <c r="ED23" s="4">
        <v>65</v>
      </c>
      <c r="EE23" s="4">
        <v>28</v>
      </c>
      <c r="EF23" s="4">
        <v>31</v>
      </c>
      <c r="EG23" s="4">
        <v>31</v>
      </c>
      <c r="EH23" s="4">
        <v>19</v>
      </c>
      <c r="EI23" s="4">
        <v>27</v>
      </c>
      <c r="EJ23" s="4">
        <v>14</v>
      </c>
      <c r="EK23" s="4">
        <v>19</v>
      </c>
      <c r="EL23" s="4">
        <v>25</v>
      </c>
      <c r="EM23" s="4">
        <v>5</v>
      </c>
      <c r="EN23" s="4">
        <v>3</v>
      </c>
      <c r="EO23" s="4">
        <v>3</v>
      </c>
      <c r="EP23" s="4">
        <v>2</v>
      </c>
      <c r="EQ23" s="4">
        <v>4</v>
      </c>
      <c r="ER23" s="4">
        <v>4</v>
      </c>
      <c r="ES23" s="4">
        <v>5</v>
      </c>
      <c r="ET23" s="4">
        <v>8</v>
      </c>
      <c r="EU23" s="4">
        <v>9</v>
      </c>
      <c r="EV23" s="4">
        <v>9</v>
      </c>
      <c r="EW23" s="4">
        <v>7</v>
      </c>
      <c r="EX23" s="4">
        <v>4</v>
      </c>
      <c r="EY23" s="4">
        <v>2</v>
      </c>
      <c r="EZ23" s="4">
        <v>3</v>
      </c>
      <c r="FA23" s="4">
        <v>6</v>
      </c>
      <c r="FB23" s="4">
        <v>4</v>
      </c>
      <c r="FC23" s="4">
        <v>6</v>
      </c>
      <c r="FD23" s="4">
        <v>2</v>
      </c>
      <c r="FE23" s="4">
        <v>1</v>
      </c>
      <c r="FF23" s="4">
        <v>1</v>
      </c>
      <c r="FG23" s="4">
        <v>1</v>
      </c>
      <c r="FH23" s="4">
        <v>2</v>
      </c>
      <c r="FI23" s="4">
        <v>4</v>
      </c>
      <c r="FJ23" s="4">
        <v>4</v>
      </c>
      <c r="FK23" s="4">
        <v>4</v>
      </c>
      <c r="FL23" s="4">
        <v>3</v>
      </c>
      <c r="FM23" s="4">
        <v>1</v>
      </c>
      <c r="FN23" s="4">
        <v>1</v>
      </c>
      <c r="FO23" s="4">
        <v>1</v>
      </c>
      <c r="FP23" s="4">
        <v>1</v>
      </c>
      <c r="FQ23" s="4">
        <v>1</v>
      </c>
      <c r="FR23" s="4">
        <v>2</v>
      </c>
      <c r="FS23" s="4">
        <v>2</v>
      </c>
      <c r="FT23" s="4">
        <v>1</v>
      </c>
      <c r="FU23" s="4">
        <v>1</v>
      </c>
      <c r="FV23" s="4">
        <v>2</v>
      </c>
      <c r="FW23" s="4">
        <v>2</v>
      </c>
      <c r="FX23" s="4">
        <v>1</v>
      </c>
      <c r="FY23" s="4">
        <v>1</v>
      </c>
      <c r="FZ23" s="4">
        <v>1</v>
      </c>
      <c r="GA23" s="4">
        <v>1</v>
      </c>
      <c r="GB23" s="4">
        <v>0</v>
      </c>
      <c r="GC23" s="4">
        <v>0</v>
      </c>
      <c r="GD23" s="4">
        <v>0</v>
      </c>
      <c r="GE23" s="4">
        <v>0</v>
      </c>
      <c r="GF23" s="4">
        <v>0</v>
      </c>
      <c r="GG23" s="4">
        <v>0</v>
      </c>
      <c r="GH23" s="4">
        <v>1</v>
      </c>
      <c r="GI23" s="4">
        <v>2</v>
      </c>
      <c r="GJ23" s="4">
        <v>3</v>
      </c>
      <c r="GK23" s="4">
        <v>3</v>
      </c>
      <c r="GL23" s="4">
        <v>2</v>
      </c>
      <c r="GM23" s="4">
        <v>3</v>
      </c>
      <c r="GN23" s="4">
        <v>2</v>
      </c>
      <c r="GO23" s="4">
        <v>1</v>
      </c>
      <c r="GP23" s="4">
        <v>1</v>
      </c>
      <c r="GQ23" s="4">
        <v>0</v>
      </c>
      <c r="GR23" s="4">
        <v>0</v>
      </c>
      <c r="GS23" s="4">
        <v>0</v>
      </c>
      <c r="GT23" s="4">
        <v>0</v>
      </c>
      <c r="GU23" s="4">
        <v>0</v>
      </c>
      <c r="GV23" s="4">
        <v>0</v>
      </c>
      <c r="GW23" s="4">
        <v>0</v>
      </c>
      <c r="GX23" s="4">
        <v>0</v>
      </c>
      <c r="GY23" s="4">
        <v>0</v>
      </c>
      <c r="GZ23" s="4">
        <v>0</v>
      </c>
      <c r="HA23" s="4">
        <v>0</v>
      </c>
      <c r="HB23" s="4">
        <v>0</v>
      </c>
      <c r="HC23" s="4">
        <v>0</v>
      </c>
      <c r="HD23" s="4">
        <v>0</v>
      </c>
      <c r="HE23" s="4">
        <v>0</v>
      </c>
      <c r="HF23" s="4">
        <v>0</v>
      </c>
      <c r="HG23" s="4">
        <v>0</v>
      </c>
      <c r="HH23" s="4">
        <v>0</v>
      </c>
      <c r="HI23" s="4">
        <v>0</v>
      </c>
      <c r="HJ23" s="4">
        <v>0</v>
      </c>
      <c r="HK23" s="4">
        <v>0</v>
      </c>
      <c r="HL23" s="4">
        <v>0</v>
      </c>
      <c r="HM23" s="4">
        <v>1</v>
      </c>
      <c r="HN23" s="4">
        <v>0</v>
      </c>
      <c r="HO23" s="4">
        <v>1</v>
      </c>
      <c r="HP23" s="4">
        <v>0</v>
      </c>
      <c r="HQ23" s="4">
        <v>0</v>
      </c>
      <c r="HR23" s="4">
        <v>0</v>
      </c>
      <c r="HS23" s="4">
        <v>0</v>
      </c>
      <c r="HT23" s="4">
        <v>0</v>
      </c>
      <c r="HU23" s="4">
        <v>0</v>
      </c>
      <c r="HV23" s="4">
        <v>0</v>
      </c>
      <c r="HW23" s="4">
        <v>1</v>
      </c>
      <c r="HX23" s="4">
        <v>0</v>
      </c>
      <c r="HY23" s="4">
        <v>1</v>
      </c>
      <c r="HZ23" s="4">
        <v>1</v>
      </c>
      <c r="IA23" s="4">
        <v>0</v>
      </c>
      <c r="IB23" s="4">
        <v>0</v>
      </c>
      <c r="IC23" s="4">
        <v>0</v>
      </c>
      <c r="ID23" s="4">
        <v>0</v>
      </c>
      <c r="IE23" s="4">
        <v>0</v>
      </c>
      <c r="IF23" s="4">
        <v>0</v>
      </c>
      <c r="IG23" s="4">
        <v>0</v>
      </c>
      <c r="IH23" s="4">
        <v>0</v>
      </c>
      <c r="II23" s="4">
        <v>0</v>
      </c>
      <c r="IJ23" s="4">
        <v>0</v>
      </c>
      <c r="IK23" s="4">
        <v>0</v>
      </c>
      <c r="IL23" s="4">
        <v>0</v>
      </c>
      <c r="IM23" s="4">
        <v>0</v>
      </c>
      <c r="IN23" s="4">
        <v>0</v>
      </c>
      <c r="IO23" s="4">
        <v>0</v>
      </c>
      <c r="IP23" s="4">
        <v>0</v>
      </c>
      <c r="IQ23" s="121">
        <v>0</v>
      </c>
      <c r="IR23" s="4">
        <v>0</v>
      </c>
      <c r="IS23" s="4">
        <v>0</v>
      </c>
      <c r="IT23" s="4">
        <v>0</v>
      </c>
      <c r="IU23" s="4">
        <v>0</v>
      </c>
      <c r="IV23" s="4">
        <v>0</v>
      </c>
      <c r="IW23" s="4">
        <v>0</v>
      </c>
      <c r="IX23" s="4">
        <v>0</v>
      </c>
      <c r="IY23" s="4">
        <v>0</v>
      </c>
      <c r="IZ23" s="4">
        <v>0</v>
      </c>
      <c r="JA23" s="4">
        <v>0</v>
      </c>
      <c r="JB23" s="4">
        <v>0</v>
      </c>
      <c r="JC23" s="121">
        <v>0</v>
      </c>
    </row>
    <row r="24" spans="1:273" ht="14.25" customHeight="1" x14ac:dyDescent="0.35">
      <c r="A24" s="198" t="s">
        <v>262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>
        <v>0</v>
      </c>
      <c r="DV24" s="4">
        <v>3</v>
      </c>
      <c r="DW24" s="4">
        <v>9</v>
      </c>
      <c r="DX24" s="4">
        <v>5</v>
      </c>
      <c r="DY24" s="4">
        <v>3</v>
      </c>
      <c r="DZ24" s="4">
        <v>2</v>
      </c>
      <c r="EA24" s="4">
        <v>3</v>
      </c>
      <c r="EB24" s="4">
        <v>3</v>
      </c>
      <c r="EC24" s="4">
        <v>2</v>
      </c>
      <c r="ED24" s="4">
        <v>2</v>
      </c>
      <c r="EE24" s="4">
        <v>0</v>
      </c>
      <c r="EF24" s="4">
        <v>1</v>
      </c>
      <c r="EG24" s="4">
        <v>2</v>
      </c>
      <c r="EH24" s="4">
        <v>0</v>
      </c>
      <c r="EI24" s="4">
        <v>5</v>
      </c>
      <c r="EJ24" s="4">
        <v>3</v>
      </c>
      <c r="EK24" s="4">
        <v>3</v>
      </c>
      <c r="EL24" s="4">
        <v>5</v>
      </c>
      <c r="EM24" s="4">
        <v>1</v>
      </c>
      <c r="EN24" s="4">
        <v>0</v>
      </c>
      <c r="EO24" s="4">
        <v>1</v>
      </c>
      <c r="EP24" s="4">
        <v>0</v>
      </c>
      <c r="EQ24" s="4">
        <v>0</v>
      </c>
      <c r="ER24" s="4">
        <v>0</v>
      </c>
      <c r="ES24" s="4">
        <v>0</v>
      </c>
      <c r="ET24" s="4">
        <v>1</v>
      </c>
      <c r="EU24" s="4">
        <v>1</v>
      </c>
      <c r="EV24" s="4">
        <v>0</v>
      </c>
      <c r="EW24" s="4">
        <v>0</v>
      </c>
      <c r="EX24" s="4">
        <v>0</v>
      </c>
      <c r="EY24" s="4">
        <v>0</v>
      </c>
      <c r="EZ24" s="4">
        <v>0</v>
      </c>
      <c r="FA24" s="4">
        <v>0</v>
      </c>
      <c r="FB24" s="4">
        <v>0</v>
      </c>
      <c r="FC24" s="4">
        <v>0</v>
      </c>
      <c r="FD24" s="4">
        <v>0</v>
      </c>
      <c r="FE24" s="4">
        <v>0</v>
      </c>
      <c r="FF24" s="4">
        <v>0</v>
      </c>
      <c r="FG24" s="4">
        <v>0</v>
      </c>
      <c r="FH24" s="4">
        <v>0</v>
      </c>
      <c r="FI24" s="4">
        <v>0</v>
      </c>
      <c r="FJ24" s="4">
        <v>0</v>
      </c>
      <c r="FK24" s="4">
        <v>0</v>
      </c>
      <c r="FL24" s="4">
        <v>0</v>
      </c>
      <c r="FM24" s="4">
        <v>0</v>
      </c>
      <c r="FN24" s="4">
        <v>0</v>
      </c>
      <c r="FO24" s="4">
        <v>0</v>
      </c>
      <c r="FP24" s="4">
        <v>0</v>
      </c>
      <c r="FQ24" s="4">
        <v>0</v>
      </c>
      <c r="FR24" s="4">
        <v>0</v>
      </c>
      <c r="FS24" s="4">
        <v>0</v>
      </c>
      <c r="FT24" s="4">
        <v>0</v>
      </c>
      <c r="FU24" s="4">
        <v>0</v>
      </c>
      <c r="FV24" s="4">
        <v>0</v>
      </c>
      <c r="FW24" s="4">
        <v>0</v>
      </c>
      <c r="FX24" s="4">
        <v>0</v>
      </c>
      <c r="FY24" s="4">
        <v>0</v>
      </c>
      <c r="FZ24" s="4">
        <v>0</v>
      </c>
      <c r="GA24" s="4">
        <v>0</v>
      </c>
      <c r="GB24" s="4">
        <v>0</v>
      </c>
      <c r="GC24" s="4">
        <v>0</v>
      </c>
      <c r="GD24" s="4">
        <v>0</v>
      </c>
      <c r="GE24" s="4">
        <v>0</v>
      </c>
      <c r="GF24" s="4">
        <v>1</v>
      </c>
      <c r="GG24" s="4">
        <v>1</v>
      </c>
      <c r="GH24" s="4">
        <v>1</v>
      </c>
      <c r="GI24" s="4">
        <v>1</v>
      </c>
      <c r="GJ24" s="4">
        <v>1</v>
      </c>
      <c r="GK24" s="4">
        <v>0</v>
      </c>
      <c r="GL24" s="4">
        <v>0</v>
      </c>
      <c r="GM24" s="4">
        <v>0</v>
      </c>
      <c r="GN24" s="4">
        <v>0</v>
      </c>
      <c r="GO24" s="4">
        <v>0</v>
      </c>
      <c r="GP24" s="4">
        <v>0</v>
      </c>
      <c r="GQ24" s="4">
        <v>1</v>
      </c>
      <c r="GR24" s="4">
        <v>1</v>
      </c>
      <c r="GS24" s="4">
        <v>1</v>
      </c>
      <c r="GT24" s="4">
        <v>0</v>
      </c>
      <c r="GU24" s="4">
        <v>0</v>
      </c>
      <c r="GV24" s="4">
        <v>0</v>
      </c>
      <c r="GW24" s="4">
        <v>0</v>
      </c>
      <c r="GX24" s="4">
        <v>0</v>
      </c>
      <c r="GY24" s="4">
        <v>0</v>
      </c>
      <c r="GZ24" s="4">
        <v>0</v>
      </c>
      <c r="HA24" s="4">
        <v>0</v>
      </c>
      <c r="HB24" s="4">
        <v>0</v>
      </c>
      <c r="HC24" s="4">
        <v>0</v>
      </c>
      <c r="HD24" s="4">
        <v>0</v>
      </c>
      <c r="HE24" s="4">
        <v>0</v>
      </c>
      <c r="HF24" s="4">
        <v>0</v>
      </c>
      <c r="HG24" s="4">
        <v>0</v>
      </c>
      <c r="HH24" s="4">
        <v>0</v>
      </c>
      <c r="HI24" s="4">
        <v>0</v>
      </c>
      <c r="HJ24" s="4">
        <v>0</v>
      </c>
      <c r="HK24" s="4">
        <v>0</v>
      </c>
      <c r="HL24" s="4">
        <v>0</v>
      </c>
      <c r="HM24" s="4">
        <v>0</v>
      </c>
      <c r="HN24" s="4">
        <v>0</v>
      </c>
      <c r="HO24" s="4">
        <v>0</v>
      </c>
      <c r="HP24" s="4">
        <v>0</v>
      </c>
      <c r="HQ24" s="4">
        <v>1</v>
      </c>
      <c r="HR24" s="4">
        <v>1</v>
      </c>
      <c r="HS24" s="4">
        <v>0</v>
      </c>
      <c r="HT24" s="4">
        <v>1</v>
      </c>
      <c r="HU24" s="4">
        <v>0</v>
      </c>
      <c r="HV24" s="4">
        <v>0</v>
      </c>
      <c r="HW24" s="4">
        <v>0</v>
      </c>
      <c r="HX24" s="4">
        <v>0</v>
      </c>
      <c r="HY24" s="4">
        <v>0</v>
      </c>
      <c r="HZ24" s="4">
        <v>0</v>
      </c>
      <c r="IA24" s="4">
        <v>0</v>
      </c>
      <c r="IB24" s="4">
        <v>0</v>
      </c>
      <c r="IC24" s="4">
        <v>0</v>
      </c>
      <c r="ID24" s="4">
        <v>0</v>
      </c>
      <c r="IE24" s="4">
        <v>0</v>
      </c>
      <c r="IF24" s="4">
        <v>0</v>
      </c>
      <c r="IG24" s="4">
        <v>0</v>
      </c>
      <c r="IH24" s="4">
        <v>0</v>
      </c>
      <c r="II24" s="4">
        <v>0</v>
      </c>
      <c r="IJ24" s="4">
        <v>0</v>
      </c>
      <c r="IK24" s="4">
        <v>0</v>
      </c>
      <c r="IL24" s="4">
        <v>0</v>
      </c>
      <c r="IM24" s="4">
        <v>0</v>
      </c>
      <c r="IN24" s="4">
        <v>0</v>
      </c>
      <c r="IO24" s="4">
        <v>0</v>
      </c>
      <c r="IP24" s="4">
        <v>0</v>
      </c>
      <c r="IQ24" s="121">
        <v>0</v>
      </c>
      <c r="IR24" s="4">
        <v>0</v>
      </c>
      <c r="IS24" s="4">
        <v>0</v>
      </c>
      <c r="IT24" s="4">
        <v>0</v>
      </c>
      <c r="IU24" s="4">
        <v>0</v>
      </c>
      <c r="IV24" s="4">
        <v>0</v>
      </c>
      <c r="IW24" s="4">
        <v>0</v>
      </c>
      <c r="IX24" s="4">
        <v>0</v>
      </c>
      <c r="IY24" s="4">
        <v>0</v>
      </c>
      <c r="IZ24" s="4">
        <v>0</v>
      </c>
      <c r="JA24" s="4">
        <v>0</v>
      </c>
      <c r="JB24" s="4">
        <v>0</v>
      </c>
      <c r="JC24" s="121">
        <v>0</v>
      </c>
    </row>
    <row r="25" spans="1:273" s="216" customFormat="1" ht="14.25" customHeight="1" x14ac:dyDescent="0.35">
      <c r="A25" s="230" t="s">
        <v>263</v>
      </c>
      <c r="B25" s="231"/>
      <c r="C25" s="231"/>
      <c r="D25" s="231"/>
      <c r="E25" s="231"/>
      <c r="F25" s="231"/>
      <c r="G25" s="231"/>
      <c r="H25" s="231"/>
      <c r="I25" s="231"/>
      <c r="J25" s="231"/>
      <c r="K25" s="231"/>
      <c r="L25" s="231"/>
      <c r="M25" s="231"/>
      <c r="N25" s="231"/>
      <c r="O25" s="231"/>
      <c r="P25" s="231"/>
      <c r="Q25" s="231"/>
      <c r="R25" s="231"/>
      <c r="S25" s="231"/>
      <c r="T25" s="231"/>
      <c r="U25" s="231"/>
      <c r="V25" s="231"/>
      <c r="W25" s="231"/>
      <c r="X25" s="231"/>
      <c r="Y25" s="231"/>
      <c r="Z25" s="231"/>
      <c r="AA25" s="231"/>
      <c r="AB25" s="231"/>
      <c r="AC25" s="231"/>
      <c r="AD25" s="231"/>
      <c r="AE25" s="231"/>
      <c r="AF25" s="231"/>
      <c r="AG25" s="231"/>
      <c r="AH25" s="231"/>
      <c r="AI25" s="231"/>
      <c r="AJ25" s="231"/>
      <c r="AK25" s="231"/>
      <c r="AL25" s="231"/>
      <c r="AM25" s="231"/>
      <c r="AN25" s="231"/>
      <c r="AO25" s="231"/>
      <c r="AP25" s="231"/>
      <c r="AQ25" s="231"/>
      <c r="AR25" s="231"/>
      <c r="AS25" s="231"/>
      <c r="AT25" s="231"/>
      <c r="AU25" s="231"/>
      <c r="AV25" s="231"/>
      <c r="AW25" s="231"/>
      <c r="AX25" s="231"/>
      <c r="AY25" s="231"/>
      <c r="AZ25" s="231"/>
      <c r="BA25" s="231"/>
      <c r="BB25" s="231"/>
      <c r="BC25" s="231"/>
      <c r="BD25" s="231"/>
      <c r="BE25" s="231"/>
      <c r="BF25" s="231"/>
      <c r="BG25" s="231"/>
      <c r="BH25" s="231"/>
      <c r="BI25" s="231"/>
      <c r="BJ25" s="231"/>
      <c r="BK25" s="231"/>
      <c r="BL25" s="231"/>
      <c r="BM25" s="231"/>
      <c r="BN25" s="231"/>
      <c r="BO25" s="231"/>
      <c r="BP25" s="231"/>
      <c r="BQ25" s="231"/>
      <c r="BR25" s="231"/>
      <c r="BS25" s="231"/>
      <c r="BT25" s="231"/>
      <c r="BU25" s="231"/>
      <c r="BV25" s="231"/>
      <c r="BW25" s="231"/>
      <c r="BX25" s="231"/>
      <c r="BY25" s="231"/>
      <c r="BZ25" s="231"/>
      <c r="CA25" s="231"/>
      <c r="CB25" s="231"/>
      <c r="CC25" s="231"/>
      <c r="CD25" s="231"/>
      <c r="CE25" s="231"/>
      <c r="CF25" s="231"/>
      <c r="CG25" s="231"/>
      <c r="CH25" s="231"/>
      <c r="CI25" s="231"/>
      <c r="CJ25" s="231"/>
      <c r="CK25" s="231"/>
      <c r="CL25" s="231"/>
      <c r="CM25" s="231"/>
      <c r="CN25" s="231"/>
      <c r="CO25" s="231"/>
      <c r="CP25" s="231"/>
      <c r="CQ25" s="231"/>
      <c r="CR25" s="231"/>
      <c r="CS25" s="231"/>
      <c r="CT25" s="231"/>
      <c r="CU25" s="231"/>
      <c r="CV25" s="231"/>
      <c r="CW25" s="231"/>
      <c r="CX25" s="231"/>
      <c r="CY25" s="231"/>
      <c r="CZ25" s="231"/>
      <c r="DA25" s="231"/>
      <c r="DB25" s="231"/>
      <c r="DC25" s="231"/>
      <c r="DD25" s="231"/>
      <c r="DE25" s="231"/>
      <c r="DF25" s="231"/>
      <c r="DG25" s="231"/>
      <c r="DH25" s="231"/>
      <c r="DI25" s="231"/>
      <c r="DJ25" s="231"/>
      <c r="DK25" s="231"/>
      <c r="DL25" s="231"/>
      <c r="DM25" s="231"/>
      <c r="DN25" s="231"/>
      <c r="DO25" s="231"/>
      <c r="DP25" s="231"/>
      <c r="DQ25" s="231"/>
      <c r="DR25" s="231"/>
      <c r="DS25" s="231"/>
      <c r="DT25" s="231"/>
      <c r="DU25" s="231">
        <v>200</v>
      </c>
      <c r="DV25" s="231">
        <v>213</v>
      </c>
      <c r="DW25" s="231">
        <v>221</v>
      </c>
      <c r="DX25" s="231">
        <v>176</v>
      </c>
      <c r="DY25" s="231">
        <v>167</v>
      </c>
      <c r="DZ25" s="231">
        <v>176</v>
      </c>
      <c r="EA25" s="231">
        <v>212</v>
      </c>
      <c r="EB25" s="231">
        <v>229</v>
      </c>
      <c r="EC25" s="231">
        <v>197</v>
      </c>
      <c r="ED25" s="231">
        <v>182</v>
      </c>
      <c r="EE25" s="231">
        <v>174</v>
      </c>
      <c r="EF25" s="231">
        <v>216</v>
      </c>
      <c r="EG25" s="231">
        <v>197</v>
      </c>
      <c r="EH25" s="231">
        <v>194</v>
      </c>
      <c r="EI25" s="231">
        <v>161</v>
      </c>
      <c r="EJ25" s="231">
        <v>135</v>
      </c>
      <c r="EK25" s="231">
        <v>156</v>
      </c>
      <c r="EL25" s="231">
        <v>177</v>
      </c>
      <c r="EM25" s="231">
        <v>356</v>
      </c>
      <c r="EN25" s="231">
        <v>429</v>
      </c>
      <c r="EO25" s="231">
        <v>391</v>
      </c>
      <c r="EP25" s="231">
        <v>359</v>
      </c>
      <c r="EQ25" s="231">
        <v>367</v>
      </c>
      <c r="ER25" s="231">
        <v>378</v>
      </c>
      <c r="ES25" s="231">
        <v>405</v>
      </c>
      <c r="ET25" s="231">
        <v>406</v>
      </c>
      <c r="EU25" s="231">
        <v>365</v>
      </c>
      <c r="EV25" s="231">
        <v>308</v>
      </c>
      <c r="EW25" s="231">
        <v>316</v>
      </c>
      <c r="EX25" s="231">
        <v>348</v>
      </c>
      <c r="EY25" s="231">
        <v>381</v>
      </c>
      <c r="EZ25" s="231">
        <v>413</v>
      </c>
      <c r="FA25" s="231">
        <v>419</v>
      </c>
      <c r="FB25" s="231">
        <v>367</v>
      </c>
      <c r="FC25" s="231">
        <v>393</v>
      </c>
      <c r="FD25" s="231">
        <v>409</v>
      </c>
      <c r="FE25" s="231">
        <v>400</v>
      </c>
      <c r="FF25" s="231">
        <v>346</v>
      </c>
      <c r="FG25" s="231">
        <v>346</v>
      </c>
      <c r="FH25" s="231">
        <v>250</v>
      </c>
      <c r="FI25" s="231">
        <v>311</v>
      </c>
      <c r="FJ25" s="231">
        <v>351</v>
      </c>
      <c r="FK25" s="231">
        <v>433</v>
      </c>
      <c r="FL25" s="231">
        <v>451</v>
      </c>
      <c r="FM25" s="231">
        <v>445</v>
      </c>
      <c r="FN25" s="231">
        <v>391</v>
      </c>
      <c r="FO25" s="231">
        <v>406</v>
      </c>
      <c r="FP25" s="231">
        <v>409</v>
      </c>
      <c r="FQ25" s="231">
        <v>434</v>
      </c>
      <c r="FR25" s="231">
        <v>402</v>
      </c>
      <c r="FS25" s="231">
        <v>379</v>
      </c>
      <c r="FT25" s="231">
        <v>272</v>
      </c>
      <c r="FU25" s="231">
        <v>292</v>
      </c>
      <c r="FV25" s="231">
        <v>386</v>
      </c>
      <c r="FW25" s="231">
        <v>404</v>
      </c>
      <c r="FX25" s="231">
        <v>431</v>
      </c>
      <c r="FY25" s="231">
        <v>427</v>
      </c>
      <c r="FZ25" s="231">
        <v>379</v>
      </c>
      <c r="GA25" s="231">
        <v>415</v>
      </c>
      <c r="GB25" s="231">
        <v>407</v>
      </c>
      <c r="GC25" s="231">
        <v>359</v>
      </c>
      <c r="GD25" s="231">
        <v>327</v>
      </c>
      <c r="GE25" s="231">
        <v>333</v>
      </c>
      <c r="GF25" s="231">
        <v>246</v>
      </c>
      <c r="GG25" s="231">
        <v>313</v>
      </c>
      <c r="GH25" s="231">
        <v>367</v>
      </c>
      <c r="GI25" s="231">
        <v>438</v>
      </c>
      <c r="GJ25" s="231">
        <v>444</v>
      </c>
      <c r="GK25" s="231">
        <v>413</v>
      </c>
      <c r="GL25" s="231">
        <v>398</v>
      </c>
      <c r="GM25" s="231">
        <v>447</v>
      </c>
      <c r="GN25" s="231">
        <v>425</v>
      </c>
      <c r="GO25" s="231">
        <v>422</v>
      </c>
      <c r="GP25" s="231">
        <v>462</v>
      </c>
      <c r="GQ25" s="231">
        <v>394</v>
      </c>
      <c r="GR25" s="231">
        <v>321</v>
      </c>
      <c r="GS25" s="231">
        <v>374</v>
      </c>
      <c r="GT25" s="231">
        <v>494</v>
      </c>
      <c r="GU25" s="231">
        <v>438</v>
      </c>
      <c r="GV25" s="231">
        <v>366</v>
      </c>
      <c r="GW25" s="231">
        <v>535</v>
      </c>
      <c r="GX25" s="231">
        <v>833</v>
      </c>
      <c r="GY25" s="231">
        <v>906</v>
      </c>
      <c r="GZ25" s="231">
        <v>981</v>
      </c>
      <c r="HA25" s="231">
        <v>968</v>
      </c>
      <c r="HB25" s="231">
        <v>916</v>
      </c>
      <c r="HC25" s="231">
        <v>836</v>
      </c>
      <c r="HD25" s="231">
        <v>705</v>
      </c>
      <c r="HE25" s="231">
        <v>762</v>
      </c>
      <c r="HF25" s="231">
        <v>820</v>
      </c>
      <c r="HG25" s="231">
        <v>881</v>
      </c>
      <c r="HH25" s="231">
        <v>919</v>
      </c>
      <c r="HI25" s="231">
        <v>854</v>
      </c>
      <c r="HJ25" s="231">
        <v>726</v>
      </c>
      <c r="HK25" s="231">
        <v>707</v>
      </c>
      <c r="HL25" s="231">
        <v>738</v>
      </c>
      <c r="HM25" s="231">
        <v>779</v>
      </c>
      <c r="HN25" s="231">
        <v>773</v>
      </c>
      <c r="HO25" s="231">
        <v>730</v>
      </c>
      <c r="HP25" s="231">
        <v>612</v>
      </c>
      <c r="HQ25" s="231">
        <v>647</v>
      </c>
      <c r="HR25" s="231">
        <v>707</v>
      </c>
      <c r="HS25" s="231">
        <v>684</v>
      </c>
      <c r="HT25" s="231">
        <v>658</v>
      </c>
      <c r="HU25" s="231">
        <v>556</v>
      </c>
      <c r="HV25" s="231">
        <v>482</v>
      </c>
      <c r="HW25" s="231">
        <v>486</v>
      </c>
      <c r="HX25" s="231">
        <v>481</v>
      </c>
      <c r="HY25" s="231">
        <v>469</v>
      </c>
      <c r="HZ25" s="231">
        <v>423</v>
      </c>
      <c r="IA25" s="231">
        <v>365</v>
      </c>
      <c r="IB25" s="231">
        <v>308</v>
      </c>
      <c r="IC25" s="231">
        <v>402</v>
      </c>
      <c r="ID25" s="231">
        <v>429</v>
      </c>
      <c r="IE25" s="231">
        <v>419</v>
      </c>
      <c r="IF25" s="231">
        <v>418</v>
      </c>
      <c r="IG25" s="231">
        <v>399</v>
      </c>
      <c r="IH25" s="231">
        <v>351</v>
      </c>
      <c r="II25" s="231">
        <v>368</v>
      </c>
      <c r="IJ25" s="231">
        <v>401</v>
      </c>
      <c r="IK25" s="231">
        <v>379</v>
      </c>
      <c r="IL25" s="231">
        <v>359</v>
      </c>
      <c r="IM25" s="231">
        <v>284</v>
      </c>
      <c r="IN25" s="231">
        <v>251</v>
      </c>
      <c r="IO25" s="231">
        <v>285</v>
      </c>
      <c r="IP25" s="231">
        <v>369</v>
      </c>
      <c r="IQ25" s="232">
        <v>343</v>
      </c>
      <c r="IR25" s="231">
        <v>343</v>
      </c>
      <c r="IS25" s="231">
        <v>323</v>
      </c>
      <c r="IT25" s="231">
        <v>323</v>
      </c>
      <c r="IU25" s="231">
        <v>310</v>
      </c>
      <c r="IV25" s="231">
        <v>323</v>
      </c>
      <c r="IW25" s="231">
        <v>325</v>
      </c>
      <c r="IX25" s="231">
        <v>295</v>
      </c>
      <c r="IY25" s="231">
        <v>287</v>
      </c>
      <c r="IZ25" s="231">
        <v>228</v>
      </c>
      <c r="JA25" s="231">
        <v>245</v>
      </c>
      <c r="JB25" s="231">
        <v>304</v>
      </c>
      <c r="JC25" s="232">
        <v>312</v>
      </c>
    </row>
    <row r="26" spans="1:273" ht="14.25" customHeight="1" x14ac:dyDescent="0.35">
      <c r="A26" s="204" t="s">
        <v>37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41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>
        <v>190</v>
      </c>
      <c r="CS26" s="4">
        <v>173</v>
      </c>
      <c r="CT26" s="4">
        <v>177</v>
      </c>
      <c r="CU26" s="4">
        <v>178</v>
      </c>
      <c r="CV26" s="4">
        <v>175</v>
      </c>
      <c r="CW26" s="4">
        <v>169</v>
      </c>
      <c r="CX26" s="4">
        <v>186</v>
      </c>
      <c r="CY26" s="4">
        <v>120</v>
      </c>
      <c r="CZ26" s="4">
        <v>152</v>
      </c>
      <c r="DA26" s="4">
        <v>126</v>
      </c>
      <c r="DB26" s="4">
        <v>150</v>
      </c>
      <c r="DC26" s="4">
        <v>162</v>
      </c>
      <c r="DD26" s="4">
        <v>160</v>
      </c>
      <c r="DE26" s="4">
        <v>161</v>
      </c>
      <c r="DF26" s="4">
        <v>153</v>
      </c>
      <c r="DG26" s="4">
        <v>145</v>
      </c>
      <c r="DH26" s="4">
        <v>129</v>
      </c>
      <c r="DI26" s="4">
        <v>127</v>
      </c>
      <c r="DJ26" s="4">
        <v>132</v>
      </c>
      <c r="DK26" s="4">
        <v>132</v>
      </c>
      <c r="DL26" s="4">
        <v>134</v>
      </c>
      <c r="DM26" s="4">
        <v>133</v>
      </c>
      <c r="DN26" s="4">
        <v>139</v>
      </c>
      <c r="DO26" s="4">
        <v>136</v>
      </c>
      <c r="DP26" s="4">
        <v>132</v>
      </c>
      <c r="DQ26" s="4">
        <v>120</v>
      </c>
      <c r="DR26" s="4">
        <v>105</v>
      </c>
      <c r="DS26" s="4">
        <v>98</v>
      </c>
      <c r="DT26" s="4">
        <v>93</v>
      </c>
      <c r="DU26" s="4">
        <v>89</v>
      </c>
      <c r="DV26" s="4">
        <v>91</v>
      </c>
      <c r="DW26" s="4">
        <v>87</v>
      </c>
      <c r="DX26" s="4">
        <v>78</v>
      </c>
      <c r="DY26" s="4">
        <v>91</v>
      </c>
      <c r="DZ26" s="4">
        <v>96</v>
      </c>
      <c r="EA26" s="4">
        <v>91</v>
      </c>
      <c r="EB26" s="4">
        <v>86</v>
      </c>
      <c r="EC26" s="4">
        <v>85</v>
      </c>
      <c r="ED26" s="4">
        <v>80</v>
      </c>
      <c r="EE26" s="4">
        <v>84</v>
      </c>
      <c r="EF26" s="4">
        <v>87</v>
      </c>
      <c r="EG26" s="4">
        <v>85</v>
      </c>
      <c r="EH26" s="4">
        <v>83</v>
      </c>
      <c r="EI26" s="4">
        <v>87</v>
      </c>
      <c r="EJ26" s="4">
        <v>66</v>
      </c>
      <c r="EK26" s="4">
        <v>80</v>
      </c>
      <c r="EL26" s="4">
        <v>82</v>
      </c>
      <c r="EM26" s="4">
        <v>82</v>
      </c>
      <c r="EN26" s="4">
        <v>74</v>
      </c>
      <c r="EO26" s="4">
        <v>57</v>
      </c>
      <c r="EP26" s="4">
        <v>54</v>
      </c>
      <c r="EQ26" s="4">
        <v>52</v>
      </c>
      <c r="ER26" s="4">
        <v>46</v>
      </c>
      <c r="ES26" s="4">
        <v>46</v>
      </c>
      <c r="ET26" s="4">
        <v>46</v>
      </c>
      <c r="EU26" s="4">
        <v>39</v>
      </c>
      <c r="EV26" s="4">
        <v>35</v>
      </c>
      <c r="EW26" s="4">
        <v>36</v>
      </c>
      <c r="EX26" s="4">
        <v>36</v>
      </c>
      <c r="EY26" s="4">
        <v>32</v>
      </c>
      <c r="EZ26" s="4">
        <v>31</v>
      </c>
      <c r="FA26" s="4">
        <v>30</v>
      </c>
      <c r="FB26" s="4">
        <v>32</v>
      </c>
      <c r="FC26" s="4">
        <v>30</v>
      </c>
      <c r="FD26" s="4">
        <v>34</v>
      </c>
      <c r="FE26" s="4">
        <v>17</v>
      </c>
      <c r="FF26" s="4">
        <v>30</v>
      </c>
      <c r="FG26" s="4">
        <v>31</v>
      </c>
      <c r="FH26" s="4">
        <v>22</v>
      </c>
      <c r="FI26" s="4">
        <v>18</v>
      </c>
      <c r="FJ26" s="4">
        <v>22</v>
      </c>
      <c r="FK26" s="4">
        <v>18</v>
      </c>
      <c r="FL26" s="4">
        <v>15</v>
      </c>
      <c r="FM26" s="4">
        <v>18</v>
      </c>
      <c r="FN26" s="4">
        <v>19</v>
      </c>
      <c r="FO26" s="4">
        <v>15</v>
      </c>
      <c r="FP26" s="4">
        <v>10</v>
      </c>
      <c r="FQ26" s="4">
        <v>10</v>
      </c>
      <c r="FR26" s="4">
        <v>7</v>
      </c>
      <c r="FS26" s="4">
        <v>8</v>
      </c>
      <c r="FT26" s="4">
        <v>10</v>
      </c>
      <c r="FU26" s="4">
        <v>7</v>
      </c>
      <c r="FV26" s="4">
        <v>9</v>
      </c>
      <c r="FW26" s="4">
        <v>13</v>
      </c>
      <c r="FX26" s="4">
        <v>8</v>
      </c>
      <c r="FY26" s="4">
        <v>7</v>
      </c>
      <c r="FZ26" s="4">
        <v>4</v>
      </c>
      <c r="GA26" s="4">
        <v>9</v>
      </c>
      <c r="GB26" s="4">
        <v>12</v>
      </c>
      <c r="GC26" s="4">
        <v>10</v>
      </c>
      <c r="GD26" s="4">
        <v>9</v>
      </c>
      <c r="GE26" s="4">
        <v>6</v>
      </c>
      <c r="GF26" s="4">
        <v>7</v>
      </c>
      <c r="GG26" s="4">
        <v>4</v>
      </c>
      <c r="GH26" s="4">
        <v>6</v>
      </c>
      <c r="GI26" s="4">
        <v>6</v>
      </c>
      <c r="GJ26" s="4">
        <v>8</v>
      </c>
      <c r="GK26" s="4">
        <v>8</v>
      </c>
      <c r="GL26" s="4">
        <v>4</v>
      </c>
      <c r="GM26" s="4">
        <v>5</v>
      </c>
      <c r="GN26" s="4">
        <v>7</v>
      </c>
      <c r="GO26" s="4">
        <v>4</v>
      </c>
      <c r="GP26" s="4">
        <v>5</v>
      </c>
      <c r="GQ26" s="4">
        <v>5</v>
      </c>
      <c r="GR26" s="4">
        <v>5</v>
      </c>
      <c r="GS26" s="4">
        <v>7</v>
      </c>
      <c r="GT26" s="4">
        <v>6</v>
      </c>
      <c r="GU26" s="4">
        <v>8</v>
      </c>
      <c r="GV26" s="4">
        <v>11</v>
      </c>
      <c r="GW26" s="4">
        <v>10</v>
      </c>
      <c r="GX26" s="4">
        <v>3</v>
      </c>
      <c r="GY26" s="4">
        <v>6</v>
      </c>
      <c r="GZ26" s="4">
        <v>6</v>
      </c>
      <c r="HA26" s="4">
        <v>5</v>
      </c>
      <c r="HB26" s="4">
        <v>1</v>
      </c>
      <c r="HC26" s="4">
        <v>4</v>
      </c>
      <c r="HD26" s="4">
        <v>3</v>
      </c>
      <c r="HE26" s="4">
        <v>4</v>
      </c>
      <c r="HF26" s="4">
        <v>5</v>
      </c>
      <c r="HG26" s="4">
        <v>3</v>
      </c>
      <c r="HH26" s="4">
        <v>3</v>
      </c>
      <c r="HI26" s="4">
        <v>2</v>
      </c>
      <c r="HJ26" s="4">
        <v>2</v>
      </c>
      <c r="HK26" s="4">
        <v>2</v>
      </c>
      <c r="HL26" s="4">
        <v>1</v>
      </c>
      <c r="HM26" s="4">
        <v>2</v>
      </c>
      <c r="HN26" s="4">
        <v>2</v>
      </c>
      <c r="HO26" s="4">
        <v>0</v>
      </c>
      <c r="HP26" s="4">
        <v>3</v>
      </c>
      <c r="HQ26" s="4">
        <v>2</v>
      </c>
      <c r="HR26" s="4">
        <v>0</v>
      </c>
      <c r="HS26" s="4">
        <v>1</v>
      </c>
      <c r="HT26" s="4">
        <v>0</v>
      </c>
      <c r="HU26" s="4">
        <v>0</v>
      </c>
      <c r="HV26" s="4">
        <v>0</v>
      </c>
      <c r="HW26" s="4">
        <v>0</v>
      </c>
      <c r="HX26" s="4">
        <v>0</v>
      </c>
      <c r="HY26" s="4">
        <v>0</v>
      </c>
      <c r="HZ26" s="4">
        <v>0</v>
      </c>
      <c r="IA26" s="4">
        <v>0</v>
      </c>
      <c r="IB26" s="4">
        <v>0</v>
      </c>
      <c r="IC26" s="4">
        <v>0</v>
      </c>
      <c r="ID26" s="4">
        <v>0</v>
      </c>
      <c r="IE26" s="4">
        <v>0</v>
      </c>
      <c r="IF26" s="4">
        <v>0</v>
      </c>
      <c r="IG26" s="4">
        <v>0</v>
      </c>
      <c r="IH26" s="4">
        <v>0</v>
      </c>
      <c r="II26" s="4">
        <v>0</v>
      </c>
      <c r="IJ26" s="4">
        <v>0</v>
      </c>
      <c r="IK26" s="4">
        <v>0</v>
      </c>
      <c r="IL26" s="4">
        <v>1</v>
      </c>
      <c r="IM26" s="4">
        <v>2</v>
      </c>
      <c r="IN26" s="4">
        <v>2</v>
      </c>
      <c r="IO26" s="4">
        <v>2</v>
      </c>
      <c r="IP26" s="4">
        <v>2</v>
      </c>
      <c r="IQ26" s="121">
        <v>1</v>
      </c>
      <c r="IR26" s="4">
        <v>0</v>
      </c>
      <c r="IS26" s="4">
        <v>2</v>
      </c>
      <c r="IT26" s="4">
        <v>0</v>
      </c>
      <c r="IU26" s="4">
        <v>1</v>
      </c>
      <c r="IV26" s="4">
        <v>1</v>
      </c>
      <c r="IW26" s="4">
        <v>0</v>
      </c>
      <c r="IX26" s="4">
        <v>0</v>
      </c>
      <c r="IY26" s="4">
        <v>0</v>
      </c>
      <c r="IZ26" s="4">
        <v>0</v>
      </c>
      <c r="JA26" s="4">
        <v>0</v>
      </c>
      <c r="JB26" s="4">
        <v>1</v>
      </c>
      <c r="JC26" s="121">
        <v>2</v>
      </c>
    </row>
    <row r="27" spans="1:273" ht="14.25" customHeight="1" x14ac:dyDescent="0.35">
      <c r="A27" s="204" t="s">
        <v>38</v>
      </c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41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>
        <v>83</v>
      </c>
      <c r="CS27" s="4">
        <v>78</v>
      </c>
      <c r="CT27" s="4">
        <v>71</v>
      </c>
      <c r="CU27" s="4">
        <v>61</v>
      </c>
      <c r="CV27" s="4">
        <v>69</v>
      </c>
      <c r="CW27" s="4">
        <v>60</v>
      </c>
      <c r="CX27" s="4">
        <v>65</v>
      </c>
      <c r="CY27" s="4">
        <v>62</v>
      </c>
      <c r="CZ27" s="4">
        <v>85</v>
      </c>
      <c r="DA27" s="4">
        <v>75</v>
      </c>
      <c r="DB27" s="4">
        <v>78</v>
      </c>
      <c r="DC27" s="4">
        <v>74</v>
      </c>
      <c r="DD27" s="4">
        <v>82</v>
      </c>
      <c r="DE27" s="4">
        <v>69</v>
      </c>
      <c r="DF27" s="4">
        <v>68</v>
      </c>
      <c r="DG27" s="4">
        <v>60</v>
      </c>
      <c r="DH27" s="4">
        <v>56</v>
      </c>
      <c r="DI27" s="4">
        <v>61</v>
      </c>
      <c r="DJ27" s="4">
        <v>64</v>
      </c>
      <c r="DK27" s="4">
        <v>80</v>
      </c>
      <c r="DL27" s="4">
        <v>84</v>
      </c>
      <c r="DM27" s="4">
        <v>67</v>
      </c>
      <c r="DN27" s="4">
        <v>63</v>
      </c>
      <c r="DO27" s="4">
        <v>56</v>
      </c>
      <c r="DP27" s="4">
        <v>60</v>
      </c>
      <c r="DQ27" s="4">
        <v>58</v>
      </c>
      <c r="DR27" s="4">
        <v>51</v>
      </c>
      <c r="DS27" s="4">
        <v>47</v>
      </c>
      <c r="DT27" s="4">
        <v>40</v>
      </c>
      <c r="DU27" s="4">
        <v>53</v>
      </c>
      <c r="DV27" s="4">
        <v>56</v>
      </c>
      <c r="DW27" s="4">
        <v>58</v>
      </c>
      <c r="DX27" s="4">
        <v>48</v>
      </c>
      <c r="DY27" s="4">
        <v>42</v>
      </c>
      <c r="DZ27" s="4">
        <v>40</v>
      </c>
      <c r="EA27" s="4">
        <v>44</v>
      </c>
      <c r="EB27" s="4">
        <v>37</v>
      </c>
      <c r="EC27" s="4">
        <v>39</v>
      </c>
      <c r="ED27" s="4">
        <v>41</v>
      </c>
      <c r="EE27" s="4">
        <v>40</v>
      </c>
      <c r="EF27" s="4">
        <v>47</v>
      </c>
      <c r="EG27" s="4">
        <v>46</v>
      </c>
      <c r="EH27" s="4">
        <v>36</v>
      </c>
      <c r="EI27" s="4">
        <v>30</v>
      </c>
      <c r="EJ27" s="4">
        <v>32</v>
      </c>
      <c r="EK27" s="4">
        <v>32</v>
      </c>
      <c r="EL27" s="4">
        <v>28</v>
      </c>
      <c r="EM27" s="4">
        <v>22</v>
      </c>
      <c r="EN27" s="4">
        <v>17</v>
      </c>
      <c r="EO27" s="4">
        <v>20</v>
      </c>
      <c r="EP27" s="4">
        <v>24</v>
      </c>
      <c r="EQ27" s="4">
        <v>18</v>
      </c>
      <c r="ER27" s="4">
        <v>18</v>
      </c>
      <c r="ES27" s="4">
        <v>23</v>
      </c>
      <c r="ET27" s="4">
        <v>22</v>
      </c>
      <c r="EU27" s="4">
        <v>19</v>
      </c>
      <c r="EV27" s="4">
        <v>20</v>
      </c>
      <c r="EW27" s="4">
        <v>22</v>
      </c>
      <c r="EX27" s="4">
        <v>23</v>
      </c>
      <c r="EY27" s="4">
        <v>22</v>
      </c>
      <c r="EZ27" s="4">
        <v>25</v>
      </c>
      <c r="FA27" s="4">
        <v>23</v>
      </c>
      <c r="FB27" s="4">
        <v>26</v>
      </c>
      <c r="FC27" s="4">
        <v>22</v>
      </c>
      <c r="FD27" s="4">
        <v>23</v>
      </c>
      <c r="FE27" s="4">
        <v>19</v>
      </c>
      <c r="FF27" s="4">
        <v>25</v>
      </c>
      <c r="FG27" s="4">
        <v>24</v>
      </c>
      <c r="FH27" s="4">
        <v>23</v>
      </c>
      <c r="FI27" s="4">
        <v>21</v>
      </c>
      <c r="FJ27" s="4">
        <v>18</v>
      </c>
      <c r="FK27" s="4">
        <v>14</v>
      </c>
      <c r="FL27" s="4">
        <v>11</v>
      </c>
      <c r="FM27" s="4">
        <v>14</v>
      </c>
      <c r="FN27" s="4">
        <v>16</v>
      </c>
      <c r="FO27" s="4">
        <v>10</v>
      </c>
      <c r="FP27" s="4">
        <v>13</v>
      </c>
      <c r="FQ27" s="4">
        <v>11</v>
      </c>
      <c r="FR27" s="4">
        <v>15</v>
      </c>
      <c r="FS27" s="4">
        <v>16</v>
      </c>
      <c r="FT27" s="4">
        <v>20</v>
      </c>
      <c r="FU27" s="4">
        <v>16</v>
      </c>
      <c r="FV27" s="4">
        <v>16</v>
      </c>
      <c r="FW27" s="4">
        <v>19</v>
      </c>
      <c r="FX27" s="4">
        <v>17</v>
      </c>
      <c r="FY27" s="4">
        <v>15</v>
      </c>
      <c r="FZ27" s="4">
        <v>14</v>
      </c>
      <c r="GA27" s="4">
        <v>16</v>
      </c>
      <c r="GB27" s="4">
        <v>14</v>
      </c>
      <c r="GC27" s="4">
        <v>15</v>
      </c>
      <c r="GD27" s="4">
        <v>12</v>
      </c>
      <c r="GE27" s="4">
        <v>13</v>
      </c>
      <c r="GF27" s="4">
        <v>16</v>
      </c>
      <c r="GG27" s="4">
        <v>16</v>
      </c>
      <c r="GH27" s="4">
        <v>16</v>
      </c>
      <c r="GI27" s="4">
        <v>12</v>
      </c>
      <c r="GJ27" s="4">
        <v>13</v>
      </c>
      <c r="GK27" s="4">
        <v>10</v>
      </c>
      <c r="GL27" s="4">
        <v>7</v>
      </c>
      <c r="GM27" s="4">
        <v>11</v>
      </c>
      <c r="GN27" s="4">
        <v>13</v>
      </c>
      <c r="GO27" s="4">
        <v>5</v>
      </c>
      <c r="GP27" s="4">
        <v>15</v>
      </c>
      <c r="GQ27" s="4">
        <v>19</v>
      </c>
      <c r="GR27" s="4">
        <v>16</v>
      </c>
      <c r="GS27" s="4">
        <v>14</v>
      </c>
      <c r="GT27" s="4">
        <v>10</v>
      </c>
      <c r="GU27" s="4">
        <v>9</v>
      </c>
      <c r="GV27" s="4">
        <v>12</v>
      </c>
      <c r="GW27" s="4">
        <v>14</v>
      </c>
      <c r="GX27" s="4">
        <v>7</v>
      </c>
      <c r="GY27" s="4">
        <v>7</v>
      </c>
      <c r="GZ27" s="4">
        <v>4</v>
      </c>
      <c r="HA27" s="4">
        <v>2</v>
      </c>
      <c r="HB27" s="4">
        <v>0</v>
      </c>
      <c r="HC27" s="4">
        <v>3</v>
      </c>
      <c r="HD27" s="4">
        <v>3</v>
      </c>
      <c r="HE27" s="4">
        <v>1</v>
      </c>
      <c r="HF27" s="4">
        <v>1</v>
      </c>
      <c r="HG27" s="4">
        <v>0</v>
      </c>
      <c r="HH27" s="4">
        <v>1</v>
      </c>
      <c r="HI27" s="4">
        <v>2</v>
      </c>
      <c r="HJ27" s="4">
        <v>3</v>
      </c>
      <c r="HK27" s="4">
        <v>2</v>
      </c>
      <c r="HL27" s="4">
        <v>0</v>
      </c>
      <c r="HM27" s="4">
        <v>2</v>
      </c>
      <c r="HN27" s="4">
        <v>2</v>
      </c>
      <c r="HO27" s="4">
        <v>0</v>
      </c>
      <c r="HP27" s="4">
        <v>3</v>
      </c>
      <c r="HQ27" s="4">
        <v>4</v>
      </c>
      <c r="HR27" s="4">
        <v>3</v>
      </c>
      <c r="HS27" s="4">
        <v>0</v>
      </c>
      <c r="HT27" s="4">
        <v>0</v>
      </c>
      <c r="HU27" s="4">
        <v>2</v>
      </c>
      <c r="HV27" s="4">
        <v>1</v>
      </c>
      <c r="HW27" s="4">
        <v>0</v>
      </c>
      <c r="HX27" s="4">
        <v>2</v>
      </c>
      <c r="HY27" s="4">
        <v>0</v>
      </c>
      <c r="HZ27" s="4">
        <v>2</v>
      </c>
      <c r="IA27" s="4">
        <v>1</v>
      </c>
      <c r="IB27" s="4">
        <v>2</v>
      </c>
      <c r="IC27" s="4">
        <v>0</v>
      </c>
      <c r="ID27" s="4">
        <v>0</v>
      </c>
      <c r="IE27" s="4">
        <v>2</v>
      </c>
      <c r="IF27" s="4">
        <v>4</v>
      </c>
      <c r="IG27" s="4">
        <v>0</v>
      </c>
      <c r="IH27" s="4">
        <v>3</v>
      </c>
      <c r="II27" s="4">
        <v>3</v>
      </c>
      <c r="IJ27" s="4">
        <v>0</v>
      </c>
      <c r="IK27" s="4">
        <v>0</v>
      </c>
      <c r="IL27" s="4">
        <v>1</v>
      </c>
      <c r="IM27" s="4">
        <v>0</v>
      </c>
      <c r="IN27" s="4">
        <v>1</v>
      </c>
      <c r="IO27" s="4">
        <v>0</v>
      </c>
      <c r="IP27" s="4">
        <v>0</v>
      </c>
      <c r="IQ27" s="158">
        <v>2</v>
      </c>
      <c r="IR27" s="4">
        <v>0</v>
      </c>
      <c r="IS27" s="4">
        <v>0</v>
      </c>
      <c r="IT27" s="4">
        <v>3</v>
      </c>
      <c r="IU27" s="4">
        <v>2</v>
      </c>
      <c r="IV27" s="4">
        <v>2</v>
      </c>
      <c r="IW27" s="4">
        <v>0</v>
      </c>
      <c r="IX27" s="4">
        <v>0</v>
      </c>
      <c r="IY27" s="4">
        <v>1</v>
      </c>
      <c r="IZ27" s="4">
        <v>2</v>
      </c>
      <c r="JA27" s="4">
        <v>1</v>
      </c>
      <c r="JB27" s="4">
        <v>2</v>
      </c>
      <c r="JC27" s="121">
        <v>2</v>
      </c>
    </row>
    <row r="28" spans="1:273" s="156" customFormat="1" ht="14.25" customHeight="1" x14ac:dyDescent="0.35">
      <c r="A28" s="206" t="s">
        <v>22</v>
      </c>
      <c r="B28" s="10"/>
      <c r="C28" s="10">
        <v>1578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>
        <v>1632</v>
      </c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>
        <v>2434</v>
      </c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42"/>
      <c r="AZ28" s="13">
        <f t="shared" ref="AZ28:CW28" si="5">SUM(AZ19:AZ21)</f>
        <v>4542</v>
      </c>
      <c r="BA28" s="13">
        <f t="shared" si="5"/>
        <v>4463</v>
      </c>
      <c r="BB28" s="13">
        <f t="shared" si="5"/>
        <v>4418</v>
      </c>
      <c r="BC28" s="13">
        <f t="shared" si="5"/>
        <v>4456</v>
      </c>
      <c r="BD28" s="13">
        <f t="shared" si="5"/>
        <v>4334</v>
      </c>
      <c r="BE28" s="13">
        <f t="shared" si="5"/>
        <v>3886</v>
      </c>
      <c r="BF28" s="13">
        <f t="shared" si="5"/>
        <v>4046</v>
      </c>
      <c r="BG28" s="13">
        <f t="shared" si="5"/>
        <v>4122</v>
      </c>
      <c r="BH28" s="13">
        <f t="shared" si="5"/>
        <v>4296</v>
      </c>
      <c r="BI28" s="13">
        <f t="shared" si="5"/>
        <v>4184</v>
      </c>
      <c r="BJ28" s="13">
        <f t="shared" si="5"/>
        <v>4180</v>
      </c>
      <c r="BK28" s="13">
        <f t="shared" si="5"/>
        <v>4170</v>
      </c>
      <c r="BL28" s="13">
        <f t="shared" si="5"/>
        <v>3991</v>
      </c>
      <c r="BM28" s="13">
        <f t="shared" si="5"/>
        <v>4203</v>
      </c>
      <c r="BN28" s="13">
        <f t="shared" si="5"/>
        <v>4144</v>
      </c>
      <c r="BO28" s="13">
        <f t="shared" si="5"/>
        <v>4129</v>
      </c>
      <c r="BP28" s="13">
        <f t="shared" si="5"/>
        <v>3638</v>
      </c>
      <c r="BQ28" s="13">
        <f t="shared" si="5"/>
        <v>3743</v>
      </c>
      <c r="BR28" s="13">
        <f t="shared" si="5"/>
        <v>3850</v>
      </c>
      <c r="BS28" s="13">
        <f t="shared" si="5"/>
        <v>3923</v>
      </c>
      <c r="BT28" s="13">
        <f t="shared" si="5"/>
        <v>3992</v>
      </c>
      <c r="BU28" s="13">
        <f t="shared" si="5"/>
        <v>4087</v>
      </c>
      <c r="BV28" s="13">
        <f t="shared" si="5"/>
        <v>4115</v>
      </c>
      <c r="BW28" s="13">
        <f t="shared" si="5"/>
        <v>4141</v>
      </c>
      <c r="BX28" s="13">
        <f t="shared" si="5"/>
        <v>4141</v>
      </c>
      <c r="BY28" s="13">
        <f t="shared" si="5"/>
        <v>4087</v>
      </c>
      <c r="BZ28" s="13">
        <f t="shared" si="5"/>
        <v>4018</v>
      </c>
      <c r="CA28" s="13">
        <f t="shared" si="5"/>
        <v>3965</v>
      </c>
      <c r="CB28" s="13">
        <f t="shared" si="5"/>
        <v>3513</v>
      </c>
      <c r="CC28" s="13">
        <f t="shared" si="5"/>
        <v>3548</v>
      </c>
      <c r="CD28" s="13">
        <f t="shared" si="5"/>
        <v>3621</v>
      </c>
      <c r="CE28" s="13">
        <f t="shared" si="5"/>
        <v>3785</v>
      </c>
      <c r="CF28" s="13">
        <f t="shared" si="5"/>
        <v>3868</v>
      </c>
      <c r="CG28" s="13">
        <f t="shared" si="5"/>
        <v>3875</v>
      </c>
      <c r="CH28" s="13">
        <f t="shared" si="5"/>
        <v>3776</v>
      </c>
      <c r="CI28" s="13">
        <f t="shared" si="5"/>
        <v>3762</v>
      </c>
      <c r="CJ28" s="13">
        <f t="shared" si="5"/>
        <v>3640</v>
      </c>
      <c r="CK28" s="13">
        <f t="shared" si="5"/>
        <v>3516</v>
      </c>
      <c r="CL28" s="13">
        <f t="shared" si="5"/>
        <v>3378</v>
      </c>
      <c r="CM28" s="13">
        <f t="shared" si="5"/>
        <v>3296</v>
      </c>
      <c r="CN28" s="13">
        <f t="shared" si="5"/>
        <v>2975</v>
      </c>
      <c r="CO28" s="13">
        <f t="shared" si="5"/>
        <v>3058</v>
      </c>
      <c r="CP28" s="13">
        <f t="shared" si="5"/>
        <v>3114</v>
      </c>
      <c r="CQ28" s="13">
        <f t="shared" si="5"/>
        <v>3250</v>
      </c>
      <c r="CR28" s="13">
        <f t="shared" si="5"/>
        <v>3235</v>
      </c>
      <c r="CS28" s="13">
        <f t="shared" si="5"/>
        <v>3255</v>
      </c>
      <c r="CT28" s="13">
        <f t="shared" si="5"/>
        <v>3251</v>
      </c>
      <c r="CU28" s="13">
        <f t="shared" si="5"/>
        <v>3209</v>
      </c>
      <c r="CV28" s="13">
        <f t="shared" si="5"/>
        <v>3142</v>
      </c>
      <c r="CW28" s="13">
        <f t="shared" si="5"/>
        <v>3058</v>
      </c>
      <c r="CX28" s="13">
        <f t="shared" ref="CX28:DM28" si="6">SUM(CX18:CX21)</f>
        <v>3141</v>
      </c>
      <c r="CY28" s="13">
        <f t="shared" si="6"/>
        <v>3023</v>
      </c>
      <c r="CZ28" s="13">
        <f t="shared" si="6"/>
        <v>2846</v>
      </c>
      <c r="DA28" s="13">
        <f t="shared" si="6"/>
        <v>2902</v>
      </c>
      <c r="DB28" s="13">
        <f t="shared" si="6"/>
        <v>3086</v>
      </c>
      <c r="DC28" s="13">
        <f t="shared" si="6"/>
        <v>3160</v>
      </c>
      <c r="DD28" s="13">
        <f t="shared" si="6"/>
        <v>3192</v>
      </c>
      <c r="DE28" s="13">
        <f t="shared" si="6"/>
        <v>3241</v>
      </c>
      <c r="DF28" s="13">
        <f t="shared" si="6"/>
        <v>3146</v>
      </c>
      <c r="DG28" s="13">
        <f t="shared" si="6"/>
        <v>3156</v>
      </c>
      <c r="DH28" s="13">
        <f t="shared" si="6"/>
        <v>3078</v>
      </c>
      <c r="DI28" s="13">
        <f t="shared" si="6"/>
        <v>3079</v>
      </c>
      <c r="DJ28" s="13">
        <f t="shared" si="6"/>
        <v>3085</v>
      </c>
      <c r="DK28" s="13">
        <f t="shared" si="6"/>
        <v>3026</v>
      </c>
      <c r="DL28" s="13">
        <f t="shared" si="6"/>
        <v>2745</v>
      </c>
      <c r="DM28" s="13">
        <f t="shared" si="6"/>
        <v>2867</v>
      </c>
      <c r="DN28" s="13">
        <f t="shared" ref="DN28:DT28" si="7">SUM(DN19:DN21)</f>
        <v>2919</v>
      </c>
      <c r="DO28" s="13">
        <f t="shared" si="7"/>
        <v>2954</v>
      </c>
      <c r="DP28" s="13">
        <f t="shared" si="7"/>
        <v>3113</v>
      </c>
      <c r="DQ28" s="13">
        <f t="shared" si="7"/>
        <v>3126</v>
      </c>
      <c r="DR28" s="13">
        <f t="shared" si="7"/>
        <v>3080</v>
      </c>
      <c r="DS28" s="13">
        <f t="shared" si="7"/>
        <v>3074</v>
      </c>
      <c r="DT28" s="13">
        <f t="shared" si="7"/>
        <v>3119</v>
      </c>
      <c r="DU28" s="13">
        <f t="shared" ref="DU28:GV28" si="8">SUM(DU19:DU25)</f>
        <v>3476</v>
      </c>
      <c r="DV28" s="13">
        <f t="shared" si="8"/>
        <v>3559</v>
      </c>
      <c r="DW28" s="13">
        <f t="shared" si="8"/>
        <v>3502</v>
      </c>
      <c r="DX28" s="13">
        <f t="shared" si="8"/>
        <v>3153</v>
      </c>
      <c r="DY28" s="13">
        <f t="shared" si="8"/>
        <v>3319</v>
      </c>
      <c r="DZ28" s="13">
        <f t="shared" si="8"/>
        <v>3446</v>
      </c>
      <c r="EA28" s="13">
        <f t="shared" si="8"/>
        <v>3787</v>
      </c>
      <c r="EB28" s="13">
        <f t="shared" si="8"/>
        <v>3781</v>
      </c>
      <c r="EC28" s="13">
        <f t="shared" si="8"/>
        <v>3826</v>
      </c>
      <c r="ED28" s="13">
        <f t="shared" si="8"/>
        <v>3797</v>
      </c>
      <c r="EE28" s="13">
        <f t="shared" si="8"/>
        <v>3687</v>
      </c>
      <c r="EF28" s="13">
        <f t="shared" si="8"/>
        <v>3808</v>
      </c>
      <c r="EG28" s="13">
        <f t="shared" si="8"/>
        <v>3688</v>
      </c>
      <c r="EH28" s="13">
        <f t="shared" si="8"/>
        <v>3625</v>
      </c>
      <c r="EI28" s="13">
        <f t="shared" si="8"/>
        <v>3572</v>
      </c>
      <c r="EJ28" s="13">
        <f t="shared" si="8"/>
        <v>3094</v>
      </c>
      <c r="EK28" s="13">
        <f t="shared" si="8"/>
        <v>3275</v>
      </c>
      <c r="EL28" s="13">
        <f t="shared" si="8"/>
        <v>3423</v>
      </c>
      <c r="EM28" s="13">
        <f t="shared" si="8"/>
        <v>3410</v>
      </c>
      <c r="EN28" s="13">
        <f t="shared" si="8"/>
        <v>3536</v>
      </c>
      <c r="EO28" s="13">
        <f t="shared" si="8"/>
        <v>3522</v>
      </c>
      <c r="EP28" s="13">
        <f t="shared" si="8"/>
        <v>3462</v>
      </c>
      <c r="EQ28" s="13">
        <f t="shared" si="8"/>
        <v>3426</v>
      </c>
      <c r="ER28" s="13">
        <f t="shared" si="8"/>
        <v>3407</v>
      </c>
      <c r="ES28" s="13">
        <f t="shared" si="8"/>
        <v>3409</v>
      </c>
      <c r="ET28" s="13">
        <f t="shared" si="8"/>
        <v>3382</v>
      </c>
      <c r="EU28" s="13">
        <f t="shared" si="8"/>
        <v>3259</v>
      </c>
      <c r="EV28" s="13">
        <f t="shared" si="8"/>
        <v>2947</v>
      </c>
      <c r="EW28" s="13">
        <f t="shared" si="8"/>
        <v>2961</v>
      </c>
      <c r="EX28" s="13">
        <f t="shared" si="8"/>
        <v>3058</v>
      </c>
      <c r="EY28" s="13">
        <f t="shared" si="8"/>
        <v>3178</v>
      </c>
      <c r="EZ28" s="13">
        <f t="shared" si="8"/>
        <v>3305</v>
      </c>
      <c r="FA28" s="13">
        <f t="shared" si="8"/>
        <v>3201</v>
      </c>
      <c r="FB28" s="13">
        <f t="shared" si="8"/>
        <v>3159</v>
      </c>
      <c r="FC28" s="13">
        <f t="shared" si="8"/>
        <v>3111</v>
      </c>
      <c r="FD28" s="13">
        <f t="shared" si="8"/>
        <v>3047</v>
      </c>
      <c r="FE28" s="13">
        <f t="shared" si="8"/>
        <v>3023</v>
      </c>
      <c r="FF28" s="13">
        <f t="shared" si="8"/>
        <v>2913</v>
      </c>
      <c r="FG28" s="13">
        <f t="shared" si="8"/>
        <v>2809</v>
      </c>
      <c r="FH28" s="13">
        <f t="shared" si="8"/>
        <v>2518</v>
      </c>
      <c r="FI28" s="13">
        <f t="shared" si="8"/>
        <v>2639</v>
      </c>
      <c r="FJ28" s="13">
        <f t="shared" si="8"/>
        <v>2750</v>
      </c>
      <c r="FK28" s="13">
        <f t="shared" si="8"/>
        <v>2855</v>
      </c>
      <c r="FL28" s="13">
        <f t="shared" si="8"/>
        <v>2903</v>
      </c>
      <c r="FM28" s="13">
        <f t="shared" si="8"/>
        <v>2895</v>
      </c>
      <c r="FN28" s="13">
        <f t="shared" si="8"/>
        <v>2799</v>
      </c>
      <c r="FO28" s="13">
        <f t="shared" si="8"/>
        <v>2808</v>
      </c>
      <c r="FP28" s="13">
        <f t="shared" si="8"/>
        <v>2790</v>
      </c>
      <c r="FQ28" s="13">
        <f t="shared" si="8"/>
        <v>2747</v>
      </c>
      <c r="FR28" s="13">
        <f t="shared" si="8"/>
        <v>2734</v>
      </c>
      <c r="FS28" s="13">
        <f t="shared" si="8"/>
        <v>2648</v>
      </c>
      <c r="FT28" s="13">
        <f t="shared" si="8"/>
        <v>2371</v>
      </c>
      <c r="FU28" s="13">
        <f t="shared" si="8"/>
        <v>2411</v>
      </c>
      <c r="FV28" s="13">
        <f t="shared" si="8"/>
        <v>2543</v>
      </c>
      <c r="FW28" s="13">
        <f t="shared" si="8"/>
        <v>2660</v>
      </c>
      <c r="FX28" s="13">
        <f t="shared" si="8"/>
        <v>2684</v>
      </c>
      <c r="FY28" s="13">
        <f t="shared" si="8"/>
        <v>2707</v>
      </c>
      <c r="FZ28" s="13">
        <f t="shared" si="8"/>
        <v>2654</v>
      </c>
      <c r="GA28" s="13">
        <f t="shared" si="8"/>
        <v>2679</v>
      </c>
      <c r="GB28" s="13">
        <f t="shared" si="8"/>
        <v>2749</v>
      </c>
      <c r="GC28" s="13">
        <f t="shared" si="8"/>
        <v>2679</v>
      </c>
      <c r="GD28" s="13">
        <f t="shared" si="8"/>
        <v>2687</v>
      </c>
      <c r="GE28" s="13">
        <f t="shared" si="8"/>
        <v>2697</v>
      </c>
      <c r="GF28" s="13">
        <f t="shared" si="8"/>
        <v>2451</v>
      </c>
      <c r="GG28" s="13">
        <f t="shared" si="8"/>
        <v>2597</v>
      </c>
      <c r="GH28" s="13">
        <f t="shared" si="8"/>
        <v>2755</v>
      </c>
      <c r="GI28" s="13">
        <f t="shared" si="8"/>
        <v>2946</v>
      </c>
      <c r="GJ28" s="13">
        <f t="shared" si="8"/>
        <v>3028</v>
      </c>
      <c r="GK28" s="13">
        <f t="shared" si="8"/>
        <v>2973</v>
      </c>
      <c r="GL28" s="13">
        <f t="shared" si="8"/>
        <v>2876</v>
      </c>
      <c r="GM28" s="13">
        <f t="shared" si="8"/>
        <v>2856</v>
      </c>
      <c r="GN28" s="13">
        <f t="shared" si="8"/>
        <v>2850</v>
      </c>
      <c r="GO28" s="13">
        <f t="shared" si="8"/>
        <v>2809</v>
      </c>
      <c r="GP28" s="13">
        <f t="shared" si="8"/>
        <v>2847</v>
      </c>
      <c r="GQ28" s="13">
        <f t="shared" si="8"/>
        <v>2756</v>
      </c>
      <c r="GR28" s="13">
        <f t="shared" si="8"/>
        <v>2425</v>
      </c>
      <c r="GS28" s="13">
        <f t="shared" si="8"/>
        <v>2495</v>
      </c>
      <c r="GT28" s="13">
        <f t="shared" si="8"/>
        <v>2627</v>
      </c>
      <c r="GU28" s="13">
        <f t="shared" si="8"/>
        <v>2608</v>
      </c>
      <c r="GV28" s="13">
        <f t="shared" si="8"/>
        <v>2498</v>
      </c>
      <c r="GW28" s="13">
        <f t="shared" ref="GW28:HH28" si="9">SUM(GW19:GW27)</f>
        <v>2629</v>
      </c>
      <c r="GX28" s="13">
        <f t="shared" si="9"/>
        <v>2599</v>
      </c>
      <c r="GY28" s="13">
        <f t="shared" si="9"/>
        <v>2557</v>
      </c>
      <c r="GZ28" s="13">
        <f t="shared" si="9"/>
        <v>2435</v>
      </c>
      <c r="HA28" s="13">
        <f t="shared" si="9"/>
        <v>2395</v>
      </c>
      <c r="HB28" s="13">
        <f t="shared" si="9"/>
        <v>2264</v>
      </c>
      <c r="HC28" s="13">
        <f t="shared" si="9"/>
        <v>2127</v>
      </c>
      <c r="HD28" s="13">
        <f t="shared" si="9"/>
        <v>1861</v>
      </c>
      <c r="HE28" s="13">
        <f t="shared" si="9"/>
        <v>1805</v>
      </c>
      <c r="HF28" s="13">
        <f t="shared" si="9"/>
        <v>1886</v>
      </c>
      <c r="HG28" s="13">
        <f t="shared" si="9"/>
        <v>1874</v>
      </c>
      <c r="HH28" s="13">
        <f t="shared" si="9"/>
        <v>1943</v>
      </c>
      <c r="HI28" s="13">
        <f t="shared" ref="HI28:HQ28" si="10">SUM(HI19:HI27)</f>
        <v>1889</v>
      </c>
      <c r="HJ28" s="13">
        <f t="shared" si="10"/>
        <v>1805</v>
      </c>
      <c r="HK28" s="13">
        <f t="shared" si="10"/>
        <v>1826</v>
      </c>
      <c r="HL28" s="13">
        <f t="shared" si="10"/>
        <v>1855</v>
      </c>
      <c r="HM28" s="13">
        <f t="shared" si="10"/>
        <v>1849</v>
      </c>
      <c r="HN28" s="13">
        <f t="shared" si="10"/>
        <v>1725</v>
      </c>
      <c r="HO28" s="13">
        <f t="shared" si="10"/>
        <v>1621</v>
      </c>
      <c r="HP28" s="13">
        <f t="shared" si="10"/>
        <v>1379</v>
      </c>
      <c r="HQ28" s="13">
        <f t="shared" si="10"/>
        <v>1388</v>
      </c>
      <c r="HR28" s="13">
        <f t="shared" ref="HR28:HX28" si="11">SUM(HR19:HR27)</f>
        <v>1407</v>
      </c>
      <c r="HS28" s="13">
        <f t="shared" si="11"/>
        <v>1422</v>
      </c>
      <c r="HT28" s="13">
        <f t="shared" si="11"/>
        <v>1435</v>
      </c>
      <c r="HU28" s="13">
        <f t="shared" si="11"/>
        <v>1456</v>
      </c>
      <c r="HV28" s="13">
        <f t="shared" si="11"/>
        <v>1522</v>
      </c>
      <c r="HW28" s="13">
        <f t="shared" si="11"/>
        <v>1561</v>
      </c>
      <c r="HX28" s="13">
        <f t="shared" si="11"/>
        <v>1540</v>
      </c>
      <c r="HY28" s="13">
        <f t="shared" ref="HY28:ID28" si="12">SUM(HY19:HY27)</f>
        <v>1470</v>
      </c>
      <c r="HZ28" s="13">
        <f t="shared" si="12"/>
        <v>1418</v>
      </c>
      <c r="IA28" s="13">
        <f t="shared" si="12"/>
        <v>1321</v>
      </c>
      <c r="IB28" s="13">
        <f t="shared" si="12"/>
        <v>1182</v>
      </c>
      <c r="IC28" s="13">
        <f t="shared" si="12"/>
        <v>1210</v>
      </c>
      <c r="ID28" s="13">
        <f t="shared" si="12"/>
        <v>1220</v>
      </c>
      <c r="IE28" s="13">
        <f t="shared" ref="IE28:IJ28" si="13">SUM(IE19:IE27)</f>
        <v>1180</v>
      </c>
      <c r="IF28" s="13">
        <f t="shared" si="13"/>
        <v>1190</v>
      </c>
      <c r="IG28" s="13">
        <f t="shared" si="13"/>
        <v>1166</v>
      </c>
      <c r="IH28" s="13">
        <f t="shared" si="13"/>
        <v>1142</v>
      </c>
      <c r="II28" s="13">
        <f t="shared" si="13"/>
        <v>1215</v>
      </c>
      <c r="IJ28" s="13">
        <f t="shared" si="13"/>
        <v>1247</v>
      </c>
      <c r="IK28" s="13">
        <f t="shared" ref="IK28:IQ28" si="14">SUM(IK19:IK27)</f>
        <v>1222</v>
      </c>
      <c r="IL28" s="13">
        <f t="shared" si="14"/>
        <v>1213</v>
      </c>
      <c r="IM28" s="13">
        <f t="shared" si="14"/>
        <v>1176</v>
      </c>
      <c r="IN28" s="13">
        <f t="shared" si="14"/>
        <v>1075</v>
      </c>
      <c r="IO28" s="13">
        <f t="shared" si="14"/>
        <v>1164</v>
      </c>
      <c r="IP28" s="13">
        <f t="shared" si="14"/>
        <v>1249</v>
      </c>
      <c r="IQ28" s="158">
        <f t="shared" si="14"/>
        <v>1316</v>
      </c>
      <c r="IR28" s="13">
        <f t="shared" ref="IR28:IW28" si="15">SUM(IR19:IR27)</f>
        <v>1349</v>
      </c>
      <c r="IS28" s="13">
        <f t="shared" si="15"/>
        <v>1404</v>
      </c>
      <c r="IT28" s="13">
        <f t="shared" si="15"/>
        <v>1448</v>
      </c>
      <c r="IU28" s="13">
        <f t="shared" si="15"/>
        <v>1460</v>
      </c>
      <c r="IV28" s="13">
        <f t="shared" si="15"/>
        <v>1487</v>
      </c>
      <c r="IW28" s="13">
        <f t="shared" si="15"/>
        <v>1516</v>
      </c>
      <c r="IX28" s="13">
        <f>SUM(IX19:IX27)</f>
        <v>1470</v>
      </c>
      <c r="IY28" s="13">
        <f>SUM(IY19:IY27)</f>
        <v>1441</v>
      </c>
      <c r="IZ28" s="13">
        <f>SUM(IZ19:IZ27)</f>
        <v>1286</v>
      </c>
      <c r="JA28" s="13">
        <f>SUM(JA19:JA27)</f>
        <v>1363</v>
      </c>
      <c r="JB28" s="13">
        <f t="shared" ref="JB28:JM28" si="16">SUM(JB19:JB27)</f>
        <v>1456</v>
      </c>
      <c r="JC28" s="13">
        <f t="shared" si="16"/>
        <v>1511</v>
      </c>
      <c r="JD28" s="13">
        <f t="shared" si="16"/>
        <v>0</v>
      </c>
      <c r="JE28" s="13">
        <f t="shared" si="16"/>
        <v>0</v>
      </c>
      <c r="JF28" s="13">
        <f t="shared" si="16"/>
        <v>0</v>
      </c>
      <c r="JG28" s="13">
        <f t="shared" si="16"/>
        <v>0</v>
      </c>
      <c r="JH28" s="13">
        <f t="shared" si="16"/>
        <v>0</v>
      </c>
      <c r="JI28" s="13">
        <f t="shared" si="16"/>
        <v>0</v>
      </c>
      <c r="JJ28" s="13">
        <f t="shared" si="16"/>
        <v>0</v>
      </c>
      <c r="JK28" s="13">
        <f t="shared" si="16"/>
        <v>0</v>
      </c>
      <c r="JL28" s="13">
        <f t="shared" si="16"/>
        <v>0</v>
      </c>
      <c r="JM28" s="13">
        <f t="shared" si="16"/>
        <v>0</v>
      </c>
    </row>
    <row r="29" spans="1:273" s="156" customFormat="1" ht="14.25" customHeight="1" x14ac:dyDescent="0.35">
      <c r="A29" s="206" t="s">
        <v>264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42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>
        <f t="shared" ref="DU29:HH29" si="17">DU25+DU24+DU23+DU22</f>
        <v>363</v>
      </c>
      <c r="DV29" s="13">
        <f t="shared" si="17"/>
        <v>379</v>
      </c>
      <c r="DW29" s="13">
        <f t="shared" si="17"/>
        <v>377</v>
      </c>
      <c r="DX29" s="13">
        <f t="shared" si="17"/>
        <v>271</v>
      </c>
      <c r="DY29" s="13">
        <f t="shared" si="17"/>
        <v>333</v>
      </c>
      <c r="DZ29" s="13">
        <f t="shared" si="17"/>
        <v>366</v>
      </c>
      <c r="EA29" s="13">
        <f t="shared" si="17"/>
        <v>447</v>
      </c>
      <c r="EB29" s="13">
        <f t="shared" si="17"/>
        <v>462</v>
      </c>
      <c r="EC29" s="13">
        <f t="shared" si="17"/>
        <v>423</v>
      </c>
      <c r="ED29" s="13">
        <f t="shared" si="17"/>
        <v>385</v>
      </c>
      <c r="EE29" s="13">
        <f t="shared" si="17"/>
        <v>368</v>
      </c>
      <c r="EF29" s="13">
        <f t="shared" si="17"/>
        <v>403</v>
      </c>
      <c r="EG29" s="13">
        <f t="shared" si="17"/>
        <v>396</v>
      </c>
      <c r="EH29" s="13">
        <f t="shared" si="17"/>
        <v>384</v>
      </c>
      <c r="EI29" s="13">
        <f t="shared" si="17"/>
        <v>363</v>
      </c>
      <c r="EJ29" s="13">
        <f t="shared" si="17"/>
        <v>269</v>
      </c>
      <c r="EK29" s="13">
        <f t="shared" si="17"/>
        <v>330</v>
      </c>
      <c r="EL29" s="13">
        <f t="shared" si="17"/>
        <v>367</v>
      </c>
      <c r="EM29" s="13">
        <f t="shared" si="17"/>
        <v>412</v>
      </c>
      <c r="EN29" s="13">
        <f t="shared" si="17"/>
        <v>475</v>
      </c>
      <c r="EO29" s="13">
        <f t="shared" si="17"/>
        <v>429</v>
      </c>
      <c r="EP29" s="13">
        <f t="shared" si="17"/>
        <v>391</v>
      </c>
      <c r="EQ29" s="13">
        <f t="shared" si="17"/>
        <v>402</v>
      </c>
      <c r="ER29" s="13">
        <f t="shared" si="17"/>
        <v>407</v>
      </c>
      <c r="ES29" s="13">
        <f t="shared" si="17"/>
        <v>435</v>
      </c>
      <c r="ET29" s="13">
        <f t="shared" si="17"/>
        <v>444</v>
      </c>
      <c r="EU29" s="13">
        <f t="shared" si="17"/>
        <v>400</v>
      </c>
      <c r="EV29" s="13">
        <f t="shared" si="17"/>
        <v>335</v>
      </c>
      <c r="EW29" s="13">
        <f t="shared" si="17"/>
        <v>345</v>
      </c>
      <c r="EX29" s="13">
        <f t="shared" si="17"/>
        <v>370</v>
      </c>
      <c r="EY29" s="13">
        <f t="shared" si="17"/>
        <v>395</v>
      </c>
      <c r="EZ29" s="13">
        <f t="shared" si="17"/>
        <v>434</v>
      </c>
      <c r="FA29" s="13">
        <f t="shared" si="17"/>
        <v>445</v>
      </c>
      <c r="FB29" s="13">
        <f t="shared" si="17"/>
        <v>389</v>
      </c>
      <c r="FC29" s="13">
        <f t="shared" si="17"/>
        <v>416</v>
      </c>
      <c r="FD29" s="13">
        <f t="shared" si="17"/>
        <v>431</v>
      </c>
      <c r="FE29" s="13">
        <f t="shared" si="17"/>
        <v>426</v>
      </c>
      <c r="FF29" s="13">
        <f t="shared" si="17"/>
        <v>366</v>
      </c>
      <c r="FG29" s="13">
        <f t="shared" si="17"/>
        <v>370</v>
      </c>
      <c r="FH29" s="13">
        <f t="shared" si="17"/>
        <v>267</v>
      </c>
      <c r="FI29" s="13">
        <f t="shared" si="17"/>
        <v>330</v>
      </c>
      <c r="FJ29" s="13">
        <f t="shared" si="17"/>
        <v>367</v>
      </c>
      <c r="FK29" s="13">
        <f t="shared" si="17"/>
        <v>451</v>
      </c>
      <c r="FL29" s="13">
        <f t="shared" si="17"/>
        <v>473</v>
      </c>
      <c r="FM29" s="13">
        <f t="shared" si="17"/>
        <v>461</v>
      </c>
      <c r="FN29" s="13">
        <f t="shared" si="17"/>
        <v>410</v>
      </c>
      <c r="FO29" s="13">
        <f t="shared" si="17"/>
        <v>422</v>
      </c>
      <c r="FP29" s="13">
        <f t="shared" si="17"/>
        <v>419</v>
      </c>
      <c r="FQ29" s="13">
        <f t="shared" si="17"/>
        <v>442</v>
      </c>
      <c r="FR29" s="13">
        <f t="shared" si="17"/>
        <v>413</v>
      </c>
      <c r="FS29" s="13">
        <f t="shared" si="17"/>
        <v>390</v>
      </c>
      <c r="FT29" s="13">
        <f t="shared" si="17"/>
        <v>280</v>
      </c>
      <c r="FU29" s="13">
        <f t="shared" si="17"/>
        <v>304</v>
      </c>
      <c r="FV29" s="13">
        <f t="shared" si="17"/>
        <v>394</v>
      </c>
      <c r="FW29" s="13">
        <f t="shared" si="17"/>
        <v>414</v>
      </c>
      <c r="FX29" s="13">
        <f t="shared" si="17"/>
        <v>439</v>
      </c>
      <c r="FY29" s="13">
        <f t="shared" si="17"/>
        <v>435</v>
      </c>
      <c r="FZ29" s="13">
        <f t="shared" si="17"/>
        <v>390</v>
      </c>
      <c r="GA29" s="13">
        <f t="shared" si="17"/>
        <v>424</v>
      </c>
      <c r="GB29" s="13">
        <f t="shared" si="17"/>
        <v>416</v>
      </c>
      <c r="GC29" s="13">
        <f t="shared" si="17"/>
        <v>367</v>
      </c>
      <c r="GD29" s="13">
        <f t="shared" si="17"/>
        <v>335</v>
      </c>
      <c r="GE29" s="13">
        <f t="shared" si="17"/>
        <v>345</v>
      </c>
      <c r="GF29" s="13">
        <f t="shared" si="17"/>
        <v>254</v>
      </c>
      <c r="GG29" s="13">
        <f t="shared" si="17"/>
        <v>323</v>
      </c>
      <c r="GH29" s="13">
        <f t="shared" si="17"/>
        <v>380</v>
      </c>
      <c r="GI29" s="13">
        <f t="shared" si="17"/>
        <v>451</v>
      </c>
      <c r="GJ29" s="13">
        <f t="shared" si="17"/>
        <v>459</v>
      </c>
      <c r="GK29" s="13">
        <f t="shared" si="17"/>
        <v>423</v>
      </c>
      <c r="GL29" s="13">
        <f t="shared" si="17"/>
        <v>405</v>
      </c>
      <c r="GM29" s="13">
        <f t="shared" si="17"/>
        <v>454</v>
      </c>
      <c r="GN29" s="13">
        <f t="shared" si="17"/>
        <v>435</v>
      </c>
      <c r="GO29" s="13">
        <f t="shared" si="17"/>
        <v>430</v>
      </c>
      <c r="GP29" s="13">
        <f t="shared" si="17"/>
        <v>471</v>
      </c>
      <c r="GQ29" s="13">
        <f t="shared" si="17"/>
        <v>402</v>
      </c>
      <c r="GR29" s="13">
        <f t="shared" si="17"/>
        <v>327</v>
      </c>
      <c r="GS29" s="13">
        <f t="shared" si="17"/>
        <v>381</v>
      </c>
      <c r="GT29" s="13">
        <f t="shared" si="17"/>
        <v>500</v>
      </c>
      <c r="GU29" s="13">
        <f t="shared" si="17"/>
        <v>442</v>
      </c>
      <c r="GV29" s="13">
        <f t="shared" si="17"/>
        <v>374</v>
      </c>
      <c r="GW29" s="13">
        <f t="shared" si="17"/>
        <v>549</v>
      </c>
      <c r="GX29" s="13">
        <f t="shared" si="17"/>
        <v>843</v>
      </c>
      <c r="GY29" s="13">
        <f t="shared" si="17"/>
        <v>914</v>
      </c>
      <c r="GZ29" s="13">
        <f t="shared" si="17"/>
        <v>989</v>
      </c>
      <c r="HA29" s="13">
        <f t="shared" si="17"/>
        <v>978</v>
      </c>
      <c r="HB29" s="13">
        <f t="shared" si="17"/>
        <v>926</v>
      </c>
      <c r="HC29" s="13">
        <f t="shared" si="17"/>
        <v>841</v>
      </c>
      <c r="HD29" s="13">
        <f t="shared" si="17"/>
        <v>709</v>
      </c>
      <c r="HE29" s="13">
        <f t="shared" si="17"/>
        <v>766</v>
      </c>
      <c r="HF29" s="13">
        <f t="shared" si="17"/>
        <v>825</v>
      </c>
      <c r="HG29" s="13">
        <f t="shared" si="17"/>
        <v>883</v>
      </c>
      <c r="HH29" s="13">
        <f t="shared" si="17"/>
        <v>923</v>
      </c>
      <c r="HI29" s="13">
        <f t="shared" ref="HI29:HQ29" si="18">HI25+HI24+HI23+HI22</f>
        <v>856</v>
      </c>
      <c r="HJ29" s="13">
        <f t="shared" si="18"/>
        <v>728</v>
      </c>
      <c r="HK29" s="13">
        <f t="shared" si="18"/>
        <v>708</v>
      </c>
      <c r="HL29" s="13">
        <f t="shared" si="18"/>
        <v>739</v>
      </c>
      <c r="HM29" s="13">
        <f t="shared" si="18"/>
        <v>783</v>
      </c>
      <c r="HN29" s="13">
        <f t="shared" si="18"/>
        <v>776</v>
      </c>
      <c r="HO29" s="13">
        <f t="shared" si="18"/>
        <v>734</v>
      </c>
      <c r="HP29" s="13">
        <f t="shared" si="18"/>
        <v>614</v>
      </c>
      <c r="HQ29" s="13">
        <f t="shared" si="18"/>
        <v>651</v>
      </c>
      <c r="HR29" s="13">
        <f t="shared" ref="HR29:HX29" si="19">HR25+HR24+HR23+HR22</f>
        <v>711</v>
      </c>
      <c r="HS29" s="13">
        <f t="shared" si="19"/>
        <v>686</v>
      </c>
      <c r="HT29" s="13">
        <f t="shared" si="19"/>
        <v>663</v>
      </c>
      <c r="HU29" s="13">
        <f t="shared" si="19"/>
        <v>557</v>
      </c>
      <c r="HV29" s="13">
        <f t="shared" si="19"/>
        <v>482</v>
      </c>
      <c r="HW29" s="13">
        <f t="shared" si="19"/>
        <v>488</v>
      </c>
      <c r="HX29" s="13">
        <f t="shared" si="19"/>
        <v>483</v>
      </c>
      <c r="HY29" s="13">
        <f t="shared" ref="HY29:ID29" si="20">HY25+HY24+HY23+HY22</f>
        <v>471</v>
      </c>
      <c r="HZ29" s="13">
        <f t="shared" si="20"/>
        <v>424</v>
      </c>
      <c r="IA29" s="13">
        <f t="shared" si="20"/>
        <v>365</v>
      </c>
      <c r="IB29" s="13">
        <f t="shared" si="20"/>
        <v>308</v>
      </c>
      <c r="IC29" s="13">
        <f t="shared" si="20"/>
        <v>402</v>
      </c>
      <c r="ID29" s="13">
        <f t="shared" si="20"/>
        <v>430</v>
      </c>
      <c r="IE29" s="13">
        <f t="shared" ref="IE29:IJ29" si="21">IE25+IE24+IE23+IE22</f>
        <v>419</v>
      </c>
      <c r="IF29" s="13">
        <f t="shared" si="21"/>
        <v>418</v>
      </c>
      <c r="IG29" s="13">
        <f t="shared" si="21"/>
        <v>399</v>
      </c>
      <c r="IH29" s="13">
        <f t="shared" si="21"/>
        <v>353</v>
      </c>
      <c r="II29" s="13">
        <f t="shared" si="21"/>
        <v>373</v>
      </c>
      <c r="IJ29" s="13">
        <f t="shared" si="21"/>
        <v>405</v>
      </c>
      <c r="IK29" s="13">
        <f t="shared" ref="IK29:IQ29" si="22">IK25+IK24+IK23+IK22</f>
        <v>379</v>
      </c>
      <c r="IL29" s="13">
        <f t="shared" si="22"/>
        <v>359</v>
      </c>
      <c r="IM29" s="13">
        <f t="shared" si="22"/>
        <v>285</v>
      </c>
      <c r="IN29" s="13">
        <f t="shared" si="22"/>
        <v>251</v>
      </c>
      <c r="IO29" s="13">
        <f t="shared" si="22"/>
        <v>285</v>
      </c>
      <c r="IP29" s="13">
        <f t="shared" si="22"/>
        <v>370</v>
      </c>
      <c r="IQ29" s="158">
        <f t="shared" si="22"/>
        <v>344</v>
      </c>
      <c r="IR29" s="13">
        <f t="shared" ref="IR29:IW29" si="23">IR25+IR24+IR23+IR22</f>
        <v>343</v>
      </c>
      <c r="IS29" s="13">
        <f t="shared" si="23"/>
        <v>324</v>
      </c>
      <c r="IT29" s="13">
        <f t="shared" si="23"/>
        <v>324</v>
      </c>
      <c r="IU29" s="13">
        <f t="shared" si="23"/>
        <v>311</v>
      </c>
      <c r="IV29" s="13">
        <f t="shared" si="23"/>
        <v>324</v>
      </c>
      <c r="IW29" s="13">
        <f t="shared" si="23"/>
        <v>331</v>
      </c>
      <c r="IX29" s="13">
        <f>IX25+IX24+IX23+IX22</f>
        <v>295</v>
      </c>
      <c r="IY29" s="13">
        <f>IY25+IY24+IY23+IY22</f>
        <v>287</v>
      </c>
      <c r="IZ29" s="13">
        <f>IZ25+IZ24+IZ23+IZ22</f>
        <v>228</v>
      </c>
      <c r="JA29" s="13">
        <f>JA25+JA24+JA23+JA22</f>
        <v>247</v>
      </c>
      <c r="JB29" s="13">
        <f t="shared" ref="JB29:JM29" si="24">JB25+JB24+JB23+JB22</f>
        <v>304</v>
      </c>
      <c r="JC29" s="13">
        <f t="shared" si="24"/>
        <v>313</v>
      </c>
      <c r="JD29" s="13">
        <f t="shared" si="24"/>
        <v>0</v>
      </c>
      <c r="JE29" s="13">
        <f t="shared" si="24"/>
        <v>0</v>
      </c>
      <c r="JF29" s="13">
        <f t="shared" si="24"/>
        <v>0</v>
      </c>
      <c r="JG29" s="13">
        <f t="shared" si="24"/>
        <v>0</v>
      </c>
      <c r="JH29" s="13">
        <f t="shared" si="24"/>
        <v>0</v>
      </c>
      <c r="JI29" s="13">
        <f t="shared" si="24"/>
        <v>0</v>
      </c>
      <c r="JJ29" s="13">
        <f t="shared" si="24"/>
        <v>0</v>
      </c>
      <c r="JK29" s="13">
        <f t="shared" si="24"/>
        <v>0</v>
      </c>
      <c r="JL29" s="13">
        <f t="shared" si="24"/>
        <v>0</v>
      </c>
      <c r="JM29" s="13">
        <f t="shared" si="24"/>
        <v>0</v>
      </c>
    </row>
    <row r="30" spans="1:273" s="161" customFormat="1" ht="14.25" customHeight="1" x14ac:dyDescent="0.35">
      <c r="A30" s="201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125"/>
      <c r="AZ30" s="126">
        <f t="shared" ref="AZ30:FQ30" si="25">AZ36</f>
        <v>39300</v>
      </c>
      <c r="BA30" s="126">
        <f t="shared" si="25"/>
        <v>39331</v>
      </c>
      <c r="BB30" s="126">
        <f t="shared" si="25"/>
        <v>39361</v>
      </c>
      <c r="BC30" s="126">
        <f t="shared" si="25"/>
        <v>39392</v>
      </c>
      <c r="BD30" s="126">
        <f t="shared" si="25"/>
        <v>39422</v>
      </c>
      <c r="BE30" s="126">
        <f t="shared" si="25"/>
        <v>39453</v>
      </c>
      <c r="BF30" s="126">
        <f t="shared" si="25"/>
        <v>39484</v>
      </c>
      <c r="BG30" s="126">
        <f t="shared" si="25"/>
        <v>39513</v>
      </c>
      <c r="BH30" s="126">
        <f t="shared" si="25"/>
        <v>39544</v>
      </c>
      <c r="BI30" s="126">
        <f t="shared" si="25"/>
        <v>39574</v>
      </c>
      <c r="BJ30" s="126">
        <f t="shared" si="25"/>
        <v>39605</v>
      </c>
      <c r="BK30" s="126">
        <f t="shared" si="25"/>
        <v>39635</v>
      </c>
      <c r="BL30" s="126">
        <f t="shared" si="25"/>
        <v>39666</v>
      </c>
      <c r="BM30" s="126">
        <f t="shared" si="25"/>
        <v>39697</v>
      </c>
      <c r="BN30" s="126">
        <f t="shared" si="25"/>
        <v>39727</v>
      </c>
      <c r="BO30" s="126">
        <f t="shared" si="25"/>
        <v>39758</v>
      </c>
      <c r="BP30" s="126">
        <f t="shared" si="25"/>
        <v>39788</v>
      </c>
      <c r="BQ30" s="126">
        <f t="shared" si="25"/>
        <v>39819</v>
      </c>
      <c r="BR30" s="126">
        <f t="shared" si="25"/>
        <v>39850</v>
      </c>
      <c r="BS30" s="126">
        <f t="shared" si="25"/>
        <v>39878</v>
      </c>
      <c r="BT30" s="126">
        <f t="shared" si="25"/>
        <v>39909</v>
      </c>
      <c r="BU30" s="126">
        <f t="shared" si="25"/>
        <v>39939</v>
      </c>
      <c r="BV30" s="126">
        <f t="shared" si="25"/>
        <v>39970</v>
      </c>
      <c r="BW30" s="126">
        <f t="shared" si="25"/>
        <v>40000</v>
      </c>
      <c r="BX30" s="126">
        <f t="shared" si="25"/>
        <v>40031</v>
      </c>
      <c r="BY30" s="126">
        <f t="shared" si="25"/>
        <v>40062</v>
      </c>
      <c r="BZ30" s="126">
        <f t="shared" si="25"/>
        <v>40092</v>
      </c>
      <c r="CA30" s="126">
        <f t="shared" si="25"/>
        <v>40123</v>
      </c>
      <c r="CB30" s="126">
        <f t="shared" si="25"/>
        <v>40153</v>
      </c>
      <c r="CC30" s="126">
        <f t="shared" si="25"/>
        <v>40184</v>
      </c>
      <c r="CD30" s="126">
        <f t="shared" si="25"/>
        <v>40215</v>
      </c>
      <c r="CE30" s="126">
        <f t="shared" si="25"/>
        <v>40243</v>
      </c>
      <c r="CF30" s="126">
        <f t="shared" si="25"/>
        <v>40274</v>
      </c>
      <c r="CG30" s="126">
        <f t="shared" si="25"/>
        <v>40304</v>
      </c>
      <c r="CH30" s="126">
        <f t="shared" si="25"/>
        <v>40335</v>
      </c>
      <c r="CI30" s="126">
        <f t="shared" si="25"/>
        <v>40365</v>
      </c>
      <c r="CJ30" s="126">
        <f t="shared" si="25"/>
        <v>40396</v>
      </c>
      <c r="CK30" s="126">
        <f t="shared" si="25"/>
        <v>40427</v>
      </c>
      <c r="CL30" s="126">
        <f t="shared" si="25"/>
        <v>40457</v>
      </c>
      <c r="CM30" s="126">
        <f t="shared" si="25"/>
        <v>40488</v>
      </c>
      <c r="CN30" s="126">
        <f t="shared" si="25"/>
        <v>40518</v>
      </c>
      <c r="CO30" s="126">
        <f t="shared" si="25"/>
        <v>40549</v>
      </c>
      <c r="CP30" s="126">
        <f t="shared" si="25"/>
        <v>40580</v>
      </c>
      <c r="CQ30" s="126">
        <f t="shared" si="25"/>
        <v>40608</v>
      </c>
      <c r="CR30" s="126">
        <f t="shared" si="25"/>
        <v>40639</v>
      </c>
      <c r="CS30" s="126">
        <f t="shared" si="25"/>
        <v>40669</v>
      </c>
      <c r="CT30" s="126">
        <f t="shared" si="25"/>
        <v>40700</v>
      </c>
      <c r="CU30" s="126">
        <f t="shared" si="25"/>
        <v>40730</v>
      </c>
      <c r="CV30" s="126">
        <f t="shared" si="25"/>
        <v>40761</v>
      </c>
      <c r="CW30" s="126">
        <f t="shared" si="25"/>
        <v>40792</v>
      </c>
      <c r="CX30" s="126">
        <f t="shared" si="25"/>
        <v>40822</v>
      </c>
      <c r="CY30" s="126">
        <f t="shared" si="25"/>
        <v>40853</v>
      </c>
      <c r="CZ30" s="126">
        <f t="shared" si="25"/>
        <v>40883</v>
      </c>
      <c r="DA30" s="126">
        <f t="shared" si="25"/>
        <v>40914</v>
      </c>
      <c r="DB30" s="126">
        <f t="shared" si="25"/>
        <v>40945</v>
      </c>
      <c r="DC30" s="126">
        <f t="shared" si="25"/>
        <v>40974</v>
      </c>
      <c r="DD30" s="126">
        <f t="shared" si="25"/>
        <v>41005</v>
      </c>
      <c r="DE30" s="126">
        <f t="shared" si="25"/>
        <v>41035</v>
      </c>
      <c r="DF30" s="126">
        <f t="shared" si="25"/>
        <v>41066</v>
      </c>
      <c r="DG30" s="126">
        <f t="shared" si="25"/>
        <v>41096</v>
      </c>
      <c r="DH30" s="126">
        <f t="shared" si="25"/>
        <v>41127</v>
      </c>
      <c r="DI30" s="126">
        <f t="shared" si="25"/>
        <v>41158</v>
      </c>
      <c r="DJ30" s="126">
        <f t="shared" si="25"/>
        <v>41188</v>
      </c>
      <c r="DK30" s="126">
        <f t="shared" si="25"/>
        <v>41219</v>
      </c>
      <c r="DL30" s="126">
        <f t="shared" si="25"/>
        <v>41249</v>
      </c>
      <c r="DM30" s="126">
        <f t="shared" si="25"/>
        <v>41280</v>
      </c>
      <c r="DN30" s="126">
        <f t="shared" si="25"/>
        <v>41311</v>
      </c>
      <c r="DO30" s="126">
        <f t="shared" si="25"/>
        <v>41339</v>
      </c>
      <c r="DP30" s="126">
        <f t="shared" si="25"/>
        <v>41370</v>
      </c>
      <c r="DQ30" s="126">
        <f t="shared" si="25"/>
        <v>41400</v>
      </c>
      <c r="DR30" s="126">
        <f t="shared" si="25"/>
        <v>41431</v>
      </c>
      <c r="DS30" s="126">
        <f t="shared" si="25"/>
        <v>41461</v>
      </c>
      <c r="DT30" s="126">
        <f t="shared" si="25"/>
        <v>41492</v>
      </c>
      <c r="DU30" s="126">
        <f t="shared" si="25"/>
        <v>41523</v>
      </c>
      <c r="DV30" s="126">
        <f t="shared" si="25"/>
        <v>41553</v>
      </c>
      <c r="DW30" s="126">
        <f t="shared" si="25"/>
        <v>41584</v>
      </c>
      <c r="DX30" s="126">
        <f t="shared" si="25"/>
        <v>41614</v>
      </c>
      <c r="DY30" s="126">
        <f t="shared" si="25"/>
        <v>41645</v>
      </c>
      <c r="DZ30" s="126">
        <f t="shared" si="25"/>
        <v>41676</v>
      </c>
      <c r="EA30" s="126">
        <f t="shared" si="25"/>
        <v>41704</v>
      </c>
      <c r="EB30" s="126">
        <f t="shared" si="25"/>
        <v>41735</v>
      </c>
      <c r="EC30" s="126">
        <f t="shared" si="25"/>
        <v>41765</v>
      </c>
      <c r="ED30" s="126">
        <f t="shared" si="25"/>
        <v>41796</v>
      </c>
      <c r="EE30" s="126">
        <f t="shared" si="25"/>
        <v>41826</v>
      </c>
      <c r="EF30" s="126">
        <f t="shared" si="25"/>
        <v>41857</v>
      </c>
      <c r="EG30" s="126">
        <f t="shared" si="25"/>
        <v>41888</v>
      </c>
      <c r="EH30" s="126">
        <f t="shared" si="25"/>
        <v>41918</v>
      </c>
      <c r="EI30" s="126">
        <f t="shared" si="25"/>
        <v>41949</v>
      </c>
      <c r="EJ30" s="126">
        <f t="shared" si="25"/>
        <v>41979</v>
      </c>
      <c r="EK30" s="126">
        <f t="shared" si="25"/>
        <v>42010</v>
      </c>
      <c r="EL30" s="126">
        <f t="shared" si="25"/>
        <v>42041</v>
      </c>
      <c r="EM30" s="126">
        <f t="shared" si="25"/>
        <v>42069</v>
      </c>
      <c r="EN30" s="126">
        <f t="shared" si="25"/>
        <v>42100</v>
      </c>
      <c r="EO30" s="126">
        <f t="shared" si="25"/>
        <v>42130</v>
      </c>
      <c r="EP30" s="126">
        <f t="shared" si="25"/>
        <v>42161</v>
      </c>
      <c r="EQ30" s="126">
        <f t="shared" si="25"/>
        <v>42191</v>
      </c>
      <c r="ER30" s="126">
        <f t="shared" si="25"/>
        <v>42222</v>
      </c>
      <c r="ES30" s="126">
        <f t="shared" si="25"/>
        <v>42253</v>
      </c>
      <c r="ET30" s="126">
        <f t="shared" si="25"/>
        <v>42283</v>
      </c>
      <c r="EU30" s="126">
        <f t="shared" si="25"/>
        <v>42314</v>
      </c>
      <c r="EV30" s="126">
        <f t="shared" si="25"/>
        <v>42344</v>
      </c>
      <c r="EW30" s="126">
        <f t="shared" si="25"/>
        <v>42375</v>
      </c>
      <c r="EX30" s="126">
        <f t="shared" si="25"/>
        <v>42406</v>
      </c>
      <c r="EY30" s="126">
        <f t="shared" si="25"/>
        <v>42435</v>
      </c>
      <c r="EZ30" s="126">
        <f t="shared" si="25"/>
        <v>42466</v>
      </c>
      <c r="FA30" s="126">
        <f t="shared" si="25"/>
        <v>42496</v>
      </c>
      <c r="FB30" s="126">
        <f t="shared" si="25"/>
        <v>42527</v>
      </c>
      <c r="FC30" s="126">
        <f t="shared" si="25"/>
        <v>42557</v>
      </c>
      <c r="FD30" s="126">
        <f t="shared" si="25"/>
        <v>42588</v>
      </c>
      <c r="FE30" s="126">
        <f t="shared" si="25"/>
        <v>42619</v>
      </c>
      <c r="FF30" s="126">
        <f t="shared" si="25"/>
        <v>42649</v>
      </c>
      <c r="FG30" s="126">
        <f t="shared" si="25"/>
        <v>42680</v>
      </c>
      <c r="FH30" s="126">
        <f t="shared" si="25"/>
        <v>42710</v>
      </c>
      <c r="FI30" s="126">
        <f t="shared" si="25"/>
        <v>42741</v>
      </c>
      <c r="FJ30" s="126">
        <f t="shared" si="25"/>
        <v>42772</v>
      </c>
      <c r="FK30" s="126">
        <f t="shared" si="25"/>
        <v>42800</v>
      </c>
      <c r="FL30" s="126">
        <f t="shared" si="25"/>
        <v>42831</v>
      </c>
      <c r="FM30" s="126">
        <f t="shared" si="25"/>
        <v>42861</v>
      </c>
      <c r="FN30" s="126">
        <f t="shared" si="25"/>
        <v>42892</v>
      </c>
      <c r="FO30" s="126">
        <f t="shared" si="25"/>
        <v>42922</v>
      </c>
      <c r="FP30" s="126">
        <f t="shared" si="25"/>
        <v>42953</v>
      </c>
      <c r="FQ30" s="127">
        <f t="shared" si="25"/>
        <v>42984</v>
      </c>
      <c r="FR30" s="96"/>
      <c r="FS30" s="96"/>
      <c r="FT30" s="96"/>
      <c r="FU30" s="96"/>
      <c r="FV30" s="96"/>
      <c r="FW30" s="96"/>
      <c r="FX30" s="96"/>
      <c r="FY30" s="96"/>
      <c r="FZ30" s="96"/>
      <c r="GA30" s="96"/>
      <c r="GB30" s="96"/>
      <c r="GC30" s="96"/>
      <c r="GD30" s="96"/>
      <c r="GE30" s="96"/>
      <c r="GF30" s="96"/>
      <c r="GG30" s="96"/>
      <c r="GH30" s="96"/>
      <c r="GI30" s="96"/>
      <c r="GJ30" s="96"/>
      <c r="GK30" s="96"/>
      <c r="GL30" s="96"/>
      <c r="GM30" s="96"/>
      <c r="GN30" s="96"/>
      <c r="GO30" s="96"/>
      <c r="GP30" s="96"/>
      <c r="GQ30" s="96"/>
      <c r="GR30" s="96"/>
      <c r="GS30" s="96"/>
      <c r="GT30" s="96"/>
      <c r="GU30" s="96"/>
      <c r="GV30" s="96"/>
      <c r="GW30" s="96"/>
      <c r="GX30" s="96"/>
      <c r="GY30" s="96"/>
      <c r="GZ30" s="96"/>
      <c r="HA30" s="96"/>
      <c r="HB30" s="96"/>
      <c r="HC30" s="96"/>
      <c r="HD30" s="96"/>
      <c r="HE30" s="96"/>
      <c r="HF30" s="96"/>
      <c r="HG30" s="96"/>
      <c r="HH30" s="96"/>
      <c r="HI30" s="96"/>
      <c r="HJ30" s="96"/>
      <c r="HK30" s="96"/>
      <c r="HL30" s="96"/>
      <c r="HM30" s="96"/>
      <c r="HN30" s="96"/>
      <c r="HO30" s="96"/>
      <c r="HP30" s="96"/>
      <c r="HQ30" s="96"/>
      <c r="HR30" s="96"/>
      <c r="HS30" s="96"/>
      <c r="HT30" s="96"/>
      <c r="HU30" s="96"/>
      <c r="HV30" s="96"/>
      <c r="HW30" s="96"/>
      <c r="HX30" s="96"/>
      <c r="HY30" s="96"/>
      <c r="HZ30" s="96"/>
      <c r="IA30" s="96"/>
      <c r="IB30" s="96"/>
      <c r="IC30" s="96"/>
      <c r="ID30" s="96"/>
      <c r="IE30" s="96"/>
      <c r="IF30" s="96"/>
      <c r="IG30" s="96"/>
      <c r="IH30" s="96"/>
      <c r="II30" s="96"/>
      <c r="IJ30" s="96"/>
      <c r="IK30" s="96"/>
      <c r="IL30" s="96"/>
      <c r="IM30" s="96"/>
      <c r="IN30" s="96"/>
      <c r="IO30" s="96"/>
      <c r="IP30" s="96"/>
      <c r="IQ30" s="96"/>
      <c r="IR30" s="96"/>
      <c r="IS30" s="96"/>
      <c r="IT30" s="96"/>
      <c r="IU30" s="96"/>
      <c r="IV30" s="96"/>
      <c r="IW30" s="96"/>
      <c r="IX30" s="96"/>
      <c r="IY30" s="96"/>
      <c r="IZ30" s="96"/>
      <c r="JA30" s="96"/>
      <c r="JB30" s="96"/>
      <c r="JC30" s="96"/>
      <c r="JD30" s="96"/>
      <c r="JE30" s="96"/>
      <c r="JF30" s="96"/>
      <c r="JG30" s="96"/>
      <c r="JH30" s="96"/>
      <c r="JI30" s="96"/>
      <c r="JJ30" s="96"/>
      <c r="JK30" s="96"/>
      <c r="JL30" s="96"/>
      <c r="JM30" s="96"/>
    </row>
    <row r="31" spans="1:273" s="156" customFormat="1" ht="14.25" customHeight="1" x14ac:dyDescent="0.35">
      <c r="A31" s="206" t="s">
        <v>390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42"/>
      <c r="AZ31" s="13">
        <f t="shared" ref="AZ31:HI31" si="26">AZ21-AZ22</f>
        <v>2719</v>
      </c>
      <c r="BA31" s="13">
        <f t="shared" si="26"/>
        <v>2712</v>
      </c>
      <c r="BB31" s="13">
        <f t="shared" si="26"/>
        <v>2667</v>
      </c>
      <c r="BC31" s="13">
        <f t="shared" si="26"/>
        <v>2657</v>
      </c>
      <c r="BD31" s="13">
        <f t="shared" si="26"/>
        <v>2599</v>
      </c>
      <c r="BE31" s="13">
        <f t="shared" si="26"/>
        <v>2350</v>
      </c>
      <c r="BF31" s="13">
        <f t="shared" si="26"/>
        <v>2454</v>
      </c>
      <c r="BG31" s="13">
        <f t="shared" si="26"/>
        <v>2499</v>
      </c>
      <c r="BH31" s="13">
        <f t="shared" si="26"/>
        <v>2627</v>
      </c>
      <c r="BI31" s="13">
        <f t="shared" si="26"/>
        <v>2527</v>
      </c>
      <c r="BJ31" s="13">
        <f t="shared" si="26"/>
        <v>2553</v>
      </c>
      <c r="BK31" s="13">
        <f t="shared" si="26"/>
        <v>2559</v>
      </c>
      <c r="BL31" s="13">
        <f t="shared" si="26"/>
        <v>2420</v>
      </c>
      <c r="BM31" s="13">
        <f t="shared" si="26"/>
        <v>2500</v>
      </c>
      <c r="BN31" s="13">
        <f t="shared" si="26"/>
        <v>2500</v>
      </c>
      <c r="BO31" s="13">
        <f t="shared" si="26"/>
        <v>2487</v>
      </c>
      <c r="BP31" s="13">
        <f t="shared" si="26"/>
        <v>2226</v>
      </c>
      <c r="BQ31" s="13">
        <f t="shared" si="26"/>
        <v>2331</v>
      </c>
      <c r="BR31" s="13">
        <f t="shared" si="26"/>
        <v>2373</v>
      </c>
      <c r="BS31" s="13">
        <f t="shared" si="26"/>
        <v>2468</v>
      </c>
      <c r="BT31" s="13">
        <f t="shared" si="26"/>
        <v>2476</v>
      </c>
      <c r="BU31" s="13">
        <f t="shared" si="26"/>
        <v>2484</v>
      </c>
      <c r="BV31" s="13">
        <f t="shared" si="26"/>
        <v>2439</v>
      </c>
      <c r="BW31" s="13">
        <f t="shared" si="26"/>
        <v>2423</v>
      </c>
      <c r="BX31" s="13">
        <f t="shared" si="26"/>
        <v>2419</v>
      </c>
      <c r="BY31" s="13">
        <f t="shared" si="26"/>
        <v>2383</v>
      </c>
      <c r="BZ31" s="13">
        <f t="shared" si="26"/>
        <v>2373</v>
      </c>
      <c r="CA31" s="13">
        <f t="shared" si="26"/>
        <v>2289</v>
      </c>
      <c r="CB31" s="13">
        <f t="shared" si="26"/>
        <v>2028</v>
      </c>
      <c r="CC31" s="13">
        <f t="shared" si="26"/>
        <v>2084</v>
      </c>
      <c r="CD31" s="13">
        <f t="shared" si="26"/>
        <v>2181</v>
      </c>
      <c r="CE31" s="13">
        <f t="shared" si="26"/>
        <v>2282</v>
      </c>
      <c r="CF31" s="13">
        <f t="shared" si="26"/>
        <v>2324</v>
      </c>
      <c r="CG31" s="13">
        <f t="shared" si="26"/>
        <v>2362</v>
      </c>
      <c r="CH31" s="13">
        <f t="shared" si="26"/>
        <v>2283</v>
      </c>
      <c r="CI31" s="13">
        <f t="shared" si="26"/>
        <v>2280</v>
      </c>
      <c r="CJ31" s="13">
        <f t="shared" si="26"/>
        <v>2191</v>
      </c>
      <c r="CK31" s="13">
        <f t="shared" si="26"/>
        <v>2132</v>
      </c>
      <c r="CL31" s="13">
        <f t="shared" si="26"/>
        <v>2030</v>
      </c>
      <c r="CM31" s="13">
        <f t="shared" si="26"/>
        <v>1984</v>
      </c>
      <c r="CN31" s="13">
        <f t="shared" si="26"/>
        <v>1801</v>
      </c>
      <c r="CO31" s="13">
        <f t="shared" si="26"/>
        <v>1847</v>
      </c>
      <c r="CP31" s="13">
        <f t="shared" si="26"/>
        <v>1892</v>
      </c>
      <c r="CQ31" s="13">
        <f t="shared" si="26"/>
        <v>1965</v>
      </c>
      <c r="CR31" s="13">
        <f t="shared" si="26"/>
        <v>1949</v>
      </c>
      <c r="CS31" s="13">
        <f t="shared" si="26"/>
        <v>1963</v>
      </c>
      <c r="CT31" s="13">
        <f t="shared" si="26"/>
        <v>1938</v>
      </c>
      <c r="CU31" s="13">
        <f t="shared" si="26"/>
        <v>1880</v>
      </c>
      <c r="CV31" s="13">
        <f t="shared" si="26"/>
        <v>1849</v>
      </c>
      <c r="CW31" s="13">
        <f t="shared" si="26"/>
        <v>1784</v>
      </c>
      <c r="CX31" s="13">
        <f t="shared" si="26"/>
        <v>1872</v>
      </c>
      <c r="CY31" s="13">
        <f t="shared" si="26"/>
        <v>1770</v>
      </c>
      <c r="CZ31" s="13">
        <f t="shared" si="26"/>
        <v>1706</v>
      </c>
      <c r="DA31" s="13">
        <f t="shared" si="26"/>
        <v>1726</v>
      </c>
      <c r="DB31" s="13">
        <f t="shared" si="26"/>
        <v>1784</v>
      </c>
      <c r="DC31" s="13">
        <f t="shared" si="26"/>
        <v>1836</v>
      </c>
      <c r="DD31" s="13">
        <f t="shared" si="26"/>
        <v>1860</v>
      </c>
      <c r="DE31" s="13">
        <f t="shared" si="26"/>
        <v>1873</v>
      </c>
      <c r="DF31" s="13">
        <f t="shared" si="26"/>
        <v>1805</v>
      </c>
      <c r="DG31" s="13">
        <f t="shared" si="26"/>
        <v>1815</v>
      </c>
      <c r="DH31" s="13">
        <f t="shared" si="26"/>
        <v>1798</v>
      </c>
      <c r="DI31" s="13">
        <f t="shared" si="26"/>
        <v>1782</v>
      </c>
      <c r="DJ31" s="13">
        <f t="shared" si="26"/>
        <v>1806</v>
      </c>
      <c r="DK31" s="13">
        <f t="shared" si="26"/>
        <v>1772</v>
      </c>
      <c r="DL31" s="13">
        <f t="shared" si="26"/>
        <v>1640</v>
      </c>
      <c r="DM31" s="13">
        <f t="shared" si="26"/>
        <v>1714</v>
      </c>
      <c r="DN31" s="13">
        <f t="shared" si="26"/>
        <v>1783</v>
      </c>
      <c r="DO31" s="13">
        <f t="shared" si="26"/>
        <v>1830</v>
      </c>
      <c r="DP31" s="13">
        <f t="shared" si="26"/>
        <v>1899</v>
      </c>
      <c r="DQ31" s="13">
        <f t="shared" si="26"/>
        <v>1895</v>
      </c>
      <c r="DR31" s="13">
        <f t="shared" si="26"/>
        <v>1851</v>
      </c>
      <c r="DS31" s="13">
        <f t="shared" si="26"/>
        <v>1826</v>
      </c>
      <c r="DT31" s="13">
        <f t="shared" si="26"/>
        <v>1821</v>
      </c>
      <c r="DU31" s="13">
        <f t="shared" si="26"/>
        <v>1688</v>
      </c>
      <c r="DV31" s="13">
        <f t="shared" si="26"/>
        <v>1771</v>
      </c>
      <c r="DW31" s="13">
        <f t="shared" si="26"/>
        <v>1751</v>
      </c>
      <c r="DX31" s="13">
        <f t="shared" si="26"/>
        <v>1628</v>
      </c>
      <c r="DY31" s="13">
        <f t="shared" si="26"/>
        <v>1685</v>
      </c>
      <c r="DZ31" s="13">
        <f t="shared" si="26"/>
        <v>1765</v>
      </c>
      <c r="EA31" s="13">
        <f t="shared" si="26"/>
        <v>1893</v>
      </c>
      <c r="EB31" s="13">
        <f t="shared" si="26"/>
        <v>1899</v>
      </c>
      <c r="EC31" s="13">
        <f t="shared" si="26"/>
        <v>1954</v>
      </c>
      <c r="ED31" s="13">
        <f t="shared" si="26"/>
        <v>1959</v>
      </c>
      <c r="EE31" s="13">
        <f t="shared" si="26"/>
        <v>1850</v>
      </c>
      <c r="EF31" s="13">
        <f t="shared" si="26"/>
        <v>1964</v>
      </c>
      <c r="EG31" s="13">
        <f t="shared" si="26"/>
        <v>1908</v>
      </c>
      <c r="EH31" s="13">
        <f t="shared" si="26"/>
        <v>1883</v>
      </c>
      <c r="EI31" s="13">
        <f t="shared" si="26"/>
        <v>1874</v>
      </c>
      <c r="EJ31" s="13">
        <f t="shared" si="26"/>
        <v>1650</v>
      </c>
      <c r="EK31" s="13">
        <f t="shared" si="26"/>
        <v>1718</v>
      </c>
      <c r="EL31" s="13">
        <f t="shared" si="26"/>
        <v>1794</v>
      </c>
      <c r="EM31" s="13">
        <f t="shared" si="26"/>
        <v>1864</v>
      </c>
      <c r="EN31" s="13">
        <f t="shared" si="26"/>
        <v>1897</v>
      </c>
      <c r="EO31" s="13">
        <f t="shared" si="26"/>
        <v>1896</v>
      </c>
      <c r="EP31" s="13">
        <f t="shared" si="26"/>
        <v>1872</v>
      </c>
      <c r="EQ31" s="13">
        <f t="shared" si="26"/>
        <v>1828</v>
      </c>
      <c r="ER31" s="13">
        <f t="shared" si="26"/>
        <v>1828</v>
      </c>
      <c r="ES31" s="13">
        <f t="shared" si="26"/>
        <v>1794</v>
      </c>
      <c r="ET31" s="13">
        <f t="shared" si="26"/>
        <v>1751</v>
      </c>
      <c r="EU31" s="13">
        <f t="shared" si="26"/>
        <v>1692</v>
      </c>
      <c r="EV31" s="13">
        <f t="shared" si="26"/>
        <v>1551</v>
      </c>
      <c r="EW31" s="13">
        <f t="shared" si="26"/>
        <v>1576</v>
      </c>
      <c r="EX31" s="13">
        <f t="shared" si="26"/>
        <v>1649</v>
      </c>
      <c r="EY31" s="13">
        <f t="shared" si="26"/>
        <v>1753</v>
      </c>
      <c r="EZ31" s="13">
        <f t="shared" si="26"/>
        <v>1803</v>
      </c>
      <c r="FA31" s="13">
        <f t="shared" si="26"/>
        <v>1722</v>
      </c>
      <c r="FB31" s="13">
        <f t="shared" si="26"/>
        <v>1726</v>
      </c>
      <c r="FC31" s="13">
        <f t="shared" si="26"/>
        <v>1668</v>
      </c>
      <c r="FD31" s="13">
        <f t="shared" si="26"/>
        <v>1624</v>
      </c>
      <c r="FE31" s="13">
        <f t="shared" si="26"/>
        <v>1617</v>
      </c>
      <c r="FF31" s="13">
        <f t="shared" si="26"/>
        <v>1602</v>
      </c>
      <c r="FG31" s="13">
        <f t="shared" si="26"/>
        <v>1508</v>
      </c>
      <c r="FH31" s="13">
        <f t="shared" si="26"/>
        <v>1403</v>
      </c>
      <c r="FI31" s="13">
        <f t="shared" si="26"/>
        <v>1439</v>
      </c>
      <c r="FJ31" s="13">
        <f t="shared" si="26"/>
        <v>1494</v>
      </c>
      <c r="FK31" s="13">
        <f t="shared" si="26"/>
        <v>1499</v>
      </c>
      <c r="FL31" s="13">
        <f t="shared" si="26"/>
        <v>1526</v>
      </c>
      <c r="FM31" s="13">
        <f t="shared" si="26"/>
        <v>1540</v>
      </c>
      <c r="FN31" s="13">
        <f t="shared" si="26"/>
        <v>1508</v>
      </c>
      <c r="FO31" s="13">
        <f t="shared" si="26"/>
        <v>1498</v>
      </c>
      <c r="FP31" s="13">
        <f t="shared" si="26"/>
        <v>1504</v>
      </c>
      <c r="FQ31" s="13">
        <f t="shared" si="26"/>
        <v>1477</v>
      </c>
      <c r="FR31" s="13">
        <f t="shared" si="26"/>
        <v>1488</v>
      </c>
      <c r="FS31" s="13">
        <f t="shared" si="26"/>
        <v>1443</v>
      </c>
      <c r="FT31" s="13">
        <f t="shared" si="26"/>
        <v>1347</v>
      </c>
      <c r="FU31" s="13">
        <f t="shared" si="26"/>
        <v>1358</v>
      </c>
      <c r="FV31" s="13">
        <f t="shared" si="26"/>
        <v>1428</v>
      </c>
      <c r="FW31" s="13">
        <f t="shared" si="26"/>
        <v>1500</v>
      </c>
      <c r="FX31" s="13">
        <f t="shared" si="26"/>
        <v>1489</v>
      </c>
      <c r="FY31" s="13">
        <f t="shared" si="26"/>
        <v>1507</v>
      </c>
      <c r="FZ31" s="13">
        <f t="shared" si="26"/>
        <v>1459</v>
      </c>
      <c r="GA31" s="13">
        <f t="shared" si="26"/>
        <v>1455</v>
      </c>
      <c r="GB31" s="13">
        <f t="shared" si="26"/>
        <v>1519</v>
      </c>
      <c r="GC31" s="13">
        <f t="shared" si="26"/>
        <v>1498</v>
      </c>
      <c r="GD31" s="13">
        <f t="shared" si="26"/>
        <v>1523</v>
      </c>
      <c r="GE31" s="13">
        <f t="shared" si="26"/>
        <v>1507</v>
      </c>
      <c r="GF31" s="13">
        <f t="shared" si="26"/>
        <v>1434</v>
      </c>
      <c r="GG31" s="13">
        <f t="shared" si="26"/>
        <v>1487</v>
      </c>
      <c r="GH31" s="13">
        <f t="shared" si="26"/>
        <v>1547</v>
      </c>
      <c r="GI31" s="13">
        <f t="shared" si="26"/>
        <v>1641</v>
      </c>
      <c r="GJ31" s="13">
        <f t="shared" si="26"/>
        <v>1662</v>
      </c>
      <c r="GK31" s="13">
        <f t="shared" si="26"/>
        <v>1620</v>
      </c>
      <c r="GL31" s="13">
        <f t="shared" si="26"/>
        <v>1574</v>
      </c>
      <c r="GM31" s="13">
        <f t="shared" si="26"/>
        <v>1502</v>
      </c>
      <c r="GN31" s="13">
        <f t="shared" si="26"/>
        <v>1491</v>
      </c>
      <c r="GO31" s="13">
        <f t="shared" si="26"/>
        <v>1465</v>
      </c>
      <c r="GP31" s="13">
        <f t="shared" si="26"/>
        <v>1482</v>
      </c>
      <c r="GQ31" s="13">
        <f t="shared" si="26"/>
        <v>1493</v>
      </c>
      <c r="GR31" s="13">
        <f t="shared" si="26"/>
        <v>1336</v>
      </c>
      <c r="GS31" s="13">
        <f t="shared" si="26"/>
        <v>1330</v>
      </c>
      <c r="GT31" s="13">
        <f t="shared" si="26"/>
        <v>1324</v>
      </c>
      <c r="GU31" s="13">
        <f t="shared" si="26"/>
        <v>1356</v>
      </c>
      <c r="GV31" s="13">
        <f t="shared" si="26"/>
        <v>1316</v>
      </c>
      <c r="GW31" s="13">
        <f t="shared" si="26"/>
        <v>1233</v>
      </c>
      <c r="GX31" s="13">
        <f t="shared" si="26"/>
        <v>965</v>
      </c>
      <c r="GY31" s="13">
        <f t="shared" si="26"/>
        <v>873</v>
      </c>
      <c r="GZ31" s="13">
        <f t="shared" si="26"/>
        <v>715</v>
      </c>
      <c r="HA31" s="13">
        <f t="shared" si="26"/>
        <v>679</v>
      </c>
      <c r="HB31" s="13">
        <f t="shared" si="26"/>
        <v>646</v>
      </c>
      <c r="HC31" s="13">
        <f t="shared" si="26"/>
        <v>618</v>
      </c>
      <c r="HD31" s="13">
        <f t="shared" si="26"/>
        <v>556</v>
      </c>
      <c r="HE31" s="13">
        <f t="shared" si="26"/>
        <v>443</v>
      </c>
      <c r="HF31" s="13">
        <f t="shared" si="26"/>
        <v>413</v>
      </c>
      <c r="HG31" s="13">
        <v>359</v>
      </c>
      <c r="HH31" s="13">
        <f t="shared" si="26"/>
        <v>388</v>
      </c>
      <c r="HI31" s="13">
        <f t="shared" si="26"/>
        <v>400</v>
      </c>
      <c r="HJ31" s="13">
        <f>HJ21-HJ22</f>
        <v>422</v>
      </c>
      <c r="HK31" s="13">
        <f>HK21-HK22</f>
        <v>476</v>
      </c>
      <c r="HL31" s="13">
        <f t="shared" ref="HL31:HQ31" si="27">HL21-HL22</f>
        <v>500</v>
      </c>
      <c r="HM31" s="13">
        <v>497</v>
      </c>
      <c r="HN31" s="13">
        <f t="shared" si="27"/>
        <v>425</v>
      </c>
      <c r="HO31" s="13">
        <f t="shared" si="27"/>
        <v>377</v>
      </c>
      <c r="HP31" s="13">
        <f t="shared" si="27"/>
        <v>309</v>
      </c>
      <c r="HQ31" s="13">
        <f t="shared" si="27"/>
        <v>281</v>
      </c>
      <c r="HR31" s="13">
        <v>261</v>
      </c>
      <c r="HS31" s="13">
        <f t="shared" ref="HS31:ID31" si="28">HS21-HS22</f>
        <v>264</v>
      </c>
      <c r="HT31" s="13">
        <f t="shared" si="28"/>
        <v>322</v>
      </c>
      <c r="HU31" s="13">
        <f t="shared" si="28"/>
        <v>412</v>
      </c>
      <c r="HV31" s="13">
        <f t="shared" si="28"/>
        <v>529</v>
      </c>
      <c r="HW31" s="13">
        <f t="shared" si="28"/>
        <v>560</v>
      </c>
      <c r="HX31" s="13">
        <f t="shared" si="28"/>
        <v>546</v>
      </c>
      <c r="HY31" s="13">
        <f t="shared" si="28"/>
        <v>509</v>
      </c>
      <c r="HZ31" s="13">
        <f t="shared" si="28"/>
        <v>509</v>
      </c>
      <c r="IA31" s="13">
        <f t="shared" si="28"/>
        <v>529</v>
      </c>
      <c r="IB31" s="13">
        <f t="shared" si="28"/>
        <v>455</v>
      </c>
      <c r="IC31" s="13">
        <f t="shared" si="28"/>
        <v>391</v>
      </c>
      <c r="ID31" s="13">
        <f t="shared" si="28"/>
        <v>372</v>
      </c>
      <c r="IE31" s="13">
        <f t="shared" ref="IE31:IJ31" si="29">IE21-IE22</f>
        <v>356</v>
      </c>
      <c r="IF31" s="13">
        <f t="shared" si="29"/>
        <v>371</v>
      </c>
      <c r="IG31" s="13">
        <f t="shared" si="29"/>
        <v>382</v>
      </c>
      <c r="IH31" s="13">
        <f t="shared" si="29"/>
        <v>410</v>
      </c>
      <c r="II31" s="13">
        <f t="shared" si="29"/>
        <v>451</v>
      </c>
      <c r="IJ31" s="13">
        <f t="shared" si="29"/>
        <v>470</v>
      </c>
      <c r="IK31" s="13">
        <f t="shared" ref="IK31:IP31" si="30">IK21-IK22</f>
        <v>489</v>
      </c>
      <c r="IL31" s="13">
        <f t="shared" si="30"/>
        <v>513</v>
      </c>
      <c r="IM31" s="13">
        <f t="shared" si="30"/>
        <v>542</v>
      </c>
      <c r="IN31" s="13">
        <f t="shared" si="30"/>
        <v>492</v>
      </c>
      <c r="IO31" s="13">
        <f t="shared" si="30"/>
        <v>508</v>
      </c>
      <c r="IP31" s="13">
        <f t="shared" si="30"/>
        <v>495</v>
      </c>
      <c r="IQ31" s="158">
        <f t="shared" ref="IQ31:IV31" si="31">IQ21-IQ22</f>
        <v>562</v>
      </c>
      <c r="IR31" s="13">
        <f t="shared" si="31"/>
        <v>583</v>
      </c>
      <c r="IS31" s="13">
        <f t="shared" si="31"/>
        <v>638</v>
      </c>
      <c r="IT31" s="13">
        <f t="shared" si="31"/>
        <v>668</v>
      </c>
      <c r="IU31" s="13">
        <f t="shared" si="31"/>
        <v>690</v>
      </c>
      <c r="IV31" s="13">
        <f t="shared" si="31"/>
        <v>717</v>
      </c>
      <c r="IW31" s="13">
        <f t="shared" ref="IW31:JB31" si="32">IW21-IW22</f>
        <v>726</v>
      </c>
      <c r="IX31" s="13">
        <f t="shared" si="32"/>
        <v>746</v>
      </c>
      <c r="IY31" s="13">
        <f t="shared" si="32"/>
        <v>760</v>
      </c>
      <c r="IZ31" s="13">
        <f t="shared" si="32"/>
        <v>708</v>
      </c>
      <c r="JA31" s="13">
        <f t="shared" si="32"/>
        <v>750</v>
      </c>
      <c r="JB31" s="13">
        <f t="shared" si="32"/>
        <v>775</v>
      </c>
      <c r="JC31" s="13">
        <f t="shared" ref="JC31:JM31" si="33">JC21-JC22</f>
        <v>814</v>
      </c>
      <c r="JD31" s="13">
        <f t="shared" si="33"/>
        <v>0</v>
      </c>
      <c r="JE31" s="13">
        <f t="shared" si="33"/>
        <v>0</v>
      </c>
      <c r="JF31" s="13">
        <f t="shared" si="33"/>
        <v>0</v>
      </c>
      <c r="JG31" s="13">
        <f t="shared" si="33"/>
        <v>0</v>
      </c>
      <c r="JH31" s="13">
        <f t="shared" si="33"/>
        <v>0</v>
      </c>
      <c r="JI31" s="13">
        <f t="shared" si="33"/>
        <v>0</v>
      </c>
      <c r="JJ31" s="13">
        <f t="shared" si="33"/>
        <v>0</v>
      </c>
      <c r="JK31" s="13">
        <f t="shared" si="33"/>
        <v>0</v>
      </c>
      <c r="JL31" s="13">
        <f t="shared" si="33"/>
        <v>0</v>
      </c>
      <c r="JM31" s="13">
        <f t="shared" si="33"/>
        <v>0</v>
      </c>
    </row>
    <row r="32" spans="1:273" s="156" customFormat="1" ht="14.25" customHeight="1" x14ac:dyDescent="0.35">
      <c r="A32" s="206" t="s">
        <v>391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42"/>
      <c r="AZ32" s="13">
        <f t="shared" ref="AZ32:HH32" si="34">AZ20-AZ23</f>
        <v>1710</v>
      </c>
      <c r="BA32" s="13">
        <f t="shared" si="34"/>
        <v>1631</v>
      </c>
      <c r="BB32" s="13">
        <f t="shared" si="34"/>
        <v>1630</v>
      </c>
      <c r="BC32" s="13">
        <f t="shared" si="34"/>
        <v>1667</v>
      </c>
      <c r="BD32" s="13">
        <f t="shared" si="34"/>
        <v>1611</v>
      </c>
      <c r="BE32" s="13">
        <f t="shared" si="34"/>
        <v>1428</v>
      </c>
      <c r="BF32" s="13">
        <f t="shared" si="34"/>
        <v>1477</v>
      </c>
      <c r="BG32" s="13">
        <f t="shared" si="34"/>
        <v>1508</v>
      </c>
      <c r="BH32" s="13">
        <f t="shared" si="34"/>
        <v>1559</v>
      </c>
      <c r="BI32" s="13">
        <f t="shared" si="34"/>
        <v>1550</v>
      </c>
      <c r="BJ32" s="13">
        <f t="shared" si="34"/>
        <v>1520</v>
      </c>
      <c r="BK32" s="13">
        <f t="shared" si="34"/>
        <v>1510</v>
      </c>
      <c r="BL32" s="13">
        <f t="shared" si="34"/>
        <v>1463</v>
      </c>
      <c r="BM32" s="13">
        <f t="shared" si="34"/>
        <v>1600</v>
      </c>
      <c r="BN32" s="13">
        <f t="shared" si="34"/>
        <v>1537</v>
      </c>
      <c r="BO32" s="13">
        <f t="shared" si="34"/>
        <v>1534</v>
      </c>
      <c r="BP32" s="13">
        <f t="shared" si="34"/>
        <v>1314</v>
      </c>
      <c r="BQ32" s="13">
        <f t="shared" si="34"/>
        <v>1304</v>
      </c>
      <c r="BR32" s="13">
        <f t="shared" si="34"/>
        <v>1364</v>
      </c>
      <c r="BS32" s="13">
        <f t="shared" si="34"/>
        <v>1328</v>
      </c>
      <c r="BT32" s="13">
        <f t="shared" si="34"/>
        <v>1388</v>
      </c>
      <c r="BU32" s="13">
        <f t="shared" si="34"/>
        <v>1465</v>
      </c>
      <c r="BV32" s="13">
        <f t="shared" si="34"/>
        <v>1535</v>
      </c>
      <c r="BW32" s="13">
        <f t="shared" si="34"/>
        <v>1575</v>
      </c>
      <c r="BX32" s="13">
        <f t="shared" si="34"/>
        <v>1577</v>
      </c>
      <c r="BY32" s="13">
        <f t="shared" si="34"/>
        <v>1553</v>
      </c>
      <c r="BZ32" s="13">
        <f t="shared" si="34"/>
        <v>1500</v>
      </c>
      <c r="CA32" s="13">
        <f t="shared" si="34"/>
        <v>1525</v>
      </c>
      <c r="CB32" s="13">
        <f t="shared" si="34"/>
        <v>1343</v>
      </c>
      <c r="CC32" s="13">
        <f t="shared" si="34"/>
        <v>1320</v>
      </c>
      <c r="CD32" s="13">
        <f t="shared" si="34"/>
        <v>1289</v>
      </c>
      <c r="CE32" s="13">
        <f t="shared" si="34"/>
        <v>1367</v>
      </c>
      <c r="CF32" s="13">
        <f t="shared" si="34"/>
        <v>1412</v>
      </c>
      <c r="CG32" s="13">
        <f t="shared" si="34"/>
        <v>1380</v>
      </c>
      <c r="CH32" s="13">
        <f t="shared" si="34"/>
        <v>1367</v>
      </c>
      <c r="CI32" s="13">
        <f t="shared" si="34"/>
        <v>1359</v>
      </c>
      <c r="CJ32" s="13">
        <f t="shared" si="34"/>
        <v>1325</v>
      </c>
      <c r="CK32" s="13">
        <f t="shared" si="34"/>
        <v>1268</v>
      </c>
      <c r="CL32" s="13">
        <f t="shared" si="34"/>
        <v>1235</v>
      </c>
      <c r="CM32" s="13">
        <f t="shared" si="34"/>
        <v>1200</v>
      </c>
      <c r="CN32" s="13">
        <f t="shared" si="34"/>
        <v>1065</v>
      </c>
      <c r="CO32" s="13">
        <f t="shared" si="34"/>
        <v>1101</v>
      </c>
      <c r="CP32" s="13">
        <f t="shared" si="34"/>
        <v>1094</v>
      </c>
      <c r="CQ32" s="13">
        <f t="shared" si="34"/>
        <v>1143</v>
      </c>
      <c r="CR32" s="13">
        <f t="shared" si="34"/>
        <v>1139</v>
      </c>
      <c r="CS32" s="13">
        <f t="shared" si="34"/>
        <v>1147</v>
      </c>
      <c r="CT32" s="13">
        <f t="shared" si="34"/>
        <v>1167</v>
      </c>
      <c r="CU32" s="13">
        <f t="shared" si="34"/>
        <v>1182</v>
      </c>
      <c r="CV32" s="13">
        <f t="shared" si="34"/>
        <v>1146</v>
      </c>
      <c r="CW32" s="13">
        <f t="shared" si="34"/>
        <v>1133</v>
      </c>
      <c r="CX32" s="13">
        <f t="shared" si="34"/>
        <v>1131</v>
      </c>
      <c r="CY32" s="13">
        <f t="shared" si="34"/>
        <v>1115</v>
      </c>
      <c r="CZ32" s="13">
        <f t="shared" si="34"/>
        <v>1022</v>
      </c>
      <c r="DA32" s="13">
        <f t="shared" si="34"/>
        <v>1032</v>
      </c>
      <c r="DB32" s="13">
        <f t="shared" si="34"/>
        <v>1153</v>
      </c>
      <c r="DC32" s="13">
        <f t="shared" si="34"/>
        <v>1185</v>
      </c>
      <c r="DD32" s="13">
        <f t="shared" si="34"/>
        <v>1195</v>
      </c>
      <c r="DE32" s="13">
        <f t="shared" si="34"/>
        <v>1235</v>
      </c>
      <c r="DF32" s="13">
        <f t="shared" si="34"/>
        <v>1227</v>
      </c>
      <c r="DG32" s="13">
        <f t="shared" si="34"/>
        <v>1210</v>
      </c>
      <c r="DH32" s="13">
        <f t="shared" si="34"/>
        <v>1146</v>
      </c>
      <c r="DI32" s="13">
        <f t="shared" si="34"/>
        <v>1157</v>
      </c>
      <c r="DJ32" s="13">
        <f t="shared" si="34"/>
        <v>1124</v>
      </c>
      <c r="DK32" s="13">
        <f t="shared" si="34"/>
        <v>1117</v>
      </c>
      <c r="DL32" s="13">
        <f t="shared" si="34"/>
        <v>972</v>
      </c>
      <c r="DM32" s="13">
        <f t="shared" si="34"/>
        <v>1009</v>
      </c>
      <c r="DN32" s="13">
        <f t="shared" si="34"/>
        <v>1006</v>
      </c>
      <c r="DO32" s="13">
        <f t="shared" si="34"/>
        <v>989</v>
      </c>
      <c r="DP32" s="13">
        <f t="shared" si="34"/>
        <v>1080</v>
      </c>
      <c r="DQ32" s="13">
        <f t="shared" si="34"/>
        <v>1100</v>
      </c>
      <c r="DR32" s="13">
        <f t="shared" si="34"/>
        <v>1103</v>
      </c>
      <c r="DS32" s="13">
        <f t="shared" si="34"/>
        <v>1121</v>
      </c>
      <c r="DT32" s="13">
        <f t="shared" si="34"/>
        <v>1166</v>
      </c>
      <c r="DU32" s="13">
        <f t="shared" si="34"/>
        <v>1131</v>
      </c>
      <c r="DV32" s="13">
        <f t="shared" si="34"/>
        <v>1114</v>
      </c>
      <c r="DW32" s="13">
        <f t="shared" si="34"/>
        <v>1092</v>
      </c>
      <c r="DX32" s="13">
        <f t="shared" si="34"/>
        <v>1030</v>
      </c>
      <c r="DY32" s="13">
        <f t="shared" si="34"/>
        <v>1005</v>
      </c>
      <c r="DZ32" s="13">
        <f t="shared" si="34"/>
        <v>995</v>
      </c>
      <c r="EA32" s="13">
        <f t="shared" si="34"/>
        <v>1082</v>
      </c>
      <c r="EB32" s="13">
        <f t="shared" si="34"/>
        <v>1064</v>
      </c>
      <c r="EC32" s="13">
        <f t="shared" si="34"/>
        <v>1111</v>
      </c>
      <c r="ED32" s="13">
        <f t="shared" si="34"/>
        <v>1125</v>
      </c>
      <c r="EE32" s="13">
        <f t="shared" si="34"/>
        <v>1150</v>
      </c>
      <c r="EF32" s="13">
        <f t="shared" si="34"/>
        <v>1124</v>
      </c>
      <c r="EG32" s="13">
        <f t="shared" si="34"/>
        <v>1055</v>
      </c>
      <c r="EH32" s="13">
        <f t="shared" si="34"/>
        <v>1038</v>
      </c>
      <c r="EI32" s="13">
        <f t="shared" si="34"/>
        <v>1013</v>
      </c>
      <c r="EJ32" s="13">
        <f t="shared" si="34"/>
        <v>930</v>
      </c>
      <c r="EK32" s="13">
        <f t="shared" si="34"/>
        <v>937</v>
      </c>
      <c r="EL32" s="13">
        <f t="shared" si="34"/>
        <v>962</v>
      </c>
      <c r="EM32" s="13">
        <f t="shared" si="34"/>
        <v>974</v>
      </c>
      <c r="EN32" s="13">
        <f t="shared" si="34"/>
        <v>1015</v>
      </c>
      <c r="EO32" s="13">
        <f t="shared" si="34"/>
        <v>1055</v>
      </c>
      <c r="EP32" s="13">
        <f t="shared" si="34"/>
        <v>1066</v>
      </c>
      <c r="EQ32" s="13">
        <f t="shared" si="34"/>
        <v>1056</v>
      </c>
      <c r="ER32" s="13">
        <f t="shared" si="34"/>
        <v>1048</v>
      </c>
      <c r="ES32" s="13">
        <f t="shared" si="34"/>
        <v>1051</v>
      </c>
      <c r="ET32" s="13">
        <f t="shared" si="34"/>
        <v>1056</v>
      </c>
      <c r="EU32" s="13">
        <f t="shared" si="34"/>
        <v>1035</v>
      </c>
      <c r="EV32" s="13">
        <f t="shared" si="34"/>
        <v>946</v>
      </c>
      <c r="EW32" s="13">
        <f t="shared" si="34"/>
        <v>922</v>
      </c>
      <c r="EX32" s="13">
        <f t="shared" si="34"/>
        <v>942</v>
      </c>
      <c r="EY32" s="13">
        <f t="shared" si="34"/>
        <v>938</v>
      </c>
      <c r="EZ32" s="13">
        <f t="shared" si="34"/>
        <v>969</v>
      </c>
      <c r="FA32" s="13">
        <f t="shared" si="34"/>
        <v>934</v>
      </c>
      <c r="FB32" s="13">
        <f t="shared" si="34"/>
        <v>948</v>
      </c>
      <c r="FC32" s="13">
        <f t="shared" si="34"/>
        <v>921</v>
      </c>
      <c r="FD32" s="13">
        <f t="shared" si="34"/>
        <v>895</v>
      </c>
      <c r="FE32" s="13">
        <f t="shared" si="34"/>
        <v>881</v>
      </c>
      <c r="FF32" s="13">
        <f t="shared" si="34"/>
        <v>851</v>
      </c>
      <c r="FG32" s="13">
        <f t="shared" si="34"/>
        <v>822</v>
      </c>
      <c r="FH32" s="13">
        <f t="shared" si="34"/>
        <v>762</v>
      </c>
      <c r="FI32" s="13">
        <f t="shared" si="34"/>
        <v>780</v>
      </c>
      <c r="FJ32" s="13">
        <f t="shared" si="34"/>
        <v>800</v>
      </c>
      <c r="FK32" s="13">
        <f t="shared" si="34"/>
        <v>820</v>
      </c>
      <c r="FL32" s="13">
        <f t="shared" si="34"/>
        <v>814</v>
      </c>
      <c r="FM32" s="13">
        <f t="shared" si="34"/>
        <v>810</v>
      </c>
      <c r="FN32" s="13">
        <f t="shared" si="34"/>
        <v>799</v>
      </c>
      <c r="FO32" s="13">
        <f t="shared" si="34"/>
        <v>807</v>
      </c>
      <c r="FP32" s="13">
        <f t="shared" si="34"/>
        <v>794</v>
      </c>
      <c r="FQ32" s="13">
        <f t="shared" si="34"/>
        <v>763</v>
      </c>
      <c r="FR32" s="13">
        <f t="shared" si="34"/>
        <v>758</v>
      </c>
      <c r="FS32" s="13">
        <f t="shared" si="34"/>
        <v>739</v>
      </c>
      <c r="FT32" s="13">
        <f t="shared" si="34"/>
        <v>678</v>
      </c>
      <c r="FU32" s="13">
        <f t="shared" si="34"/>
        <v>679</v>
      </c>
      <c r="FV32" s="13">
        <f t="shared" si="34"/>
        <v>656</v>
      </c>
      <c r="FW32" s="13">
        <f t="shared" si="34"/>
        <v>678</v>
      </c>
      <c r="FX32" s="13">
        <f t="shared" si="34"/>
        <v>694</v>
      </c>
      <c r="FY32" s="13">
        <f t="shared" si="34"/>
        <v>707</v>
      </c>
      <c r="FZ32" s="13">
        <f t="shared" si="34"/>
        <v>739</v>
      </c>
      <c r="GA32" s="13">
        <f t="shared" si="34"/>
        <v>738</v>
      </c>
      <c r="GB32" s="13">
        <f t="shared" si="34"/>
        <v>746</v>
      </c>
      <c r="GC32" s="13">
        <f t="shared" si="34"/>
        <v>748</v>
      </c>
      <c r="GD32" s="13">
        <f t="shared" si="34"/>
        <v>763</v>
      </c>
      <c r="GE32" s="13">
        <f t="shared" si="34"/>
        <v>774</v>
      </c>
      <c r="GF32" s="13">
        <f t="shared" si="34"/>
        <v>702</v>
      </c>
      <c r="GG32" s="13">
        <f t="shared" si="34"/>
        <v>722</v>
      </c>
      <c r="GH32" s="13">
        <f t="shared" si="34"/>
        <v>762</v>
      </c>
      <c r="GI32" s="13">
        <f t="shared" si="34"/>
        <v>783</v>
      </c>
      <c r="GJ32" s="13">
        <f t="shared" si="34"/>
        <v>832</v>
      </c>
      <c r="GK32" s="13">
        <f t="shared" si="34"/>
        <v>863</v>
      </c>
      <c r="GL32" s="13">
        <f t="shared" si="34"/>
        <v>839</v>
      </c>
      <c r="GM32" s="13">
        <f t="shared" si="34"/>
        <v>838</v>
      </c>
      <c r="GN32" s="13">
        <f t="shared" si="34"/>
        <v>852</v>
      </c>
      <c r="GO32" s="13">
        <f t="shared" si="34"/>
        <v>838</v>
      </c>
      <c r="GP32" s="13">
        <f t="shared" si="34"/>
        <v>818</v>
      </c>
      <c r="GQ32" s="13">
        <f t="shared" si="34"/>
        <v>793</v>
      </c>
      <c r="GR32" s="13">
        <f t="shared" si="34"/>
        <v>707</v>
      </c>
      <c r="GS32" s="13">
        <f t="shared" si="34"/>
        <v>732</v>
      </c>
      <c r="GT32" s="13">
        <f t="shared" si="34"/>
        <v>752</v>
      </c>
      <c r="GU32" s="13">
        <f t="shared" si="34"/>
        <v>763</v>
      </c>
      <c r="GV32" s="13">
        <f t="shared" si="34"/>
        <v>756</v>
      </c>
      <c r="GW32" s="13">
        <f t="shared" si="34"/>
        <v>763</v>
      </c>
      <c r="GX32" s="13">
        <f t="shared" si="34"/>
        <v>722</v>
      </c>
      <c r="GY32" s="13">
        <f t="shared" si="34"/>
        <v>699</v>
      </c>
      <c r="GZ32" s="13">
        <f t="shared" si="34"/>
        <v>664</v>
      </c>
      <c r="HA32" s="13">
        <f t="shared" si="34"/>
        <v>669</v>
      </c>
      <c r="HB32" s="13">
        <f t="shared" si="34"/>
        <v>627</v>
      </c>
      <c r="HC32" s="13">
        <f t="shared" si="34"/>
        <v>603</v>
      </c>
      <c r="HD32" s="13">
        <f t="shared" si="34"/>
        <v>541</v>
      </c>
      <c r="HE32" s="13">
        <f t="shared" si="34"/>
        <v>541</v>
      </c>
      <c r="HF32" s="13">
        <f t="shared" si="34"/>
        <v>586</v>
      </c>
      <c r="HG32" s="13">
        <v>557</v>
      </c>
      <c r="HH32" s="13">
        <f t="shared" si="34"/>
        <v>576</v>
      </c>
      <c r="HI32" s="13">
        <f t="shared" ref="HI32:HN32" si="35">HI20-HI23</f>
        <v>572</v>
      </c>
      <c r="HJ32" s="13">
        <f>HJ20-HJ23</f>
        <v>590</v>
      </c>
      <c r="HK32" s="13">
        <f>HK20-HK23</f>
        <v>583</v>
      </c>
      <c r="HL32" s="13">
        <f t="shared" si="35"/>
        <v>568</v>
      </c>
      <c r="HM32" s="13">
        <v>542</v>
      </c>
      <c r="HN32" s="13">
        <f t="shared" si="35"/>
        <v>476</v>
      </c>
      <c r="HO32" s="13">
        <f>HO20-HO23</f>
        <v>465</v>
      </c>
      <c r="HP32" s="13">
        <f>HP20-HP23</f>
        <v>411</v>
      </c>
      <c r="HQ32" s="13">
        <f>HQ20-HQ23</f>
        <v>404</v>
      </c>
      <c r="HR32" s="13">
        <v>391</v>
      </c>
      <c r="HS32" s="13">
        <f t="shared" ref="HS32:IC32" si="36">HS20-HS23</f>
        <v>424</v>
      </c>
      <c r="HT32" s="13">
        <f t="shared" si="36"/>
        <v>400</v>
      </c>
      <c r="HU32" s="13">
        <f t="shared" si="36"/>
        <v>435</v>
      </c>
      <c r="HV32" s="13">
        <f t="shared" si="36"/>
        <v>465</v>
      </c>
      <c r="HW32" s="13">
        <f t="shared" si="36"/>
        <v>466</v>
      </c>
      <c r="HX32" s="13">
        <f t="shared" si="36"/>
        <v>470</v>
      </c>
      <c r="HY32" s="13">
        <f t="shared" si="36"/>
        <v>450</v>
      </c>
      <c r="HZ32" s="13">
        <f t="shared" si="36"/>
        <v>447</v>
      </c>
      <c r="IA32" s="13">
        <f t="shared" si="36"/>
        <v>390</v>
      </c>
      <c r="IB32" s="13">
        <f t="shared" si="36"/>
        <v>384</v>
      </c>
      <c r="IC32" s="13">
        <f t="shared" si="36"/>
        <v>381</v>
      </c>
      <c r="ID32" s="13">
        <f t="shared" ref="ID32:II32" si="37">ID20-ID23</f>
        <v>382</v>
      </c>
      <c r="IE32" s="13">
        <f t="shared" si="37"/>
        <v>373</v>
      </c>
      <c r="IF32" s="13">
        <f t="shared" si="37"/>
        <v>372</v>
      </c>
      <c r="IG32" s="13">
        <f t="shared" si="37"/>
        <v>357</v>
      </c>
      <c r="IH32" s="13">
        <f t="shared" si="37"/>
        <v>343</v>
      </c>
      <c r="II32" s="13">
        <f t="shared" si="37"/>
        <v>352</v>
      </c>
      <c r="IJ32" s="13">
        <f t="shared" ref="IJ32:IO32" si="38">IJ20-IJ23</f>
        <v>333</v>
      </c>
      <c r="IK32" s="13">
        <f t="shared" si="38"/>
        <v>320</v>
      </c>
      <c r="IL32" s="13">
        <f t="shared" si="38"/>
        <v>310</v>
      </c>
      <c r="IM32" s="13">
        <f t="shared" si="38"/>
        <v>317</v>
      </c>
      <c r="IN32" s="13">
        <f t="shared" si="38"/>
        <v>300</v>
      </c>
      <c r="IO32" s="13">
        <f t="shared" si="38"/>
        <v>340</v>
      </c>
      <c r="IP32" s="13">
        <f t="shared" ref="IP32:IU32" si="39">IP20-IP23</f>
        <v>355</v>
      </c>
      <c r="IQ32" s="158">
        <f t="shared" si="39"/>
        <v>378</v>
      </c>
      <c r="IR32" s="13">
        <f t="shared" si="39"/>
        <v>395</v>
      </c>
      <c r="IS32" s="13">
        <f t="shared" si="39"/>
        <v>409</v>
      </c>
      <c r="IT32" s="13">
        <f t="shared" si="39"/>
        <v>420</v>
      </c>
      <c r="IU32" s="13">
        <f t="shared" si="39"/>
        <v>425</v>
      </c>
      <c r="IV32" s="13">
        <f t="shared" ref="IV32:JA32" si="40">IV20-IV23</f>
        <v>412</v>
      </c>
      <c r="IW32" s="13">
        <f t="shared" si="40"/>
        <v>426</v>
      </c>
      <c r="IX32" s="13">
        <f t="shared" si="40"/>
        <v>405</v>
      </c>
      <c r="IY32" s="13">
        <f t="shared" si="40"/>
        <v>368</v>
      </c>
      <c r="IZ32" s="13">
        <f t="shared" si="40"/>
        <v>327</v>
      </c>
      <c r="JA32" s="13">
        <f t="shared" si="40"/>
        <v>342</v>
      </c>
      <c r="JB32" s="13">
        <f t="shared" ref="JB32:JM32" si="41">JB20-JB23</f>
        <v>355</v>
      </c>
      <c r="JC32" s="13">
        <f t="shared" si="41"/>
        <v>362</v>
      </c>
      <c r="JD32" s="13">
        <f t="shared" si="41"/>
        <v>0</v>
      </c>
      <c r="JE32" s="13">
        <f t="shared" si="41"/>
        <v>0</v>
      </c>
      <c r="JF32" s="13">
        <f t="shared" si="41"/>
        <v>0</v>
      </c>
      <c r="JG32" s="13">
        <f t="shared" si="41"/>
        <v>0</v>
      </c>
      <c r="JH32" s="13">
        <f t="shared" si="41"/>
        <v>0</v>
      </c>
      <c r="JI32" s="13">
        <f t="shared" si="41"/>
        <v>0</v>
      </c>
      <c r="JJ32" s="13">
        <f t="shared" si="41"/>
        <v>0</v>
      </c>
      <c r="JK32" s="13">
        <f t="shared" si="41"/>
        <v>0</v>
      </c>
      <c r="JL32" s="13">
        <f t="shared" si="41"/>
        <v>0</v>
      </c>
      <c r="JM32" s="13">
        <f t="shared" si="41"/>
        <v>0</v>
      </c>
    </row>
    <row r="33" spans="1:273" s="156" customFormat="1" ht="14.25" customHeight="1" x14ac:dyDescent="0.35">
      <c r="A33" s="206" t="s">
        <v>392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42"/>
      <c r="AZ33" s="13">
        <f t="shared" ref="AZ33:HH33" si="42">AZ19-AZ24</f>
        <v>113</v>
      </c>
      <c r="BA33" s="13">
        <f t="shared" si="42"/>
        <v>120</v>
      </c>
      <c r="BB33" s="13">
        <f t="shared" si="42"/>
        <v>121</v>
      </c>
      <c r="BC33" s="13">
        <f t="shared" si="42"/>
        <v>132</v>
      </c>
      <c r="BD33" s="13">
        <f t="shared" si="42"/>
        <v>124</v>
      </c>
      <c r="BE33" s="13">
        <f t="shared" si="42"/>
        <v>108</v>
      </c>
      <c r="BF33" s="13">
        <f t="shared" si="42"/>
        <v>115</v>
      </c>
      <c r="BG33" s="13">
        <f t="shared" si="42"/>
        <v>115</v>
      </c>
      <c r="BH33" s="13">
        <f t="shared" si="42"/>
        <v>110</v>
      </c>
      <c r="BI33" s="13">
        <f t="shared" si="42"/>
        <v>107</v>
      </c>
      <c r="BJ33" s="13">
        <f t="shared" si="42"/>
        <v>107</v>
      </c>
      <c r="BK33" s="13">
        <f t="shared" si="42"/>
        <v>101</v>
      </c>
      <c r="BL33" s="13">
        <f t="shared" si="42"/>
        <v>108</v>
      </c>
      <c r="BM33" s="13">
        <f t="shared" si="42"/>
        <v>103</v>
      </c>
      <c r="BN33" s="13">
        <f t="shared" si="42"/>
        <v>107</v>
      </c>
      <c r="BO33" s="13">
        <f t="shared" si="42"/>
        <v>108</v>
      </c>
      <c r="BP33" s="13">
        <f t="shared" si="42"/>
        <v>98</v>
      </c>
      <c r="BQ33" s="13">
        <f t="shared" si="42"/>
        <v>108</v>
      </c>
      <c r="BR33" s="13">
        <f t="shared" si="42"/>
        <v>113</v>
      </c>
      <c r="BS33" s="13">
        <f t="shared" si="42"/>
        <v>127</v>
      </c>
      <c r="BT33" s="13">
        <f t="shared" si="42"/>
        <v>128</v>
      </c>
      <c r="BU33" s="13">
        <f t="shared" si="42"/>
        <v>138</v>
      </c>
      <c r="BV33" s="13">
        <f t="shared" si="42"/>
        <v>141</v>
      </c>
      <c r="BW33" s="13">
        <f t="shared" si="42"/>
        <v>143</v>
      </c>
      <c r="BX33" s="13">
        <f t="shared" si="42"/>
        <v>145</v>
      </c>
      <c r="BY33" s="13">
        <f t="shared" si="42"/>
        <v>151</v>
      </c>
      <c r="BZ33" s="13">
        <f t="shared" si="42"/>
        <v>145</v>
      </c>
      <c r="CA33" s="13">
        <f t="shared" si="42"/>
        <v>151</v>
      </c>
      <c r="CB33" s="13">
        <f t="shared" si="42"/>
        <v>142</v>
      </c>
      <c r="CC33" s="13">
        <f t="shared" si="42"/>
        <v>144</v>
      </c>
      <c r="CD33" s="13">
        <f t="shared" si="42"/>
        <v>151</v>
      </c>
      <c r="CE33" s="13">
        <f t="shared" si="42"/>
        <v>136</v>
      </c>
      <c r="CF33" s="13">
        <f t="shared" si="42"/>
        <v>132</v>
      </c>
      <c r="CG33" s="13">
        <f t="shared" si="42"/>
        <v>133</v>
      </c>
      <c r="CH33" s="13">
        <f t="shared" si="42"/>
        <v>126</v>
      </c>
      <c r="CI33" s="13">
        <f t="shared" si="42"/>
        <v>123</v>
      </c>
      <c r="CJ33" s="13">
        <f t="shared" si="42"/>
        <v>124</v>
      </c>
      <c r="CK33" s="13">
        <f t="shared" si="42"/>
        <v>116</v>
      </c>
      <c r="CL33" s="13">
        <f t="shared" si="42"/>
        <v>113</v>
      </c>
      <c r="CM33" s="13">
        <f t="shared" si="42"/>
        <v>112</v>
      </c>
      <c r="CN33" s="13">
        <f t="shared" si="42"/>
        <v>109</v>
      </c>
      <c r="CO33" s="13">
        <f t="shared" si="42"/>
        <v>110</v>
      </c>
      <c r="CP33" s="13">
        <f t="shared" si="42"/>
        <v>128</v>
      </c>
      <c r="CQ33" s="13">
        <f t="shared" si="42"/>
        <v>142</v>
      </c>
      <c r="CR33" s="13">
        <f t="shared" si="42"/>
        <v>147</v>
      </c>
      <c r="CS33" s="13">
        <f t="shared" si="42"/>
        <v>145</v>
      </c>
      <c r="CT33" s="13">
        <f t="shared" si="42"/>
        <v>146</v>
      </c>
      <c r="CU33" s="13">
        <f t="shared" si="42"/>
        <v>147</v>
      </c>
      <c r="CV33" s="13">
        <f t="shared" si="42"/>
        <v>147</v>
      </c>
      <c r="CW33" s="13">
        <f t="shared" si="42"/>
        <v>141</v>
      </c>
      <c r="CX33" s="13">
        <f t="shared" si="42"/>
        <v>138</v>
      </c>
      <c r="CY33" s="13">
        <f t="shared" si="42"/>
        <v>138</v>
      </c>
      <c r="CZ33" s="13">
        <f t="shared" si="42"/>
        <v>116</v>
      </c>
      <c r="DA33" s="13">
        <f t="shared" si="42"/>
        <v>135</v>
      </c>
      <c r="DB33" s="13">
        <f t="shared" si="42"/>
        <v>139</v>
      </c>
      <c r="DC33" s="13">
        <f t="shared" si="42"/>
        <v>131</v>
      </c>
      <c r="DD33" s="13">
        <f t="shared" si="42"/>
        <v>136</v>
      </c>
      <c r="DE33" s="13">
        <f t="shared" si="42"/>
        <v>132</v>
      </c>
      <c r="DF33" s="13">
        <f t="shared" si="42"/>
        <v>113</v>
      </c>
      <c r="DG33" s="13">
        <f t="shared" si="42"/>
        <v>128</v>
      </c>
      <c r="DH33" s="13">
        <f t="shared" si="42"/>
        <v>129</v>
      </c>
      <c r="DI33" s="13">
        <f t="shared" si="42"/>
        <v>130</v>
      </c>
      <c r="DJ33" s="13">
        <f t="shared" si="42"/>
        <v>138</v>
      </c>
      <c r="DK33" s="13">
        <f t="shared" si="42"/>
        <v>127</v>
      </c>
      <c r="DL33" s="13">
        <f t="shared" si="42"/>
        <v>124</v>
      </c>
      <c r="DM33" s="13">
        <f t="shared" si="42"/>
        <v>129</v>
      </c>
      <c r="DN33" s="13">
        <f t="shared" si="42"/>
        <v>130</v>
      </c>
      <c r="DO33" s="13">
        <f t="shared" si="42"/>
        <v>135</v>
      </c>
      <c r="DP33" s="13">
        <f t="shared" si="42"/>
        <v>134</v>
      </c>
      <c r="DQ33" s="13">
        <f t="shared" si="42"/>
        <v>131</v>
      </c>
      <c r="DR33" s="13">
        <f t="shared" si="42"/>
        <v>126</v>
      </c>
      <c r="DS33" s="13">
        <f t="shared" si="42"/>
        <v>127</v>
      </c>
      <c r="DT33" s="13">
        <f t="shared" si="42"/>
        <v>132</v>
      </c>
      <c r="DU33" s="13">
        <f t="shared" si="42"/>
        <v>131</v>
      </c>
      <c r="DV33" s="13">
        <f t="shared" si="42"/>
        <v>129</v>
      </c>
      <c r="DW33" s="13">
        <f t="shared" si="42"/>
        <v>126</v>
      </c>
      <c r="DX33" s="13">
        <f t="shared" si="42"/>
        <v>129</v>
      </c>
      <c r="DY33" s="13">
        <f t="shared" si="42"/>
        <v>130</v>
      </c>
      <c r="DZ33" s="13">
        <f t="shared" si="42"/>
        <v>130</v>
      </c>
      <c r="EA33" s="13">
        <f t="shared" si="42"/>
        <v>130</v>
      </c>
      <c r="EB33" s="13">
        <f t="shared" si="42"/>
        <v>123</v>
      </c>
      <c r="EC33" s="13">
        <f t="shared" si="42"/>
        <v>112</v>
      </c>
      <c r="ED33" s="13">
        <f t="shared" si="42"/>
        <v>125</v>
      </c>
      <c r="EE33" s="13">
        <f t="shared" si="42"/>
        <v>125</v>
      </c>
      <c r="EF33" s="13">
        <f t="shared" si="42"/>
        <v>130</v>
      </c>
      <c r="EG33" s="13">
        <f t="shared" si="42"/>
        <v>130</v>
      </c>
      <c r="EH33" s="13">
        <f t="shared" si="42"/>
        <v>130</v>
      </c>
      <c r="EI33" s="13">
        <f t="shared" si="42"/>
        <v>120</v>
      </c>
      <c r="EJ33" s="13">
        <f t="shared" si="42"/>
        <v>111</v>
      </c>
      <c r="EK33" s="13">
        <f t="shared" si="42"/>
        <v>116</v>
      </c>
      <c r="EL33" s="13">
        <f t="shared" si="42"/>
        <v>110</v>
      </c>
      <c r="EM33" s="13">
        <f t="shared" si="42"/>
        <v>104</v>
      </c>
      <c r="EN33" s="13">
        <f t="shared" si="42"/>
        <v>103</v>
      </c>
      <c r="EO33" s="13">
        <f t="shared" si="42"/>
        <v>104</v>
      </c>
      <c r="EP33" s="13">
        <f t="shared" si="42"/>
        <v>101</v>
      </c>
      <c r="EQ33" s="13">
        <f t="shared" si="42"/>
        <v>105</v>
      </c>
      <c r="ER33" s="13">
        <f t="shared" si="42"/>
        <v>95</v>
      </c>
      <c r="ES33" s="13">
        <f t="shared" si="42"/>
        <v>99</v>
      </c>
      <c r="ET33" s="13">
        <f t="shared" si="42"/>
        <v>93</v>
      </c>
      <c r="EU33" s="13">
        <f t="shared" si="42"/>
        <v>97</v>
      </c>
      <c r="EV33" s="13">
        <f t="shared" si="42"/>
        <v>88</v>
      </c>
      <c r="EW33" s="13">
        <f t="shared" si="42"/>
        <v>89</v>
      </c>
      <c r="EX33" s="13">
        <f t="shared" si="42"/>
        <v>75</v>
      </c>
      <c r="EY33" s="13">
        <f t="shared" si="42"/>
        <v>78</v>
      </c>
      <c r="EZ33" s="13">
        <f t="shared" si="42"/>
        <v>78</v>
      </c>
      <c r="FA33" s="13">
        <f t="shared" si="42"/>
        <v>74</v>
      </c>
      <c r="FB33" s="13">
        <f t="shared" si="42"/>
        <v>74</v>
      </c>
      <c r="FC33" s="13">
        <f t="shared" si="42"/>
        <v>83</v>
      </c>
      <c r="FD33" s="13">
        <f t="shared" si="42"/>
        <v>75</v>
      </c>
      <c r="FE33" s="13">
        <f t="shared" si="42"/>
        <v>73</v>
      </c>
      <c r="FF33" s="13">
        <f t="shared" si="42"/>
        <v>74</v>
      </c>
      <c r="FG33" s="13">
        <f t="shared" si="42"/>
        <v>85</v>
      </c>
      <c r="FH33" s="13">
        <f t="shared" si="42"/>
        <v>69</v>
      </c>
      <c r="FI33" s="13">
        <f t="shared" si="42"/>
        <v>71</v>
      </c>
      <c r="FJ33" s="13">
        <f t="shared" si="42"/>
        <v>73</v>
      </c>
      <c r="FK33" s="13">
        <f t="shared" si="42"/>
        <v>67</v>
      </c>
      <c r="FL33" s="13">
        <f t="shared" si="42"/>
        <v>68</v>
      </c>
      <c r="FM33" s="13">
        <f t="shared" si="42"/>
        <v>68</v>
      </c>
      <c r="FN33" s="13">
        <f t="shared" si="42"/>
        <v>63</v>
      </c>
      <c r="FO33" s="13">
        <f t="shared" si="42"/>
        <v>65</v>
      </c>
      <c r="FP33" s="13">
        <f t="shared" si="42"/>
        <v>63</v>
      </c>
      <c r="FQ33" s="13">
        <f t="shared" si="42"/>
        <v>57</v>
      </c>
      <c r="FR33" s="13">
        <f t="shared" si="42"/>
        <v>64</v>
      </c>
      <c r="FS33" s="13">
        <f t="shared" si="42"/>
        <v>65</v>
      </c>
      <c r="FT33" s="13">
        <f t="shared" si="42"/>
        <v>58</v>
      </c>
      <c r="FU33" s="13">
        <f t="shared" si="42"/>
        <v>58</v>
      </c>
      <c r="FV33" s="13">
        <f t="shared" si="42"/>
        <v>57</v>
      </c>
      <c r="FW33" s="13">
        <f t="shared" si="42"/>
        <v>58</v>
      </c>
      <c r="FX33" s="13">
        <f t="shared" si="42"/>
        <v>54</v>
      </c>
      <c r="FY33" s="13">
        <f t="shared" si="42"/>
        <v>50</v>
      </c>
      <c r="FZ33" s="13">
        <f t="shared" si="42"/>
        <v>55</v>
      </c>
      <c r="GA33" s="13">
        <f t="shared" si="42"/>
        <v>53</v>
      </c>
      <c r="GB33" s="13">
        <f t="shared" si="42"/>
        <v>59</v>
      </c>
      <c r="GC33" s="13">
        <f t="shared" si="42"/>
        <v>58</v>
      </c>
      <c r="GD33" s="13">
        <f t="shared" si="42"/>
        <v>58</v>
      </c>
      <c r="GE33" s="13">
        <f t="shared" si="42"/>
        <v>59</v>
      </c>
      <c r="GF33" s="13">
        <f t="shared" si="42"/>
        <v>53</v>
      </c>
      <c r="GG33" s="13">
        <f t="shared" si="42"/>
        <v>55</v>
      </c>
      <c r="GH33" s="13">
        <f t="shared" si="42"/>
        <v>53</v>
      </c>
      <c r="GI33" s="13">
        <f t="shared" si="42"/>
        <v>58</v>
      </c>
      <c r="GJ33" s="13">
        <f t="shared" si="42"/>
        <v>60</v>
      </c>
      <c r="GK33" s="13">
        <f t="shared" si="42"/>
        <v>57</v>
      </c>
      <c r="GL33" s="13">
        <f t="shared" si="42"/>
        <v>51</v>
      </c>
      <c r="GM33" s="13">
        <f t="shared" si="42"/>
        <v>55</v>
      </c>
      <c r="GN33" s="13">
        <f t="shared" si="42"/>
        <v>62</v>
      </c>
      <c r="GO33" s="13">
        <f t="shared" si="42"/>
        <v>68</v>
      </c>
      <c r="GP33" s="13">
        <f t="shared" si="42"/>
        <v>67</v>
      </c>
      <c r="GQ33" s="13">
        <f t="shared" si="42"/>
        <v>60</v>
      </c>
      <c r="GR33" s="13">
        <f t="shared" si="42"/>
        <v>49</v>
      </c>
      <c r="GS33" s="13">
        <f t="shared" si="42"/>
        <v>45</v>
      </c>
      <c r="GT33" s="13">
        <f t="shared" si="42"/>
        <v>45</v>
      </c>
      <c r="GU33" s="13">
        <f t="shared" si="42"/>
        <v>43</v>
      </c>
      <c r="GV33" s="13">
        <f t="shared" si="42"/>
        <v>44</v>
      </c>
      <c r="GW33" s="13">
        <f t="shared" si="42"/>
        <v>46</v>
      </c>
      <c r="GX33" s="13">
        <f t="shared" si="42"/>
        <v>49</v>
      </c>
      <c r="GY33" s="13">
        <f t="shared" si="42"/>
        <v>50</v>
      </c>
      <c r="GZ33" s="13">
        <f t="shared" si="42"/>
        <v>49</v>
      </c>
      <c r="HA33" s="13">
        <f t="shared" si="42"/>
        <v>52</v>
      </c>
      <c r="HB33" s="13">
        <f t="shared" si="42"/>
        <v>54</v>
      </c>
      <c r="HC33" s="13">
        <f t="shared" si="42"/>
        <v>53</v>
      </c>
      <c r="HD33" s="13">
        <f t="shared" si="42"/>
        <v>45</v>
      </c>
      <c r="HE33" s="13">
        <f t="shared" si="42"/>
        <v>46</v>
      </c>
      <c r="HF33" s="13">
        <f t="shared" si="42"/>
        <v>51</v>
      </c>
      <c r="HG33" s="13">
        <v>50</v>
      </c>
      <c r="HH33" s="13">
        <f t="shared" si="42"/>
        <v>48</v>
      </c>
      <c r="HI33" s="13">
        <f t="shared" ref="HI33:HN33" si="43">HI19-HI24</f>
        <v>55</v>
      </c>
      <c r="HJ33" s="13">
        <f>HJ19-HJ24</f>
        <v>58</v>
      </c>
      <c r="HK33" s="13">
        <f>HK19-HK24</f>
        <v>54</v>
      </c>
      <c r="HL33" s="13">
        <f t="shared" si="43"/>
        <v>46</v>
      </c>
      <c r="HM33" s="13">
        <f t="shared" si="43"/>
        <v>46</v>
      </c>
      <c r="HN33" s="13">
        <f t="shared" si="43"/>
        <v>41</v>
      </c>
      <c r="HO33" s="13">
        <f>HO19-HO24</f>
        <v>41</v>
      </c>
      <c r="HP33" s="13">
        <f>HP19-HP24</f>
        <v>37</v>
      </c>
      <c r="HQ33" s="13">
        <f>HQ19-HQ24</f>
        <v>42</v>
      </c>
      <c r="HR33" s="13">
        <v>42</v>
      </c>
      <c r="HS33" s="13">
        <f t="shared" ref="HS33:IC33" si="44">HS19-HS24</f>
        <v>45</v>
      </c>
      <c r="HT33" s="13">
        <f t="shared" si="44"/>
        <v>45</v>
      </c>
      <c r="HU33" s="13">
        <f t="shared" si="44"/>
        <v>49</v>
      </c>
      <c r="HV33" s="13">
        <f t="shared" si="44"/>
        <v>45</v>
      </c>
      <c r="HW33" s="13">
        <f t="shared" si="44"/>
        <v>45</v>
      </c>
      <c r="HX33" s="13">
        <f t="shared" si="44"/>
        <v>37</v>
      </c>
      <c r="HY33" s="13">
        <f t="shared" si="44"/>
        <v>38</v>
      </c>
      <c r="HZ33" s="13">
        <f t="shared" si="44"/>
        <v>35</v>
      </c>
      <c r="IA33" s="13">
        <f t="shared" si="44"/>
        <v>36</v>
      </c>
      <c r="IB33" s="13">
        <f t="shared" si="44"/>
        <v>33</v>
      </c>
      <c r="IC33" s="13">
        <f t="shared" si="44"/>
        <v>36</v>
      </c>
      <c r="ID33" s="13">
        <f t="shared" ref="ID33:II33" si="45">ID19-ID24</f>
        <v>35</v>
      </c>
      <c r="IE33" s="13">
        <f t="shared" si="45"/>
        <v>30</v>
      </c>
      <c r="IF33" s="13">
        <f t="shared" si="45"/>
        <v>25</v>
      </c>
      <c r="IG33" s="13">
        <f t="shared" si="45"/>
        <v>28</v>
      </c>
      <c r="IH33" s="13">
        <f t="shared" si="45"/>
        <v>31</v>
      </c>
      <c r="II33" s="13">
        <f t="shared" si="45"/>
        <v>31</v>
      </c>
      <c r="IJ33" s="13">
        <f t="shared" ref="IJ33:IO33" si="46">IJ19-IJ24</f>
        <v>35</v>
      </c>
      <c r="IK33" s="13">
        <f t="shared" si="46"/>
        <v>34</v>
      </c>
      <c r="IL33" s="13">
        <f t="shared" si="46"/>
        <v>29</v>
      </c>
      <c r="IM33" s="13">
        <f t="shared" si="46"/>
        <v>29</v>
      </c>
      <c r="IN33" s="13">
        <f t="shared" si="46"/>
        <v>29</v>
      </c>
      <c r="IO33" s="13">
        <f t="shared" si="46"/>
        <v>29</v>
      </c>
      <c r="IP33" s="13">
        <f t="shared" ref="IP33:IV33" si="47">IP19-IP24</f>
        <v>26</v>
      </c>
      <c r="IQ33" s="158">
        <f t="shared" si="47"/>
        <v>28</v>
      </c>
      <c r="IR33" s="13">
        <f t="shared" si="47"/>
        <v>28</v>
      </c>
      <c r="IS33" s="13">
        <f t="shared" si="47"/>
        <v>30</v>
      </c>
      <c r="IT33" s="13">
        <f t="shared" si="47"/>
        <v>32</v>
      </c>
      <c r="IU33" s="13">
        <f t="shared" si="47"/>
        <v>30</v>
      </c>
      <c r="IV33" s="13">
        <f t="shared" si="47"/>
        <v>30</v>
      </c>
      <c r="IW33" s="13">
        <f t="shared" ref="IW33:JB33" si="48">IW19-IW24</f>
        <v>27</v>
      </c>
      <c r="IX33" s="13">
        <f t="shared" si="48"/>
        <v>24</v>
      </c>
      <c r="IY33" s="13">
        <f t="shared" si="48"/>
        <v>25</v>
      </c>
      <c r="IZ33" s="13">
        <f t="shared" si="48"/>
        <v>21</v>
      </c>
      <c r="JA33" s="13">
        <f t="shared" si="48"/>
        <v>21</v>
      </c>
      <c r="JB33" s="13">
        <f t="shared" si="48"/>
        <v>19</v>
      </c>
      <c r="JC33" s="13">
        <f t="shared" ref="JC33:JM33" si="49">JC19-JC24</f>
        <v>17</v>
      </c>
      <c r="JD33" s="13">
        <f t="shared" si="49"/>
        <v>0</v>
      </c>
      <c r="JE33" s="13">
        <f t="shared" si="49"/>
        <v>0</v>
      </c>
      <c r="JF33" s="13">
        <f t="shared" si="49"/>
        <v>0</v>
      </c>
      <c r="JG33" s="13">
        <f t="shared" si="49"/>
        <v>0</v>
      </c>
      <c r="JH33" s="13">
        <f t="shared" si="49"/>
        <v>0</v>
      </c>
      <c r="JI33" s="13">
        <f t="shared" si="49"/>
        <v>0</v>
      </c>
      <c r="JJ33" s="13">
        <f t="shared" si="49"/>
        <v>0</v>
      </c>
      <c r="JK33" s="13">
        <f t="shared" si="49"/>
        <v>0</v>
      </c>
      <c r="JL33" s="13">
        <f t="shared" si="49"/>
        <v>0</v>
      </c>
      <c r="JM33" s="13">
        <f t="shared" si="49"/>
        <v>0</v>
      </c>
    </row>
    <row r="34" spans="1:273" s="121" customFormat="1" ht="14.25" customHeight="1" x14ac:dyDescent="0.35">
      <c r="A34" s="192" t="s">
        <v>12</v>
      </c>
      <c r="AZ34" s="121">
        <f t="shared" ref="AZ34:HL34" si="50">SUM(AZ31:AZ33)</f>
        <v>4542</v>
      </c>
      <c r="BA34" s="121">
        <f t="shared" si="50"/>
        <v>4463</v>
      </c>
      <c r="BB34" s="121">
        <f t="shared" si="50"/>
        <v>4418</v>
      </c>
      <c r="BC34" s="121">
        <f t="shared" si="50"/>
        <v>4456</v>
      </c>
      <c r="BD34" s="121">
        <f t="shared" si="50"/>
        <v>4334</v>
      </c>
      <c r="BE34" s="121">
        <f t="shared" si="50"/>
        <v>3886</v>
      </c>
      <c r="BF34" s="121">
        <f t="shared" si="50"/>
        <v>4046</v>
      </c>
      <c r="BG34" s="121">
        <f t="shared" si="50"/>
        <v>4122</v>
      </c>
      <c r="BH34" s="121">
        <f t="shared" si="50"/>
        <v>4296</v>
      </c>
      <c r="BI34" s="121">
        <f t="shared" si="50"/>
        <v>4184</v>
      </c>
      <c r="BJ34" s="121">
        <f t="shared" si="50"/>
        <v>4180</v>
      </c>
      <c r="BK34" s="121">
        <f t="shared" si="50"/>
        <v>4170</v>
      </c>
      <c r="BL34" s="121">
        <f t="shared" si="50"/>
        <v>3991</v>
      </c>
      <c r="BM34" s="121">
        <f t="shared" si="50"/>
        <v>4203</v>
      </c>
      <c r="BN34" s="121">
        <f t="shared" si="50"/>
        <v>4144</v>
      </c>
      <c r="BO34" s="121">
        <f t="shared" si="50"/>
        <v>4129</v>
      </c>
      <c r="BP34" s="121">
        <f t="shared" si="50"/>
        <v>3638</v>
      </c>
      <c r="BQ34" s="121">
        <f t="shared" si="50"/>
        <v>3743</v>
      </c>
      <c r="BR34" s="121">
        <f t="shared" si="50"/>
        <v>3850</v>
      </c>
      <c r="BS34" s="121">
        <f t="shared" si="50"/>
        <v>3923</v>
      </c>
      <c r="BT34" s="121">
        <f t="shared" si="50"/>
        <v>3992</v>
      </c>
      <c r="BU34" s="121">
        <f t="shared" si="50"/>
        <v>4087</v>
      </c>
      <c r="BV34" s="121">
        <f t="shared" si="50"/>
        <v>4115</v>
      </c>
      <c r="BW34" s="121">
        <f t="shared" si="50"/>
        <v>4141</v>
      </c>
      <c r="BX34" s="121">
        <f t="shared" si="50"/>
        <v>4141</v>
      </c>
      <c r="BY34" s="121">
        <f t="shared" si="50"/>
        <v>4087</v>
      </c>
      <c r="BZ34" s="121">
        <f t="shared" si="50"/>
        <v>4018</v>
      </c>
      <c r="CA34" s="121">
        <f t="shared" si="50"/>
        <v>3965</v>
      </c>
      <c r="CB34" s="121">
        <f t="shared" si="50"/>
        <v>3513</v>
      </c>
      <c r="CC34" s="121">
        <f t="shared" si="50"/>
        <v>3548</v>
      </c>
      <c r="CD34" s="121">
        <f t="shared" si="50"/>
        <v>3621</v>
      </c>
      <c r="CE34" s="121">
        <f t="shared" si="50"/>
        <v>3785</v>
      </c>
      <c r="CF34" s="121">
        <f t="shared" si="50"/>
        <v>3868</v>
      </c>
      <c r="CG34" s="121">
        <f t="shared" si="50"/>
        <v>3875</v>
      </c>
      <c r="CH34" s="121">
        <f t="shared" si="50"/>
        <v>3776</v>
      </c>
      <c r="CI34" s="121">
        <f t="shared" si="50"/>
        <v>3762</v>
      </c>
      <c r="CJ34" s="121">
        <f t="shared" si="50"/>
        <v>3640</v>
      </c>
      <c r="CK34" s="121">
        <f t="shared" si="50"/>
        <v>3516</v>
      </c>
      <c r="CL34" s="121">
        <f t="shared" si="50"/>
        <v>3378</v>
      </c>
      <c r="CM34" s="121">
        <f t="shared" si="50"/>
        <v>3296</v>
      </c>
      <c r="CN34" s="121">
        <f t="shared" si="50"/>
        <v>2975</v>
      </c>
      <c r="CO34" s="121">
        <f t="shared" si="50"/>
        <v>3058</v>
      </c>
      <c r="CP34" s="121">
        <f t="shared" si="50"/>
        <v>3114</v>
      </c>
      <c r="CQ34" s="121">
        <f t="shared" si="50"/>
        <v>3250</v>
      </c>
      <c r="CR34" s="121">
        <f t="shared" si="50"/>
        <v>3235</v>
      </c>
      <c r="CS34" s="121">
        <f t="shared" si="50"/>
        <v>3255</v>
      </c>
      <c r="CT34" s="121">
        <f t="shared" si="50"/>
        <v>3251</v>
      </c>
      <c r="CU34" s="121">
        <f t="shared" si="50"/>
        <v>3209</v>
      </c>
      <c r="CV34" s="121">
        <f t="shared" si="50"/>
        <v>3142</v>
      </c>
      <c r="CW34" s="121">
        <f t="shared" si="50"/>
        <v>3058</v>
      </c>
      <c r="CX34" s="121">
        <f t="shared" si="50"/>
        <v>3141</v>
      </c>
      <c r="CY34" s="121">
        <f t="shared" si="50"/>
        <v>3023</v>
      </c>
      <c r="CZ34" s="121">
        <f t="shared" si="50"/>
        <v>2844</v>
      </c>
      <c r="DA34" s="121">
        <f t="shared" si="50"/>
        <v>2893</v>
      </c>
      <c r="DB34" s="121">
        <f t="shared" si="50"/>
        <v>3076</v>
      </c>
      <c r="DC34" s="121">
        <f t="shared" si="50"/>
        <v>3152</v>
      </c>
      <c r="DD34" s="121">
        <f t="shared" si="50"/>
        <v>3191</v>
      </c>
      <c r="DE34" s="121">
        <f t="shared" si="50"/>
        <v>3240</v>
      </c>
      <c r="DF34" s="121">
        <f t="shared" si="50"/>
        <v>3145</v>
      </c>
      <c r="DG34" s="121">
        <f t="shared" si="50"/>
        <v>3153</v>
      </c>
      <c r="DH34" s="121">
        <f t="shared" si="50"/>
        <v>3073</v>
      </c>
      <c r="DI34" s="121">
        <f t="shared" si="50"/>
        <v>3069</v>
      </c>
      <c r="DJ34" s="121">
        <f t="shared" si="50"/>
        <v>3068</v>
      </c>
      <c r="DK34" s="121">
        <f t="shared" si="50"/>
        <v>3016</v>
      </c>
      <c r="DL34" s="121">
        <f t="shared" si="50"/>
        <v>2736</v>
      </c>
      <c r="DM34" s="121">
        <f t="shared" si="50"/>
        <v>2852</v>
      </c>
      <c r="DN34" s="121">
        <f t="shared" si="50"/>
        <v>2919</v>
      </c>
      <c r="DO34" s="121">
        <f t="shared" si="50"/>
        <v>2954</v>
      </c>
      <c r="DP34" s="121">
        <f t="shared" si="50"/>
        <v>3113</v>
      </c>
      <c r="DQ34" s="121">
        <f t="shared" si="50"/>
        <v>3126</v>
      </c>
      <c r="DR34" s="121">
        <f t="shared" si="50"/>
        <v>3080</v>
      </c>
      <c r="DS34" s="121">
        <f t="shared" si="50"/>
        <v>3074</v>
      </c>
      <c r="DT34" s="121">
        <f t="shared" si="50"/>
        <v>3119</v>
      </c>
      <c r="DU34" s="121">
        <f t="shared" si="50"/>
        <v>2950</v>
      </c>
      <c r="DV34" s="121">
        <f t="shared" si="50"/>
        <v>3014</v>
      </c>
      <c r="DW34" s="121">
        <f t="shared" si="50"/>
        <v>2969</v>
      </c>
      <c r="DX34" s="121">
        <f t="shared" si="50"/>
        <v>2787</v>
      </c>
      <c r="DY34" s="121">
        <f t="shared" si="50"/>
        <v>2820</v>
      </c>
      <c r="DZ34" s="121">
        <f t="shared" si="50"/>
        <v>2890</v>
      </c>
      <c r="EA34" s="121">
        <f t="shared" si="50"/>
        <v>3105</v>
      </c>
      <c r="EB34" s="121">
        <f t="shared" si="50"/>
        <v>3086</v>
      </c>
      <c r="EC34" s="121">
        <f t="shared" si="50"/>
        <v>3177</v>
      </c>
      <c r="ED34" s="121">
        <f t="shared" si="50"/>
        <v>3209</v>
      </c>
      <c r="EE34" s="121">
        <f t="shared" si="50"/>
        <v>3125</v>
      </c>
      <c r="EF34" s="121">
        <f t="shared" si="50"/>
        <v>3218</v>
      </c>
      <c r="EG34" s="121">
        <f t="shared" si="50"/>
        <v>3093</v>
      </c>
      <c r="EH34" s="121">
        <f t="shared" si="50"/>
        <v>3051</v>
      </c>
      <c r="EI34" s="121">
        <f t="shared" si="50"/>
        <v>3007</v>
      </c>
      <c r="EJ34" s="121">
        <f t="shared" si="50"/>
        <v>2691</v>
      </c>
      <c r="EK34" s="121">
        <f t="shared" si="50"/>
        <v>2771</v>
      </c>
      <c r="EL34" s="121">
        <f t="shared" si="50"/>
        <v>2866</v>
      </c>
      <c r="EM34" s="121">
        <f t="shared" si="50"/>
        <v>2942</v>
      </c>
      <c r="EN34" s="121">
        <f t="shared" si="50"/>
        <v>3015</v>
      </c>
      <c r="EO34" s="121">
        <f t="shared" si="50"/>
        <v>3055</v>
      </c>
      <c r="EP34" s="121">
        <f t="shared" si="50"/>
        <v>3039</v>
      </c>
      <c r="EQ34" s="121">
        <f t="shared" si="50"/>
        <v>2989</v>
      </c>
      <c r="ER34" s="121">
        <f t="shared" si="50"/>
        <v>2971</v>
      </c>
      <c r="ES34" s="121">
        <f t="shared" si="50"/>
        <v>2944</v>
      </c>
      <c r="ET34" s="121">
        <f t="shared" si="50"/>
        <v>2900</v>
      </c>
      <c r="EU34" s="121">
        <f t="shared" si="50"/>
        <v>2824</v>
      </c>
      <c r="EV34" s="121">
        <f t="shared" si="50"/>
        <v>2585</v>
      </c>
      <c r="EW34" s="121">
        <f t="shared" si="50"/>
        <v>2587</v>
      </c>
      <c r="EX34" s="121">
        <f t="shared" si="50"/>
        <v>2666</v>
      </c>
      <c r="EY34" s="121">
        <f t="shared" si="50"/>
        <v>2769</v>
      </c>
      <c r="EZ34" s="121">
        <f t="shared" si="50"/>
        <v>2850</v>
      </c>
      <c r="FA34" s="121">
        <f t="shared" si="50"/>
        <v>2730</v>
      </c>
      <c r="FB34" s="121">
        <f t="shared" si="50"/>
        <v>2748</v>
      </c>
      <c r="FC34" s="121">
        <f t="shared" si="50"/>
        <v>2672</v>
      </c>
      <c r="FD34" s="121">
        <f t="shared" si="50"/>
        <v>2594</v>
      </c>
      <c r="FE34" s="121">
        <f t="shared" si="50"/>
        <v>2571</v>
      </c>
      <c r="FF34" s="121">
        <f t="shared" si="50"/>
        <v>2527</v>
      </c>
      <c r="FG34" s="121">
        <f t="shared" si="50"/>
        <v>2415</v>
      </c>
      <c r="FH34" s="121">
        <f t="shared" si="50"/>
        <v>2234</v>
      </c>
      <c r="FI34" s="121">
        <f t="shared" si="50"/>
        <v>2290</v>
      </c>
      <c r="FJ34" s="121">
        <f t="shared" si="50"/>
        <v>2367</v>
      </c>
      <c r="FK34" s="121">
        <f t="shared" si="50"/>
        <v>2386</v>
      </c>
      <c r="FL34" s="121">
        <f t="shared" si="50"/>
        <v>2408</v>
      </c>
      <c r="FM34" s="121">
        <f t="shared" si="50"/>
        <v>2418</v>
      </c>
      <c r="FN34" s="121">
        <f t="shared" si="50"/>
        <v>2370</v>
      </c>
      <c r="FO34" s="121">
        <f t="shared" si="50"/>
        <v>2370</v>
      </c>
      <c r="FP34" s="121">
        <f t="shared" si="50"/>
        <v>2361</v>
      </c>
      <c r="FQ34" s="121">
        <f t="shared" si="50"/>
        <v>2297</v>
      </c>
      <c r="FR34" s="121">
        <f t="shared" si="50"/>
        <v>2310</v>
      </c>
      <c r="FS34" s="121">
        <f t="shared" si="50"/>
        <v>2247</v>
      </c>
      <c r="FT34" s="121">
        <f t="shared" si="50"/>
        <v>2083</v>
      </c>
      <c r="FU34" s="121">
        <f t="shared" si="50"/>
        <v>2095</v>
      </c>
      <c r="FV34" s="121">
        <f t="shared" si="50"/>
        <v>2141</v>
      </c>
      <c r="FW34" s="121">
        <f t="shared" si="50"/>
        <v>2236</v>
      </c>
      <c r="FX34" s="121">
        <f t="shared" si="50"/>
        <v>2237</v>
      </c>
      <c r="FY34" s="121">
        <f t="shared" si="50"/>
        <v>2264</v>
      </c>
      <c r="FZ34" s="121">
        <f t="shared" si="50"/>
        <v>2253</v>
      </c>
      <c r="GA34" s="121">
        <f t="shared" si="50"/>
        <v>2246</v>
      </c>
      <c r="GB34" s="121">
        <f t="shared" si="50"/>
        <v>2324</v>
      </c>
      <c r="GC34" s="121">
        <f t="shared" si="50"/>
        <v>2304</v>
      </c>
      <c r="GD34" s="121">
        <f t="shared" si="50"/>
        <v>2344</v>
      </c>
      <c r="GE34" s="121">
        <f t="shared" si="50"/>
        <v>2340</v>
      </c>
      <c r="GF34" s="121">
        <f t="shared" si="50"/>
        <v>2189</v>
      </c>
      <c r="GG34" s="121">
        <f t="shared" si="50"/>
        <v>2264</v>
      </c>
      <c r="GH34" s="121">
        <f t="shared" si="50"/>
        <v>2362</v>
      </c>
      <c r="GI34" s="121">
        <f t="shared" si="50"/>
        <v>2482</v>
      </c>
      <c r="GJ34" s="121">
        <f t="shared" si="50"/>
        <v>2554</v>
      </c>
      <c r="GK34" s="121">
        <f t="shared" si="50"/>
        <v>2540</v>
      </c>
      <c r="GL34" s="121">
        <f t="shared" si="50"/>
        <v>2464</v>
      </c>
      <c r="GM34" s="121">
        <f t="shared" si="50"/>
        <v>2395</v>
      </c>
      <c r="GN34" s="121">
        <f t="shared" si="50"/>
        <v>2405</v>
      </c>
      <c r="GO34" s="121">
        <f t="shared" si="50"/>
        <v>2371</v>
      </c>
      <c r="GP34" s="121">
        <f t="shared" si="50"/>
        <v>2367</v>
      </c>
      <c r="GQ34" s="121">
        <f t="shared" si="50"/>
        <v>2346</v>
      </c>
      <c r="GR34" s="121">
        <f t="shared" si="50"/>
        <v>2092</v>
      </c>
      <c r="GS34" s="121">
        <f t="shared" si="50"/>
        <v>2107</v>
      </c>
      <c r="GT34" s="121">
        <f t="shared" si="50"/>
        <v>2121</v>
      </c>
      <c r="GU34" s="121">
        <f t="shared" si="50"/>
        <v>2162</v>
      </c>
      <c r="GV34" s="121">
        <f t="shared" si="50"/>
        <v>2116</v>
      </c>
      <c r="GW34" s="121">
        <f t="shared" si="50"/>
        <v>2042</v>
      </c>
      <c r="GX34" s="121">
        <f t="shared" si="50"/>
        <v>1736</v>
      </c>
      <c r="GY34" s="121">
        <f t="shared" si="50"/>
        <v>1622</v>
      </c>
      <c r="GZ34" s="121">
        <f t="shared" si="50"/>
        <v>1428</v>
      </c>
      <c r="HA34" s="121">
        <f t="shared" si="50"/>
        <v>1400</v>
      </c>
      <c r="HB34" s="121">
        <f t="shared" si="50"/>
        <v>1327</v>
      </c>
      <c r="HC34" s="121">
        <f t="shared" si="50"/>
        <v>1274</v>
      </c>
      <c r="HD34" s="121">
        <f t="shared" si="50"/>
        <v>1142</v>
      </c>
      <c r="HE34" s="121">
        <f t="shared" si="50"/>
        <v>1030</v>
      </c>
      <c r="HF34" s="121">
        <f t="shared" si="50"/>
        <v>1050</v>
      </c>
      <c r="HG34" s="121">
        <f t="shared" si="50"/>
        <v>966</v>
      </c>
      <c r="HH34" s="121">
        <f t="shared" si="50"/>
        <v>1012</v>
      </c>
      <c r="HI34" s="121">
        <f t="shared" si="50"/>
        <v>1027</v>
      </c>
      <c r="HJ34" s="121">
        <f t="shared" si="50"/>
        <v>1070</v>
      </c>
      <c r="HK34" s="121">
        <f t="shared" si="50"/>
        <v>1113</v>
      </c>
      <c r="HL34" s="121">
        <f t="shared" si="50"/>
        <v>1114</v>
      </c>
      <c r="HM34" s="121">
        <f>SUM(HM31:HM33)</f>
        <v>1085</v>
      </c>
      <c r="HN34" s="121">
        <f>SUM(HN31:HN33)</f>
        <v>942</v>
      </c>
      <c r="HO34" s="121">
        <f>SUM(HO31:HO33)</f>
        <v>883</v>
      </c>
      <c r="HP34" s="121">
        <f>SUM(HP31:HP33)</f>
        <v>757</v>
      </c>
      <c r="HQ34" s="121">
        <f>SUM(HQ31:HQ33)</f>
        <v>727</v>
      </c>
      <c r="HR34" s="121">
        <f t="shared" ref="HR34:HX34" si="51">SUM(HR31:HR33)</f>
        <v>694</v>
      </c>
      <c r="HS34" s="121">
        <f t="shared" si="51"/>
        <v>733</v>
      </c>
      <c r="HT34" s="121">
        <f t="shared" si="51"/>
        <v>767</v>
      </c>
      <c r="HU34" s="121">
        <f t="shared" si="51"/>
        <v>896</v>
      </c>
      <c r="HV34" s="121">
        <f t="shared" si="51"/>
        <v>1039</v>
      </c>
      <c r="HW34" s="121">
        <f t="shared" si="51"/>
        <v>1071</v>
      </c>
      <c r="HX34" s="121">
        <f t="shared" si="51"/>
        <v>1053</v>
      </c>
      <c r="HY34" s="121">
        <f t="shared" ref="HY34:IU34" si="52">SUM(HY31:HY33)</f>
        <v>997</v>
      </c>
      <c r="HZ34" s="121">
        <f t="shared" si="52"/>
        <v>991</v>
      </c>
      <c r="IA34" s="121">
        <f t="shared" si="52"/>
        <v>955</v>
      </c>
      <c r="IB34" s="121">
        <f t="shared" si="52"/>
        <v>872</v>
      </c>
      <c r="IC34" s="121">
        <f t="shared" si="52"/>
        <v>808</v>
      </c>
      <c r="ID34" s="121">
        <f t="shared" si="52"/>
        <v>789</v>
      </c>
      <c r="IE34" s="121">
        <f t="shared" si="52"/>
        <v>759</v>
      </c>
      <c r="IF34" s="121">
        <f t="shared" si="52"/>
        <v>768</v>
      </c>
      <c r="IG34" s="121">
        <f t="shared" si="52"/>
        <v>767</v>
      </c>
      <c r="IH34" s="121">
        <f t="shared" si="52"/>
        <v>784</v>
      </c>
      <c r="II34" s="121">
        <f t="shared" si="52"/>
        <v>834</v>
      </c>
      <c r="IJ34" s="121">
        <f t="shared" si="52"/>
        <v>838</v>
      </c>
      <c r="IK34" s="121">
        <f t="shared" si="52"/>
        <v>843</v>
      </c>
      <c r="IL34" s="121">
        <f t="shared" si="52"/>
        <v>852</v>
      </c>
      <c r="IM34" s="121">
        <f t="shared" si="52"/>
        <v>888</v>
      </c>
      <c r="IN34" s="121">
        <f t="shared" si="52"/>
        <v>821</v>
      </c>
      <c r="IO34" s="121">
        <f t="shared" si="52"/>
        <v>877</v>
      </c>
      <c r="IP34" s="121">
        <f t="shared" si="52"/>
        <v>876</v>
      </c>
      <c r="IQ34" s="158">
        <f t="shared" si="52"/>
        <v>968</v>
      </c>
      <c r="IR34" s="121">
        <f t="shared" si="52"/>
        <v>1006</v>
      </c>
      <c r="IS34" s="121">
        <f t="shared" si="52"/>
        <v>1077</v>
      </c>
      <c r="IT34" s="121">
        <f t="shared" si="52"/>
        <v>1120</v>
      </c>
      <c r="IU34" s="121">
        <f t="shared" si="52"/>
        <v>1145</v>
      </c>
    </row>
    <row r="35" spans="1:273" s="128" customFormat="1" ht="14.25" customHeight="1" x14ac:dyDescent="0.35">
      <c r="A35" s="207"/>
      <c r="IQ35" s="191"/>
      <c r="JC35" s="191"/>
    </row>
    <row r="36" spans="1:273" ht="14.25" customHeight="1" x14ac:dyDescent="0.35">
      <c r="A36" s="206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>
        <f t="shared" ref="P36:FY36" si="53">P1</f>
        <v>38204</v>
      </c>
      <c r="Q36" s="30">
        <f t="shared" si="53"/>
        <v>38235</v>
      </c>
      <c r="R36" s="30">
        <f t="shared" si="53"/>
        <v>38265</v>
      </c>
      <c r="S36" s="30">
        <f t="shared" si="53"/>
        <v>38296</v>
      </c>
      <c r="T36" s="30">
        <f t="shared" si="53"/>
        <v>38326</v>
      </c>
      <c r="U36" s="30">
        <f t="shared" si="53"/>
        <v>38357</v>
      </c>
      <c r="V36" s="30">
        <f t="shared" si="53"/>
        <v>38388</v>
      </c>
      <c r="W36" s="30">
        <f t="shared" si="53"/>
        <v>38416</v>
      </c>
      <c r="X36" s="30">
        <f t="shared" si="53"/>
        <v>38447</v>
      </c>
      <c r="Y36" s="30">
        <f t="shared" si="53"/>
        <v>38477</v>
      </c>
      <c r="Z36" s="30">
        <f t="shared" si="53"/>
        <v>38508</v>
      </c>
      <c r="AA36" s="30">
        <f t="shared" si="53"/>
        <v>38538</v>
      </c>
      <c r="AB36" s="30">
        <f t="shared" si="53"/>
        <v>38569</v>
      </c>
      <c r="AC36" s="30">
        <f t="shared" si="53"/>
        <v>38600</v>
      </c>
      <c r="AD36" s="30">
        <f t="shared" si="53"/>
        <v>38630</v>
      </c>
      <c r="AE36" s="30">
        <f t="shared" si="53"/>
        <v>38661</v>
      </c>
      <c r="AF36" s="30">
        <f t="shared" si="53"/>
        <v>38691</v>
      </c>
      <c r="AG36" s="30">
        <f t="shared" si="53"/>
        <v>38722</v>
      </c>
      <c r="AH36" s="30">
        <f t="shared" si="53"/>
        <v>38753</v>
      </c>
      <c r="AI36" s="30">
        <f t="shared" si="53"/>
        <v>38781</v>
      </c>
      <c r="AJ36" s="30">
        <f t="shared" si="53"/>
        <v>38812</v>
      </c>
      <c r="AK36" s="30">
        <f t="shared" si="53"/>
        <v>38843</v>
      </c>
      <c r="AL36" s="30">
        <f t="shared" si="53"/>
        <v>38874</v>
      </c>
      <c r="AM36" s="30">
        <f t="shared" si="53"/>
        <v>38904</v>
      </c>
      <c r="AN36" s="30">
        <f t="shared" si="53"/>
        <v>38935</v>
      </c>
      <c r="AO36" s="30">
        <f t="shared" si="53"/>
        <v>38966</v>
      </c>
      <c r="AP36" s="30">
        <f t="shared" si="53"/>
        <v>38996</v>
      </c>
      <c r="AQ36" s="30">
        <f t="shared" si="53"/>
        <v>39027</v>
      </c>
      <c r="AR36" s="30">
        <f t="shared" si="53"/>
        <v>39057</v>
      </c>
      <c r="AS36" s="30">
        <f t="shared" si="53"/>
        <v>39088</v>
      </c>
      <c r="AT36" s="30">
        <f t="shared" si="53"/>
        <v>39119</v>
      </c>
      <c r="AU36" s="30">
        <f t="shared" si="53"/>
        <v>39147</v>
      </c>
      <c r="AV36" s="30">
        <f t="shared" si="53"/>
        <v>39178</v>
      </c>
      <c r="AW36" s="30">
        <f t="shared" si="53"/>
        <v>39208</v>
      </c>
      <c r="AX36" s="30">
        <f t="shared" si="53"/>
        <v>39239</v>
      </c>
      <c r="AY36" s="30">
        <f t="shared" si="53"/>
        <v>39269</v>
      </c>
      <c r="AZ36" s="30">
        <f t="shared" si="53"/>
        <v>39300</v>
      </c>
      <c r="BA36" s="30">
        <f t="shared" si="53"/>
        <v>39331</v>
      </c>
      <c r="BB36" s="30">
        <f t="shared" si="53"/>
        <v>39361</v>
      </c>
      <c r="BC36" s="30">
        <f t="shared" si="53"/>
        <v>39392</v>
      </c>
      <c r="BD36" s="30">
        <f t="shared" si="53"/>
        <v>39422</v>
      </c>
      <c r="BE36" s="30">
        <f t="shared" si="53"/>
        <v>39453</v>
      </c>
      <c r="BF36" s="30">
        <f t="shared" si="53"/>
        <v>39484</v>
      </c>
      <c r="BG36" s="30">
        <f t="shared" si="53"/>
        <v>39513</v>
      </c>
      <c r="BH36" s="30">
        <f t="shared" si="53"/>
        <v>39544</v>
      </c>
      <c r="BI36" s="30">
        <f t="shared" si="53"/>
        <v>39574</v>
      </c>
      <c r="BJ36" s="30">
        <f t="shared" si="53"/>
        <v>39605</v>
      </c>
      <c r="BK36" s="30">
        <f t="shared" si="53"/>
        <v>39635</v>
      </c>
      <c r="BL36" s="30">
        <f t="shared" si="53"/>
        <v>39666</v>
      </c>
      <c r="BM36" s="30">
        <f t="shared" si="53"/>
        <v>39697</v>
      </c>
      <c r="BN36" s="30">
        <f t="shared" si="53"/>
        <v>39727</v>
      </c>
      <c r="BO36" s="30">
        <f t="shared" si="53"/>
        <v>39758</v>
      </c>
      <c r="BP36" s="30">
        <f t="shared" si="53"/>
        <v>39788</v>
      </c>
      <c r="BQ36" s="30">
        <f t="shared" si="53"/>
        <v>39819</v>
      </c>
      <c r="BR36" s="30">
        <f t="shared" si="53"/>
        <v>39850</v>
      </c>
      <c r="BS36" s="30">
        <f t="shared" si="53"/>
        <v>39878</v>
      </c>
      <c r="BT36" s="30">
        <f t="shared" si="53"/>
        <v>39909</v>
      </c>
      <c r="BU36" s="30">
        <f t="shared" si="53"/>
        <v>39939</v>
      </c>
      <c r="BV36" s="30">
        <f t="shared" si="53"/>
        <v>39970</v>
      </c>
      <c r="BW36" s="30">
        <f t="shared" si="53"/>
        <v>40000</v>
      </c>
      <c r="BX36" s="30">
        <f t="shared" si="53"/>
        <v>40031</v>
      </c>
      <c r="BY36" s="30">
        <f t="shared" si="53"/>
        <v>40062</v>
      </c>
      <c r="BZ36" s="30">
        <f t="shared" si="53"/>
        <v>40092</v>
      </c>
      <c r="CA36" s="30">
        <f t="shared" si="53"/>
        <v>40123</v>
      </c>
      <c r="CB36" s="30">
        <f t="shared" si="53"/>
        <v>40153</v>
      </c>
      <c r="CC36" s="30">
        <f t="shared" si="53"/>
        <v>40184</v>
      </c>
      <c r="CD36" s="30">
        <f t="shared" si="53"/>
        <v>40215</v>
      </c>
      <c r="CE36" s="30">
        <f t="shared" si="53"/>
        <v>40243</v>
      </c>
      <c r="CF36" s="30">
        <f t="shared" si="53"/>
        <v>40274</v>
      </c>
      <c r="CG36" s="30">
        <f t="shared" si="53"/>
        <v>40304</v>
      </c>
      <c r="CH36" s="30">
        <f t="shared" si="53"/>
        <v>40335</v>
      </c>
      <c r="CI36" s="30">
        <f t="shared" si="53"/>
        <v>40365</v>
      </c>
      <c r="CJ36" s="30">
        <f t="shared" si="53"/>
        <v>40396</v>
      </c>
      <c r="CK36" s="30">
        <f t="shared" si="53"/>
        <v>40427</v>
      </c>
      <c r="CL36" s="30">
        <f t="shared" si="53"/>
        <v>40457</v>
      </c>
      <c r="CM36" s="30">
        <f t="shared" si="53"/>
        <v>40488</v>
      </c>
      <c r="CN36" s="30">
        <f t="shared" si="53"/>
        <v>40518</v>
      </c>
      <c r="CO36" s="30">
        <f t="shared" si="53"/>
        <v>40549</v>
      </c>
      <c r="CP36" s="30">
        <f t="shared" si="53"/>
        <v>40580</v>
      </c>
      <c r="CQ36" s="30">
        <f t="shared" si="53"/>
        <v>40608</v>
      </c>
      <c r="CR36" s="30">
        <f t="shared" si="53"/>
        <v>40639</v>
      </c>
      <c r="CS36" s="30">
        <f t="shared" si="53"/>
        <v>40669</v>
      </c>
      <c r="CT36" s="30">
        <f t="shared" si="53"/>
        <v>40700</v>
      </c>
      <c r="CU36" s="30">
        <f t="shared" si="53"/>
        <v>40730</v>
      </c>
      <c r="CV36" s="30">
        <f t="shared" si="53"/>
        <v>40761</v>
      </c>
      <c r="CW36" s="30">
        <f t="shared" si="53"/>
        <v>40792</v>
      </c>
      <c r="CX36" s="30">
        <f t="shared" si="53"/>
        <v>40822</v>
      </c>
      <c r="CY36" s="30">
        <f t="shared" si="53"/>
        <v>40853</v>
      </c>
      <c r="CZ36" s="30">
        <f t="shared" si="53"/>
        <v>40883</v>
      </c>
      <c r="DA36" s="30">
        <f t="shared" si="53"/>
        <v>40914</v>
      </c>
      <c r="DB36" s="30">
        <f t="shared" si="53"/>
        <v>40945</v>
      </c>
      <c r="DC36" s="30">
        <f t="shared" si="53"/>
        <v>40974</v>
      </c>
      <c r="DD36" s="30">
        <f t="shared" si="53"/>
        <v>41005</v>
      </c>
      <c r="DE36" s="30">
        <f t="shared" si="53"/>
        <v>41035</v>
      </c>
      <c r="DF36" s="30">
        <f t="shared" si="53"/>
        <v>41066</v>
      </c>
      <c r="DG36" s="30">
        <f t="shared" si="53"/>
        <v>41096</v>
      </c>
      <c r="DH36" s="30">
        <f t="shared" si="53"/>
        <v>41127</v>
      </c>
      <c r="DI36" s="30">
        <f t="shared" si="53"/>
        <v>41158</v>
      </c>
      <c r="DJ36" s="30">
        <f t="shared" si="53"/>
        <v>41188</v>
      </c>
      <c r="DK36" s="30">
        <f t="shared" si="53"/>
        <v>41219</v>
      </c>
      <c r="DL36" s="30">
        <f t="shared" si="53"/>
        <v>41249</v>
      </c>
      <c r="DM36" s="30">
        <f t="shared" si="53"/>
        <v>41280</v>
      </c>
      <c r="DN36" s="30">
        <f t="shared" si="53"/>
        <v>41311</v>
      </c>
      <c r="DO36" s="30">
        <f t="shared" si="53"/>
        <v>41339</v>
      </c>
      <c r="DP36" s="30">
        <f t="shared" si="53"/>
        <v>41370</v>
      </c>
      <c r="DQ36" s="30">
        <f t="shared" si="53"/>
        <v>41400</v>
      </c>
      <c r="DR36" s="30">
        <f t="shared" si="53"/>
        <v>41431</v>
      </c>
      <c r="DS36" s="30">
        <f t="shared" si="53"/>
        <v>41461</v>
      </c>
      <c r="DT36" s="30">
        <f t="shared" si="53"/>
        <v>41492</v>
      </c>
      <c r="DU36" s="30">
        <f t="shared" si="53"/>
        <v>41523</v>
      </c>
      <c r="DV36" s="30">
        <f t="shared" si="53"/>
        <v>41553</v>
      </c>
      <c r="DW36" s="30">
        <f t="shared" si="53"/>
        <v>41584</v>
      </c>
      <c r="DX36" s="30">
        <f t="shared" si="53"/>
        <v>41614</v>
      </c>
      <c r="DY36" s="30">
        <f t="shared" si="53"/>
        <v>41645</v>
      </c>
      <c r="DZ36" s="30">
        <f t="shared" si="53"/>
        <v>41676</v>
      </c>
      <c r="EA36" s="30">
        <f t="shared" si="53"/>
        <v>41704</v>
      </c>
      <c r="EB36" s="30">
        <f t="shared" si="53"/>
        <v>41735</v>
      </c>
      <c r="EC36" s="30">
        <f t="shared" si="53"/>
        <v>41765</v>
      </c>
      <c r="ED36" s="30">
        <f t="shared" si="53"/>
        <v>41796</v>
      </c>
      <c r="EE36" s="30">
        <f t="shared" si="53"/>
        <v>41826</v>
      </c>
      <c r="EF36" s="30">
        <f t="shared" si="53"/>
        <v>41857</v>
      </c>
      <c r="EG36" s="30">
        <f t="shared" si="53"/>
        <v>41888</v>
      </c>
      <c r="EH36" s="30">
        <f t="shared" si="53"/>
        <v>41918</v>
      </c>
      <c r="EI36" s="30">
        <f t="shared" si="53"/>
        <v>41949</v>
      </c>
      <c r="EJ36" s="30">
        <f t="shared" si="53"/>
        <v>41979</v>
      </c>
      <c r="EK36" s="30">
        <f t="shared" si="53"/>
        <v>42010</v>
      </c>
      <c r="EL36" s="30">
        <f t="shared" si="53"/>
        <v>42041</v>
      </c>
      <c r="EM36" s="30">
        <f t="shared" si="53"/>
        <v>42069</v>
      </c>
      <c r="EN36" s="30">
        <f t="shared" si="53"/>
        <v>42100</v>
      </c>
      <c r="EO36" s="30">
        <f t="shared" si="53"/>
        <v>42130</v>
      </c>
      <c r="EP36" s="30">
        <f t="shared" si="53"/>
        <v>42161</v>
      </c>
      <c r="EQ36" s="30">
        <f t="shared" si="53"/>
        <v>42191</v>
      </c>
      <c r="ER36" s="30">
        <f t="shared" si="53"/>
        <v>42222</v>
      </c>
      <c r="ES36" s="30">
        <f t="shared" si="53"/>
        <v>42253</v>
      </c>
      <c r="ET36" s="30">
        <f t="shared" si="53"/>
        <v>42283</v>
      </c>
      <c r="EU36" s="30">
        <f t="shared" si="53"/>
        <v>42314</v>
      </c>
      <c r="EV36" s="30">
        <f t="shared" si="53"/>
        <v>42344</v>
      </c>
      <c r="EW36" s="30">
        <f t="shared" si="53"/>
        <v>42375</v>
      </c>
      <c r="EX36" s="30">
        <f t="shared" si="53"/>
        <v>42406</v>
      </c>
      <c r="EY36" s="30">
        <f t="shared" si="53"/>
        <v>42435</v>
      </c>
      <c r="EZ36" s="30">
        <f t="shared" si="53"/>
        <v>42466</v>
      </c>
      <c r="FA36" s="30">
        <f t="shared" si="53"/>
        <v>42496</v>
      </c>
      <c r="FB36" s="30">
        <f t="shared" si="53"/>
        <v>42527</v>
      </c>
      <c r="FC36" s="30">
        <f t="shared" si="53"/>
        <v>42557</v>
      </c>
      <c r="FD36" s="30">
        <f t="shared" si="53"/>
        <v>42588</v>
      </c>
      <c r="FE36" s="30">
        <f t="shared" si="53"/>
        <v>42619</v>
      </c>
      <c r="FF36" s="30">
        <f t="shared" si="53"/>
        <v>42649</v>
      </c>
      <c r="FG36" s="30">
        <f t="shared" si="53"/>
        <v>42680</v>
      </c>
      <c r="FH36" s="30">
        <f t="shared" si="53"/>
        <v>42710</v>
      </c>
      <c r="FI36" s="30">
        <f t="shared" si="53"/>
        <v>42741</v>
      </c>
      <c r="FJ36" s="30">
        <f t="shared" si="53"/>
        <v>42772</v>
      </c>
      <c r="FK36" s="30">
        <f t="shared" si="53"/>
        <v>42800</v>
      </c>
      <c r="FL36" s="30">
        <f t="shared" si="53"/>
        <v>42831</v>
      </c>
      <c r="FM36" s="30">
        <f t="shared" si="53"/>
        <v>42861</v>
      </c>
      <c r="FN36" s="30">
        <f t="shared" si="53"/>
        <v>42892</v>
      </c>
      <c r="FO36" s="30">
        <f t="shared" si="53"/>
        <v>42922</v>
      </c>
      <c r="FP36" s="30">
        <f t="shared" si="53"/>
        <v>42953</v>
      </c>
      <c r="FQ36" s="30">
        <f t="shared" si="53"/>
        <v>42984</v>
      </c>
      <c r="FR36" s="30">
        <f t="shared" si="53"/>
        <v>43014</v>
      </c>
      <c r="FS36" s="30">
        <f t="shared" si="53"/>
        <v>43045</v>
      </c>
      <c r="FT36" s="30">
        <f t="shared" si="53"/>
        <v>43075</v>
      </c>
      <c r="FU36" s="30">
        <f t="shared" si="53"/>
        <v>43106</v>
      </c>
      <c r="FV36" s="30">
        <f t="shared" si="53"/>
        <v>43137</v>
      </c>
      <c r="FW36" s="30">
        <f t="shared" si="53"/>
        <v>43165</v>
      </c>
      <c r="FX36" s="30">
        <f t="shared" si="53"/>
        <v>43196</v>
      </c>
      <c r="FY36" s="30">
        <f t="shared" si="53"/>
        <v>43226</v>
      </c>
      <c r="FZ36" s="30">
        <v>43252</v>
      </c>
      <c r="GA36" s="30">
        <f t="shared" ref="GA36:HQ36" si="54">GA1</f>
        <v>43287</v>
      </c>
      <c r="GB36" s="30">
        <f t="shared" si="54"/>
        <v>43318</v>
      </c>
      <c r="GC36" s="30">
        <f t="shared" si="54"/>
        <v>43349</v>
      </c>
      <c r="GD36" s="30">
        <f t="shared" si="54"/>
        <v>43379</v>
      </c>
      <c r="GE36" s="30">
        <f t="shared" si="54"/>
        <v>43410</v>
      </c>
      <c r="GF36" s="30">
        <f t="shared" si="54"/>
        <v>43440</v>
      </c>
      <c r="GG36" s="30">
        <f t="shared" si="54"/>
        <v>43471</v>
      </c>
      <c r="GH36" s="30">
        <f t="shared" si="54"/>
        <v>43502</v>
      </c>
      <c r="GI36" s="30">
        <f t="shared" si="54"/>
        <v>43530</v>
      </c>
      <c r="GJ36" s="30">
        <f t="shared" si="54"/>
        <v>43561</v>
      </c>
      <c r="GK36" s="30">
        <f t="shared" si="54"/>
        <v>43591</v>
      </c>
      <c r="GL36" s="30">
        <f t="shared" si="54"/>
        <v>43622</v>
      </c>
      <c r="GM36" s="30">
        <f t="shared" si="54"/>
        <v>43652</v>
      </c>
      <c r="GN36" s="30">
        <f t="shared" si="54"/>
        <v>43683</v>
      </c>
      <c r="GO36" s="30">
        <f t="shared" si="54"/>
        <v>43714</v>
      </c>
      <c r="GP36" s="30">
        <f t="shared" si="54"/>
        <v>43744</v>
      </c>
      <c r="GQ36" s="30">
        <f t="shared" si="54"/>
        <v>43775</v>
      </c>
      <c r="GR36" s="30">
        <f t="shared" si="54"/>
        <v>43800</v>
      </c>
      <c r="GS36" s="30">
        <f t="shared" si="54"/>
        <v>43836</v>
      </c>
      <c r="GT36" s="30">
        <f t="shared" si="54"/>
        <v>43867</v>
      </c>
      <c r="GU36" s="30">
        <f t="shared" si="54"/>
        <v>43896</v>
      </c>
      <c r="GV36" s="30">
        <f t="shared" si="54"/>
        <v>43927</v>
      </c>
      <c r="GW36" s="30">
        <f t="shared" si="54"/>
        <v>43957</v>
      </c>
      <c r="GX36" s="30">
        <f t="shared" si="54"/>
        <v>43988</v>
      </c>
      <c r="GY36" s="30">
        <f t="shared" si="54"/>
        <v>44018</v>
      </c>
      <c r="GZ36" s="30">
        <f t="shared" si="54"/>
        <v>44049</v>
      </c>
      <c r="HA36" s="30">
        <f t="shared" si="54"/>
        <v>44080</v>
      </c>
      <c r="HB36" s="30">
        <f t="shared" si="54"/>
        <v>44110</v>
      </c>
      <c r="HC36" s="30">
        <f t="shared" si="54"/>
        <v>44141</v>
      </c>
      <c r="HD36" s="30">
        <f t="shared" si="54"/>
        <v>44171</v>
      </c>
      <c r="HE36" s="30">
        <f t="shared" si="54"/>
        <v>44202</v>
      </c>
      <c r="HF36" s="30">
        <f t="shared" si="54"/>
        <v>44233</v>
      </c>
      <c r="HG36" s="30">
        <f t="shared" si="54"/>
        <v>44261</v>
      </c>
      <c r="HH36" s="30">
        <f t="shared" si="54"/>
        <v>44292</v>
      </c>
      <c r="HI36" s="30">
        <f t="shared" si="54"/>
        <v>44322</v>
      </c>
      <c r="HJ36" s="30">
        <f t="shared" si="54"/>
        <v>44353</v>
      </c>
      <c r="HK36" s="30">
        <f t="shared" si="54"/>
        <v>44383</v>
      </c>
      <c r="HL36" s="30">
        <f t="shared" si="54"/>
        <v>44414</v>
      </c>
      <c r="HM36" s="30">
        <f t="shared" si="54"/>
        <v>44445</v>
      </c>
      <c r="HN36" s="30">
        <f t="shared" si="54"/>
        <v>44475</v>
      </c>
      <c r="HO36" s="30">
        <f t="shared" si="54"/>
        <v>44506</v>
      </c>
      <c r="HP36" s="30">
        <f t="shared" si="54"/>
        <v>44536</v>
      </c>
      <c r="HQ36" s="30">
        <f t="shared" si="54"/>
        <v>44567</v>
      </c>
      <c r="HR36" s="30">
        <f t="shared" ref="HR36:HX36" si="55">HR1</f>
        <v>44598</v>
      </c>
      <c r="HS36" s="30">
        <f t="shared" si="55"/>
        <v>44626</v>
      </c>
      <c r="HT36" s="30">
        <f t="shared" si="55"/>
        <v>44657</v>
      </c>
      <c r="HU36" s="30">
        <f t="shared" si="55"/>
        <v>44687</v>
      </c>
      <c r="HV36" s="30">
        <f t="shared" si="55"/>
        <v>44718</v>
      </c>
      <c r="HW36" s="30">
        <f t="shared" si="55"/>
        <v>44748</v>
      </c>
      <c r="HX36" s="30">
        <f t="shared" si="55"/>
        <v>44779</v>
      </c>
      <c r="HY36" s="30">
        <f>HY1</f>
        <v>44810</v>
      </c>
      <c r="HZ36" s="30">
        <f>HZ1</f>
        <v>44840</v>
      </c>
      <c r="IA36" s="30">
        <f>IA1</f>
        <v>44871</v>
      </c>
      <c r="IB36" s="30">
        <f>IB1</f>
        <v>44901</v>
      </c>
      <c r="IC36" s="30">
        <f>IC1</f>
        <v>44932</v>
      </c>
      <c r="ID36" s="30">
        <v>44980</v>
      </c>
      <c r="IE36" s="30">
        <v>45008</v>
      </c>
      <c r="IF36" s="30">
        <v>45039</v>
      </c>
      <c r="IG36" s="30">
        <v>45069</v>
      </c>
      <c r="IH36" s="30">
        <v>45100</v>
      </c>
      <c r="II36" s="30">
        <v>45130</v>
      </c>
      <c r="IJ36" s="30">
        <v>45161</v>
      </c>
      <c r="IK36" s="30">
        <v>45192</v>
      </c>
      <c r="IL36" s="30">
        <v>45222</v>
      </c>
      <c r="IM36" s="30">
        <v>45253</v>
      </c>
      <c r="IN36" s="30">
        <v>45283</v>
      </c>
      <c r="IO36" s="30">
        <v>45314</v>
      </c>
      <c r="IP36" s="30">
        <v>45345</v>
      </c>
      <c r="IQ36" s="119">
        <v>45374</v>
      </c>
      <c r="IR36" s="30">
        <v>45405</v>
      </c>
      <c r="IS36" s="30">
        <v>45435</v>
      </c>
      <c r="IT36" s="30">
        <v>45466</v>
      </c>
      <c r="IU36" s="30">
        <v>45496</v>
      </c>
      <c r="IV36" s="30">
        <v>45527</v>
      </c>
      <c r="IW36" s="30">
        <v>45558</v>
      </c>
      <c r="IX36" s="30">
        <v>45588</v>
      </c>
      <c r="IY36" s="30">
        <v>45619</v>
      </c>
      <c r="IZ36" s="30">
        <v>45649</v>
      </c>
      <c r="JA36" s="30">
        <v>45680</v>
      </c>
      <c r="JB36" s="30">
        <v>45711</v>
      </c>
      <c r="JC36" s="30">
        <v>45739</v>
      </c>
      <c r="JD36" s="30">
        <v>45770</v>
      </c>
      <c r="JE36" s="30">
        <v>45800</v>
      </c>
      <c r="JF36" s="30">
        <v>45831</v>
      </c>
      <c r="JG36" s="30">
        <v>45861</v>
      </c>
      <c r="JH36" s="30">
        <v>45892</v>
      </c>
      <c r="JI36" s="30">
        <v>45923</v>
      </c>
      <c r="JJ36" s="30">
        <v>45953</v>
      </c>
      <c r="JK36" s="30">
        <v>45984</v>
      </c>
      <c r="JL36" s="30">
        <v>46014</v>
      </c>
      <c r="JM36" s="30">
        <v>46045</v>
      </c>
    </row>
    <row r="37" spans="1:273" ht="14.25" customHeight="1" x14ac:dyDescent="0.35">
      <c r="A37" s="185" t="s">
        <v>265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>
        <v>151</v>
      </c>
      <c r="Q37" s="4">
        <v>181</v>
      </c>
      <c r="R37" s="4">
        <v>177</v>
      </c>
      <c r="S37" s="4">
        <v>183</v>
      </c>
      <c r="T37" s="4">
        <v>121</v>
      </c>
      <c r="U37" s="4">
        <v>215</v>
      </c>
      <c r="V37" s="4">
        <v>214</v>
      </c>
      <c r="W37" s="4">
        <v>265</v>
      </c>
      <c r="X37" s="4">
        <v>288</v>
      </c>
      <c r="Y37" s="4">
        <v>249</v>
      </c>
      <c r="Z37" s="4">
        <v>235</v>
      </c>
      <c r="AA37" s="4">
        <v>307</v>
      </c>
      <c r="AB37" s="4">
        <v>366</v>
      </c>
      <c r="AC37" s="4">
        <v>365</v>
      </c>
      <c r="AD37" s="4">
        <v>418</v>
      </c>
      <c r="AE37" s="4">
        <v>400</v>
      </c>
      <c r="AF37" s="4">
        <v>287</v>
      </c>
      <c r="AG37" s="4">
        <v>425</v>
      </c>
      <c r="AH37" s="4">
        <v>469</v>
      </c>
      <c r="AI37" s="4">
        <v>534</v>
      </c>
      <c r="AJ37" s="4">
        <v>457</v>
      </c>
      <c r="AK37" s="4">
        <v>523</v>
      </c>
      <c r="AL37" s="4">
        <v>440</v>
      </c>
      <c r="AM37" s="4">
        <v>358</v>
      </c>
      <c r="AN37" s="4">
        <v>384</v>
      </c>
      <c r="AO37" s="4">
        <v>371</v>
      </c>
      <c r="AP37" s="4">
        <v>316</v>
      </c>
      <c r="AQ37" s="4">
        <v>305</v>
      </c>
      <c r="AR37" s="4">
        <v>233</v>
      </c>
      <c r="AS37" s="4">
        <v>444</v>
      </c>
      <c r="AT37" s="4">
        <v>389</v>
      </c>
      <c r="AU37" s="4">
        <v>487</v>
      </c>
      <c r="AV37" s="4">
        <v>461</v>
      </c>
      <c r="AW37" s="4">
        <v>437</v>
      </c>
      <c r="AX37" s="4">
        <v>336</v>
      </c>
      <c r="AY37" s="4">
        <v>366</v>
      </c>
      <c r="AZ37" s="4">
        <v>385</v>
      </c>
      <c r="BA37" s="4">
        <v>322</v>
      </c>
      <c r="BB37" s="4">
        <v>333</v>
      </c>
      <c r="BC37" s="4">
        <v>338</v>
      </c>
      <c r="BD37" s="4">
        <v>193</v>
      </c>
      <c r="BE37" s="4">
        <v>405</v>
      </c>
      <c r="BF37" s="4">
        <v>362</v>
      </c>
      <c r="BG37" s="4">
        <v>397</v>
      </c>
      <c r="BH37" s="4">
        <v>340</v>
      </c>
      <c r="BI37" s="4">
        <v>296</v>
      </c>
      <c r="BJ37" s="4">
        <v>313</v>
      </c>
      <c r="BK37" s="4">
        <v>307</v>
      </c>
      <c r="BL37" s="4">
        <v>275</v>
      </c>
      <c r="BM37" s="4">
        <v>285</v>
      </c>
      <c r="BN37" s="4">
        <v>307</v>
      </c>
      <c r="BO37" s="4">
        <v>246</v>
      </c>
      <c r="BP37" s="4">
        <v>177</v>
      </c>
      <c r="BQ37" s="4">
        <v>367</v>
      </c>
      <c r="BR37" s="4">
        <v>320</v>
      </c>
      <c r="BS37" s="4">
        <v>398</v>
      </c>
      <c r="BT37" s="4">
        <v>297</v>
      </c>
      <c r="BU37" s="4">
        <v>293</v>
      </c>
      <c r="BV37" s="4">
        <v>281</v>
      </c>
      <c r="BW37" s="4">
        <v>280</v>
      </c>
      <c r="BX37" s="4">
        <v>268</v>
      </c>
      <c r="BY37" s="4">
        <v>297</v>
      </c>
      <c r="BZ37" s="4">
        <v>282</v>
      </c>
      <c r="CA37" s="4">
        <v>207</v>
      </c>
      <c r="CB37" s="4">
        <v>146</v>
      </c>
      <c r="CC37" s="4">
        <v>266</v>
      </c>
      <c r="CD37" s="4">
        <v>309</v>
      </c>
      <c r="CE37" s="4">
        <v>385</v>
      </c>
      <c r="CF37" s="4">
        <v>358</v>
      </c>
      <c r="CG37" s="4">
        <v>305</v>
      </c>
      <c r="CH37" s="4">
        <v>279</v>
      </c>
      <c r="CI37" s="4">
        <v>226</v>
      </c>
      <c r="CJ37" s="4">
        <v>234</v>
      </c>
      <c r="CK37" s="4">
        <v>250</v>
      </c>
      <c r="CL37" s="4">
        <v>224</v>
      </c>
      <c r="CM37" s="4">
        <v>222</v>
      </c>
      <c r="CN37" s="4">
        <v>146</v>
      </c>
      <c r="CO37" s="4">
        <v>243</v>
      </c>
      <c r="CP37" s="4">
        <v>264</v>
      </c>
      <c r="CQ37" s="4">
        <v>319</v>
      </c>
      <c r="CR37" s="4">
        <v>253</v>
      </c>
      <c r="CS37" s="4">
        <v>248</v>
      </c>
      <c r="CT37" s="4">
        <v>226</v>
      </c>
      <c r="CU37" s="4">
        <v>191</v>
      </c>
      <c r="CV37" s="4">
        <v>172</v>
      </c>
      <c r="CW37" s="4">
        <v>190</v>
      </c>
      <c r="CX37" s="4">
        <v>283</v>
      </c>
      <c r="CY37" s="4">
        <v>233</v>
      </c>
      <c r="CZ37" s="4">
        <v>177</v>
      </c>
      <c r="DA37" s="4">
        <v>247</v>
      </c>
      <c r="DB37" s="4">
        <v>270</v>
      </c>
      <c r="DC37" s="4">
        <v>325</v>
      </c>
      <c r="DD37" s="4">
        <v>282</v>
      </c>
      <c r="DE37" s="4">
        <v>276</v>
      </c>
      <c r="DF37" s="4">
        <v>198</v>
      </c>
      <c r="DG37" s="4">
        <v>251</v>
      </c>
      <c r="DH37" s="4">
        <v>238</v>
      </c>
      <c r="DI37" s="4">
        <v>244</v>
      </c>
      <c r="DJ37" s="4">
        <v>246</v>
      </c>
      <c r="DK37" s="4">
        <v>190</v>
      </c>
      <c r="DL37" s="4">
        <v>158</v>
      </c>
      <c r="DM37" s="4">
        <v>270</v>
      </c>
      <c r="DN37" s="4">
        <v>245</v>
      </c>
      <c r="DO37" s="4">
        <v>306</v>
      </c>
      <c r="DP37" s="4">
        <v>289</v>
      </c>
      <c r="DQ37" s="4">
        <v>275</v>
      </c>
      <c r="DR37" s="4">
        <v>246</v>
      </c>
      <c r="DS37" s="4">
        <v>233</v>
      </c>
      <c r="DT37" s="4">
        <v>229</v>
      </c>
      <c r="DU37" s="4">
        <v>236</v>
      </c>
      <c r="DV37" s="4">
        <v>301</v>
      </c>
      <c r="DW37" s="4">
        <v>224</v>
      </c>
      <c r="DX37" s="4">
        <v>140</v>
      </c>
      <c r="DY37" s="4">
        <v>278</v>
      </c>
      <c r="DZ37" s="4">
        <v>281</v>
      </c>
      <c r="EA37" s="4">
        <v>331</v>
      </c>
      <c r="EB37" s="4">
        <v>337</v>
      </c>
      <c r="EC37" s="4">
        <v>282</v>
      </c>
      <c r="ED37" s="4">
        <v>262</v>
      </c>
      <c r="EE37" s="4">
        <v>248</v>
      </c>
      <c r="EF37" s="4">
        <v>251</v>
      </c>
      <c r="EG37" s="4">
        <v>264</v>
      </c>
      <c r="EH37" s="4">
        <v>258</v>
      </c>
      <c r="EI37" s="4">
        <v>196</v>
      </c>
      <c r="EJ37" s="4">
        <v>141</v>
      </c>
      <c r="EK37" s="4">
        <v>293</v>
      </c>
      <c r="EL37" s="4">
        <v>269</v>
      </c>
      <c r="EM37" s="4">
        <v>353</v>
      </c>
      <c r="EN37" s="4">
        <v>324</v>
      </c>
      <c r="EO37" s="4">
        <v>283</v>
      </c>
      <c r="EP37" s="4">
        <v>255</v>
      </c>
      <c r="EQ37" s="4">
        <v>242</v>
      </c>
      <c r="ER37" s="4">
        <v>240</v>
      </c>
      <c r="ES37" s="4">
        <v>276</v>
      </c>
      <c r="ET37" s="4">
        <v>238</v>
      </c>
      <c r="EU37" s="4">
        <v>191</v>
      </c>
      <c r="EV37" s="4">
        <v>174</v>
      </c>
      <c r="EW37" s="4">
        <v>179</v>
      </c>
      <c r="EX37" s="4">
        <v>286</v>
      </c>
      <c r="EY37" s="4">
        <v>357</v>
      </c>
      <c r="EZ37" s="4">
        <v>324</v>
      </c>
      <c r="FA37" s="4">
        <v>239</v>
      </c>
      <c r="FB37" s="4">
        <v>261</v>
      </c>
      <c r="FC37" s="4">
        <v>228</v>
      </c>
      <c r="FD37" s="4">
        <v>231</v>
      </c>
      <c r="FE37" s="4">
        <v>280</v>
      </c>
      <c r="FF37" s="4">
        <v>206</v>
      </c>
      <c r="FG37" s="4">
        <v>198</v>
      </c>
      <c r="FH37" s="4">
        <v>166</v>
      </c>
      <c r="FI37" s="4">
        <v>260</v>
      </c>
      <c r="FJ37" s="4">
        <v>268</v>
      </c>
      <c r="FK37" s="4">
        <v>331</v>
      </c>
      <c r="FL37" s="4">
        <v>297</v>
      </c>
      <c r="FM37" s="4">
        <v>290</v>
      </c>
      <c r="FN37" s="4">
        <v>243</v>
      </c>
      <c r="FO37" s="4">
        <v>245</v>
      </c>
      <c r="FP37" s="4">
        <v>253</v>
      </c>
      <c r="FQ37" s="4">
        <v>244</v>
      </c>
      <c r="FR37" s="4">
        <v>281</v>
      </c>
      <c r="FS37" s="4">
        <v>205</v>
      </c>
      <c r="FT37" s="4">
        <v>154</v>
      </c>
      <c r="FU37" s="4">
        <v>227</v>
      </c>
      <c r="FV37" s="4">
        <v>294</v>
      </c>
      <c r="FW37" s="4">
        <v>362</v>
      </c>
      <c r="FX37" s="4">
        <v>294</v>
      </c>
      <c r="FY37" s="4">
        <v>324</v>
      </c>
      <c r="FZ37" s="4">
        <v>268</v>
      </c>
      <c r="GA37" s="4">
        <v>271</v>
      </c>
      <c r="GB37" s="4">
        <v>305</v>
      </c>
      <c r="GC37" s="4">
        <v>207</v>
      </c>
      <c r="GD37" s="4">
        <v>316</v>
      </c>
      <c r="GE37" s="4">
        <v>253</v>
      </c>
      <c r="GF37" s="4">
        <v>165</v>
      </c>
      <c r="GG37" s="4">
        <v>313</v>
      </c>
      <c r="GH37" s="4">
        <v>334</v>
      </c>
      <c r="GI37" s="4">
        <v>405</v>
      </c>
      <c r="GJ37" s="4">
        <v>350</v>
      </c>
      <c r="GK37" s="4">
        <v>279</v>
      </c>
      <c r="GL37" s="4">
        <v>266</v>
      </c>
      <c r="GM37" s="4">
        <v>255</v>
      </c>
      <c r="GN37" s="4">
        <v>281</v>
      </c>
      <c r="GO37" s="4">
        <v>253</v>
      </c>
      <c r="GP37" s="4">
        <v>346</v>
      </c>
      <c r="GQ37" s="4">
        <v>266</v>
      </c>
      <c r="GR37" s="4">
        <v>162</v>
      </c>
      <c r="GS37" s="4">
        <v>297</v>
      </c>
      <c r="GT37" s="4">
        <v>310</v>
      </c>
      <c r="GU37" s="4">
        <v>297</v>
      </c>
      <c r="GV37" s="4">
        <v>154</v>
      </c>
      <c r="GW37" s="4">
        <v>309</v>
      </c>
      <c r="GX37" s="4">
        <v>325</v>
      </c>
      <c r="GY37" s="4">
        <v>343</v>
      </c>
      <c r="GZ37" s="4">
        <v>300</v>
      </c>
      <c r="HA37" s="4">
        <v>360</v>
      </c>
      <c r="HB37" s="4">
        <v>325</v>
      </c>
      <c r="HC37" s="4">
        <v>274</v>
      </c>
      <c r="HD37" s="4">
        <v>194</v>
      </c>
      <c r="HE37" s="4">
        <v>248</v>
      </c>
      <c r="HF37" s="4">
        <v>289</v>
      </c>
      <c r="HG37" s="4">
        <v>383</v>
      </c>
      <c r="HH37" s="4">
        <v>386</v>
      </c>
      <c r="HI37" s="4">
        <v>349</v>
      </c>
      <c r="HJ37" s="4">
        <v>270</v>
      </c>
      <c r="HK37" s="4">
        <v>371</v>
      </c>
      <c r="HL37" s="4">
        <v>312</v>
      </c>
      <c r="HM37" s="4">
        <v>279</v>
      </c>
      <c r="HN37" s="4">
        <v>209</v>
      </c>
      <c r="HO37" s="4">
        <v>220</v>
      </c>
      <c r="HP37" s="4">
        <v>155</v>
      </c>
      <c r="HQ37" s="4">
        <v>230</v>
      </c>
      <c r="HR37" s="4">
        <v>244</v>
      </c>
      <c r="HS37" s="4">
        <v>313</v>
      </c>
      <c r="HT37" s="4">
        <v>316</v>
      </c>
      <c r="HU37" s="4">
        <v>315</v>
      </c>
      <c r="HV37" s="4">
        <v>327</v>
      </c>
      <c r="HW37" s="4">
        <v>276</v>
      </c>
      <c r="HX37" s="4">
        <v>229</v>
      </c>
      <c r="HY37" s="4">
        <v>199</v>
      </c>
      <c r="HZ37" s="4">
        <v>184</v>
      </c>
      <c r="IA37" s="4">
        <v>187</v>
      </c>
      <c r="IB37" s="4">
        <v>112</v>
      </c>
      <c r="IC37" s="4">
        <v>150</v>
      </c>
      <c r="ID37" s="4">
        <v>182</v>
      </c>
      <c r="IE37" s="4">
        <v>201</v>
      </c>
      <c r="IF37" s="4">
        <v>202</v>
      </c>
      <c r="IG37" s="4">
        <v>219</v>
      </c>
      <c r="IH37" s="4">
        <v>202</v>
      </c>
      <c r="II37" s="4">
        <v>236</v>
      </c>
      <c r="IJ37" s="4">
        <v>232</v>
      </c>
      <c r="IK37" s="4">
        <v>204</v>
      </c>
      <c r="IL37" s="4">
        <v>198</v>
      </c>
      <c r="IM37" s="4">
        <v>174</v>
      </c>
      <c r="IN37" s="4">
        <v>126</v>
      </c>
      <c r="IO37" s="4">
        <v>211</v>
      </c>
      <c r="IP37" s="4">
        <v>223</v>
      </c>
      <c r="IQ37" s="121">
        <v>265</v>
      </c>
      <c r="IR37" s="4">
        <v>255</v>
      </c>
      <c r="IS37" s="4">
        <v>282</v>
      </c>
      <c r="IT37" s="4">
        <v>230</v>
      </c>
      <c r="IU37" s="4">
        <v>237</v>
      </c>
      <c r="IV37" s="4">
        <v>254</v>
      </c>
      <c r="IW37" s="4">
        <v>220</v>
      </c>
      <c r="IX37" s="4">
        <v>208</v>
      </c>
      <c r="IY37" s="4">
        <v>208</v>
      </c>
      <c r="IZ37" s="4">
        <v>131</v>
      </c>
      <c r="JA37" s="4">
        <v>256</v>
      </c>
      <c r="JB37" s="4">
        <v>231</v>
      </c>
      <c r="JC37" s="121">
        <v>281</v>
      </c>
    </row>
    <row r="38" spans="1:273" ht="14.25" customHeight="1" x14ac:dyDescent="0.35">
      <c r="A38" s="185" t="s">
        <v>266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>
        <v>82</v>
      </c>
      <c r="Q38" s="4">
        <v>121</v>
      </c>
      <c r="R38" s="4">
        <v>101</v>
      </c>
      <c r="S38" s="4">
        <v>112</v>
      </c>
      <c r="T38" s="4">
        <v>71</v>
      </c>
      <c r="U38" s="4">
        <v>111</v>
      </c>
      <c r="V38" s="4">
        <v>145</v>
      </c>
      <c r="W38" s="4">
        <v>140</v>
      </c>
      <c r="X38" s="4">
        <v>156</v>
      </c>
      <c r="Y38" s="4">
        <v>123</v>
      </c>
      <c r="Z38" s="4">
        <v>185</v>
      </c>
      <c r="AA38" s="4">
        <v>161</v>
      </c>
      <c r="AB38" s="4">
        <v>214</v>
      </c>
      <c r="AC38" s="4">
        <v>171</v>
      </c>
      <c r="AD38" s="4">
        <v>180</v>
      </c>
      <c r="AE38" s="4">
        <v>218</v>
      </c>
      <c r="AF38" s="4">
        <v>172</v>
      </c>
      <c r="AG38" s="4">
        <v>191</v>
      </c>
      <c r="AH38" s="4">
        <v>236</v>
      </c>
      <c r="AI38" s="4">
        <v>266</v>
      </c>
      <c r="AJ38" s="4">
        <v>330</v>
      </c>
      <c r="AK38" s="4">
        <v>255</v>
      </c>
      <c r="AL38" s="4">
        <v>204</v>
      </c>
      <c r="AM38" s="4">
        <v>176</v>
      </c>
      <c r="AN38" s="4">
        <v>170</v>
      </c>
      <c r="AO38" s="4">
        <v>186</v>
      </c>
      <c r="AP38" s="4">
        <v>176</v>
      </c>
      <c r="AQ38" s="4">
        <v>132</v>
      </c>
      <c r="AR38" s="4">
        <v>85</v>
      </c>
      <c r="AS38" s="4">
        <v>215</v>
      </c>
      <c r="AT38" s="4">
        <v>240</v>
      </c>
      <c r="AU38" s="4">
        <v>247</v>
      </c>
      <c r="AV38" s="4">
        <v>195</v>
      </c>
      <c r="AW38" s="4">
        <v>188</v>
      </c>
      <c r="AX38" s="4">
        <v>166</v>
      </c>
      <c r="AY38" s="4">
        <v>158</v>
      </c>
      <c r="AZ38" s="4">
        <v>162</v>
      </c>
      <c r="BA38" s="4">
        <v>153</v>
      </c>
      <c r="BB38" s="4">
        <v>185</v>
      </c>
      <c r="BC38" s="4">
        <v>128</v>
      </c>
      <c r="BD38" s="4">
        <v>106</v>
      </c>
      <c r="BE38" s="4">
        <v>158</v>
      </c>
      <c r="BF38" s="4">
        <v>198</v>
      </c>
      <c r="BG38" s="4">
        <v>189</v>
      </c>
      <c r="BH38" s="4">
        <v>117</v>
      </c>
      <c r="BI38" s="4">
        <v>123</v>
      </c>
      <c r="BJ38" s="4">
        <v>141</v>
      </c>
      <c r="BK38" s="4">
        <v>105</v>
      </c>
      <c r="BL38" s="4">
        <v>167</v>
      </c>
      <c r="BM38" s="4">
        <v>199</v>
      </c>
      <c r="BN38" s="4">
        <v>117</v>
      </c>
      <c r="BO38" s="4">
        <v>88</v>
      </c>
      <c r="BP38" s="4">
        <v>68</v>
      </c>
      <c r="BQ38" s="4">
        <v>112</v>
      </c>
      <c r="BR38" s="4">
        <v>165</v>
      </c>
      <c r="BS38" s="4">
        <v>164</v>
      </c>
      <c r="BT38" s="4">
        <v>133</v>
      </c>
      <c r="BU38" s="4">
        <v>178</v>
      </c>
      <c r="BV38" s="4">
        <v>192</v>
      </c>
      <c r="BW38" s="4">
        <v>147</v>
      </c>
      <c r="BX38" s="4">
        <v>129</v>
      </c>
      <c r="BY38" s="4">
        <v>130</v>
      </c>
      <c r="BZ38" s="4">
        <v>104</v>
      </c>
      <c r="CA38" s="4">
        <v>86</v>
      </c>
      <c r="CB38" s="4">
        <v>66</v>
      </c>
      <c r="CC38" s="4">
        <v>85</v>
      </c>
      <c r="CD38" s="4">
        <v>97</v>
      </c>
      <c r="CE38" s="4">
        <v>180</v>
      </c>
      <c r="CF38" s="4">
        <v>151</v>
      </c>
      <c r="CG38" s="4">
        <v>79</v>
      </c>
      <c r="CH38" s="4">
        <v>115</v>
      </c>
      <c r="CI38" s="4">
        <v>86</v>
      </c>
      <c r="CJ38" s="4">
        <v>125</v>
      </c>
      <c r="CK38" s="4">
        <v>82</v>
      </c>
      <c r="CL38" s="4">
        <v>68</v>
      </c>
      <c r="CM38" s="4">
        <v>68</v>
      </c>
      <c r="CN38" s="4">
        <v>46</v>
      </c>
      <c r="CO38" s="4">
        <v>91</v>
      </c>
      <c r="CP38" s="4">
        <v>78</v>
      </c>
      <c r="CQ38" s="4">
        <v>127</v>
      </c>
      <c r="CR38" s="4">
        <v>102</v>
      </c>
      <c r="CS38" s="4">
        <v>99</v>
      </c>
      <c r="CT38" s="4">
        <v>98</v>
      </c>
      <c r="CU38" s="4">
        <v>83</v>
      </c>
      <c r="CV38" s="4">
        <v>68</v>
      </c>
      <c r="CW38" s="4">
        <v>62</v>
      </c>
      <c r="CX38" s="4">
        <v>106</v>
      </c>
      <c r="CY38" s="4">
        <v>100</v>
      </c>
      <c r="CZ38" s="4">
        <v>84</v>
      </c>
      <c r="DA38" s="4">
        <v>85</v>
      </c>
      <c r="DB38" s="4">
        <v>183</v>
      </c>
      <c r="DC38" s="4">
        <v>141</v>
      </c>
      <c r="DD38" s="4">
        <v>119</v>
      </c>
      <c r="DE38" s="4">
        <v>100</v>
      </c>
      <c r="DF38" s="4">
        <v>113</v>
      </c>
      <c r="DG38" s="4">
        <v>87</v>
      </c>
      <c r="DH38" s="4">
        <v>93</v>
      </c>
      <c r="DI38" s="4">
        <v>67</v>
      </c>
      <c r="DJ38" s="4">
        <v>73</v>
      </c>
      <c r="DK38" s="4">
        <v>63</v>
      </c>
      <c r="DL38" s="4">
        <v>45</v>
      </c>
      <c r="DM38" s="4">
        <v>118</v>
      </c>
      <c r="DN38" s="4">
        <v>77</v>
      </c>
      <c r="DO38" s="4">
        <v>109</v>
      </c>
      <c r="DP38" s="4">
        <v>166</v>
      </c>
      <c r="DQ38" s="4">
        <v>110</v>
      </c>
      <c r="DR38" s="4">
        <v>94</v>
      </c>
      <c r="DS38" s="4">
        <v>110</v>
      </c>
      <c r="DT38" s="4">
        <v>131</v>
      </c>
      <c r="DU38" s="4">
        <v>95</v>
      </c>
      <c r="DV38" s="4">
        <v>108</v>
      </c>
      <c r="DW38" s="4">
        <v>99</v>
      </c>
      <c r="DX38" s="4">
        <v>66</v>
      </c>
      <c r="DY38" s="4">
        <v>79</v>
      </c>
      <c r="DZ38" s="4">
        <v>85</v>
      </c>
      <c r="EA38" s="4">
        <v>158</v>
      </c>
      <c r="EB38" s="4">
        <v>109</v>
      </c>
      <c r="EC38" s="4">
        <v>145</v>
      </c>
      <c r="ED38" s="4">
        <v>99</v>
      </c>
      <c r="EE38" s="4">
        <v>106</v>
      </c>
      <c r="EF38" s="4">
        <v>86</v>
      </c>
      <c r="EG38" s="4">
        <v>77</v>
      </c>
      <c r="EH38" s="4">
        <v>66</v>
      </c>
      <c r="EI38" s="4">
        <v>64</v>
      </c>
      <c r="EJ38" s="4">
        <v>51</v>
      </c>
      <c r="EK38" s="4">
        <v>84</v>
      </c>
      <c r="EL38" s="4">
        <v>100</v>
      </c>
      <c r="EM38" s="4">
        <v>101</v>
      </c>
      <c r="EN38" s="4">
        <v>125</v>
      </c>
      <c r="EO38" s="4">
        <v>119</v>
      </c>
      <c r="EP38" s="4">
        <v>92</v>
      </c>
      <c r="EQ38" s="4">
        <v>85</v>
      </c>
      <c r="ER38" s="4">
        <v>79</v>
      </c>
      <c r="ES38" s="4">
        <v>127</v>
      </c>
      <c r="ET38" s="4">
        <v>84</v>
      </c>
      <c r="EU38" s="4">
        <v>88</v>
      </c>
      <c r="EV38" s="4">
        <v>60</v>
      </c>
      <c r="EW38" s="4">
        <v>48</v>
      </c>
      <c r="EX38" s="4">
        <v>93</v>
      </c>
      <c r="EY38" s="4">
        <v>72</v>
      </c>
      <c r="EZ38" s="4">
        <v>114</v>
      </c>
      <c r="FA38" s="4">
        <v>88</v>
      </c>
      <c r="FB38" s="4">
        <v>104</v>
      </c>
      <c r="FC38" s="4">
        <v>68</v>
      </c>
      <c r="FD38" s="4">
        <v>66</v>
      </c>
      <c r="FE38" s="4">
        <v>74</v>
      </c>
      <c r="FF38" s="4">
        <v>44</v>
      </c>
      <c r="FG38" s="4">
        <v>49</v>
      </c>
      <c r="FH38" s="4">
        <v>41</v>
      </c>
      <c r="FI38" s="4">
        <v>71</v>
      </c>
      <c r="FJ38" s="4">
        <v>83</v>
      </c>
      <c r="FK38" s="4">
        <v>129</v>
      </c>
      <c r="FL38" s="4">
        <v>65</v>
      </c>
      <c r="FM38" s="4">
        <v>101</v>
      </c>
      <c r="FN38" s="4">
        <v>97</v>
      </c>
      <c r="FO38" s="4">
        <v>76</v>
      </c>
      <c r="FP38" s="4">
        <v>75</v>
      </c>
      <c r="FQ38" s="4">
        <v>61</v>
      </c>
      <c r="FR38" s="4">
        <v>70</v>
      </c>
      <c r="FS38" s="4">
        <v>65</v>
      </c>
      <c r="FT38" s="4">
        <v>44</v>
      </c>
      <c r="FU38" s="4">
        <v>53</v>
      </c>
      <c r="FV38" s="4">
        <v>57</v>
      </c>
      <c r="FW38" s="4">
        <v>87</v>
      </c>
      <c r="FX38" s="4">
        <v>87</v>
      </c>
      <c r="FY38" s="4">
        <v>97</v>
      </c>
      <c r="FZ38" s="4">
        <v>96</v>
      </c>
      <c r="GA38" s="4">
        <v>75</v>
      </c>
      <c r="GB38" s="4">
        <v>87</v>
      </c>
      <c r="GC38" s="4">
        <v>55</v>
      </c>
      <c r="GD38" s="4">
        <v>75</v>
      </c>
      <c r="GE38" s="4">
        <v>60</v>
      </c>
      <c r="GF38" s="4">
        <v>49</v>
      </c>
      <c r="GG38" s="4">
        <v>81</v>
      </c>
      <c r="GH38" s="4">
        <v>89</v>
      </c>
      <c r="GI38" s="4">
        <v>145</v>
      </c>
      <c r="GJ38" s="4">
        <v>122</v>
      </c>
      <c r="GK38" s="4">
        <v>111</v>
      </c>
      <c r="GL38" s="4">
        <v>54</v>
      </c>
      <c r="GM38" s="4">
        <v>75</v>
      </c>
      <c r="GN38" s="4">
        <v>87</v>
      </c>
      <c r="GO38" s="4">
        <v>55</v>
      </c>
      <c r="GP38" s="4">
        <v>69</v>
      </c>
      <c r="GQ38" s="4">
        <v>65</v>
      </c>
      <c r="GR38" s="4">
        <v>44</v>
      </c>
      <c r="GS38" s="4">
        <v>95</v>
      </c>
      <c r="GT38" s="4">
        <v>105</v>
      </c>
      <c r="GU38" s="4">
        <v>77</v>
      </c>
      <c r="GV38" s="4">
        <v>42</v>
      </c>
      <c r="GW38" s="4">
        <v>71</v>
      </c>
      <c r="GX38" s="4">
        <v>85</v>
      </c>
      <c r="GY38" s="4">
        <v>99</v>
      </c>
      <c r="GZ38" s="4">
        <v>106</v>
      </c>
      <c r="HA38" s="4">
        <v>111</v>
      </c>
      <c r="HB38" s="4">
        <v>92</v>
      </c>
      <c r="HC38" s="4">
        <v>63</v>
      </c>
      <c r="HD38" s="4">
        <v>341</v>
      </c>
      <c r="HE38" s="4">
        <v>101</v>
      </c>
      <c r="HF38" s="4">
        <v>159</v>
      </c>
      <c r="HG38" s="4">
        <v>124</v>
      </c>
      <c r="HH38" s="4">
        <v>128</v>
      </c>
      <c r="HI38" s="4">
        <v>127</v>
      </c>
      <c r="HJ38" s="4">
        <v>116</v>
      </c>
      <c r="HK38" s="4">
        <v>429</v>
      </c>
      <c r="HL38" s="4">
        <v>391</v>
      </c>
      <c r="HM38" s="4">
        <v>88</v>
      </c>
      <c r="HN38" s="4">
        <v>66</v>
      </c>
      <c r="HO38" s="4">
        <v>59</v>
      </c>
      <c r="HP38" s="4">
        <v>56</v>
      </c>
      <c r="HQ38" s="4">
        <v>83</v>
      </c>
      <c r="HR38" s="4">
        <v>71</v>
      </c>
      <c r="HS38" s="4">
        <v>120</v>
      </c>
      <c r="HT38" s="4">
        <v>98</v>
      </c>
      <c r="HU38" s="4">
        <v>93</v>
      </c>
      <c r="HV38" s="4">
        <v>102</v>
      </c>
      <c r="HW38" s="4">
        <v>85</v>
      </c>
      <c r="HX38" s="4">
        <v>85</v>
      </c>
      <c r="HY38" s="4">
        <v>55</v>
      </c>
      <c r="HZ38" s="4">
        <v>43</v>
      </c>
      <c r="IA38" s="4">
        <v>37</v>
      </c>
      <c r="IB38" s="4">
        <v>37</v>
      </c>
      <c r="IC38" s="4">
        <v>53</v>
      </c>
      <c r="ID38" s="4">
        <v>70</v>
      </c>
      <c r="IE38" s="4">
        <v>83</v>
      </c>
      <c r="IF38" s="4">
        <v>61</v>
      </c>
      <c r="IG38" s="4">
        <v>59</v>
      </c>
      <c r="IH38" s="4">
        <v>61</v>
      </c>
      <c r="II38" s="4">
        <v>71</v>
      </c>
      <c r="IJ38" s="4">
        <v>64</v>
      </c>
      <c r="IK38" s="4">
        <v>60</v>
      </c>
      <c r="IL38" s="4">
        <v>56</v>
      </c>
      <c r="IM38" s="4">
        <v>53</v>
      </c>
      <c r="IN38" s="4">
        <v>47</v>
      </c>
      <c r="IO38" s="4">
        <v>84</v>
      </c>
      <c r="IP38" s="4">
        <v>75</v>
      </c>
      <c r="IQ38" s="121">
        <v>76</v>
      </c>
      <c r="IR38" s="4">
        <v>84</v>
      </c>
      <c r="IS38" s="4">
        <v>80</v>
      </c>
      <c r="IT38" s="4">
        <v>67</v>
      </c>
      <c r="IU38" s="4">
        <v>65</v>
      </c>
      <c r="IV38" s="4">
        <v>57</v>
      </c>
      <c r="IW38" s="4">
        <v>85</v>
      </c>
      <c r="IX38" s="4">
        <v>53</v>
      </c>
      <c r="IY38" s="4">
        <v>30</v>
      </c>
      <c r="IZ38" s="4">
        <v>35</v>
      </c>
      <c r="JA38" s="4">
        <v>69</v>
      </c>
      <c r="JB38" s="4">
        <v>53</v>
      </c>
      <c r="JC38" s="121">
        <v>59</v>
      </c>
    </row>
    <row r="39" spans="1:273" ht="14.25" customHeight="1" x14ac:dyDescent="0.35">
      <c r="A39" s="185" t="s">
        <v>267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>
        <v>0</v>
      </c>
      <c r="Q39" s="4">
        <v>1</v>
      </c>
      <c r="R39" s="4">
        <v>4</v>
      </c>
      <c r="S39" s="4">
        <v>1</v>
      </c>
      <c r="T39" s="4">
        <v>4</v>
      </c>
      <c r="U39" s="4">
        <v>2</v>
      </c>
      <c r="V39" s="4">
        <v>8</v>
      </c>
      <c r="W39" s="4">
        <v>6</v>
      </c>
      <c r="X39" s="4">
        <v>7</v>
      </c>
      <c r="Y39" s="4">
        <v>13</v>
      </c>
      <c r="Z39" s="4">
        <v>4</v>
      </c>
      <c r="AA39" s="4">
        <v>6</v>
      </c>
      <c r="AB39" s="4">
        <v>11</v>
      </c>
      <c r="AC39" s="4">
        <v>24</v>
      </c>
      <c r="AD39" s="4">
        <v>20</v>
      </c>
      <c r="AE39" s="4">
        <v>13</v>
      </c>
      <c r="AF39" s="4">
        <v>21</v>
      </c>
      <c r="AG39" s="4">
        <v>21</v>
      </c>
      <c r="AH39" s="4">
        <v>16</v>
      </c>
      <c r="AI39" s="4">
        <v>33</v>
      </c>
      <c r="AJ39" s="4">
        <v>22</v>
      </c>
      <c r="AK39" s="4">
        <v>14</v>
      </c>
      <c r="AL39" s="4">
        <v>15</v>
      </c>
      <c r="AM39" s="4">
        <v>15</v>
      </c>
      <c r="AN39" s="4">
        <v>19</v>
      </c>
      <c r="AO39" s="4">
        <v>10</v>
      </c>
      <c r="AP39" s="4">
        <v>10</v>
      </c>
      <c r="AQ39" s="4">
        <v>16</v>
      </c>
      <c r="AR39" s="4">
        <v>15</v>
      </c>
      <c r="AS39" s="4">
        <v>11</v>
      </c>
      <c r="AT39" s="4">
        <v>10</v>
      </c>
      <c r="AU39" s="4">
        <v>10</v>
      </c>
      <c r="AV39" s="4">
        <v>22</v>
      </c>
      <c r="AW39" s="4">
        <v>12</v>
      </c>
      <c r="AX39" s="4">
        <v>8</v>
      </c>
      <c r="AY39" s="4">
        <v>13</v>
      </c>
      <c r="AZ39" s="4">
        <v>22</v>
      </c>
      <c r="BA39" s="4">
        <v>17</v>
      </c>
      <c r="BB39" s="4">
        <v>26</v>
      </c>
      <c r="BC39" s="4">
        <v>13</v>
      </c>
      <c r="BD39" s="4">
        <v>15</v>
      </c>
      <c r="BE39" s="4">
        <v>8</v>
      </c>
      <c r="BF39" s="4">
        <v>19</v>
      </c>
      <c r="BG39" s="4">
        <v>6</v>
      </c>
      <c r="BH39" s="4">
        <v>10</v>
      </c>
      <c r="BI39" s="4">
        <v>7</v>
      </c>
      <c r="BJ39" s="4">
        <v>12</v>
      </c>
      <c r="BK39" s="4">
        <v>12</v>
      </c>
      <c r="BL39" s="4">
        <v>16</v>
      </c>
      <c r="BM39" s="4">
        <v>5</v>
      </c>
      <c r="BN39" s="4">
        <v>18</v>
      </c>
      <c r="BO39" s="4">
        <v>7</v>
      </c>
      <c r="BP39" s="4">
        <v>4</v>
      </c>
      <c r="BQ39" s="4">
        <v>18</v>
      </c>
      <c r="BR39" s="4">
        <v>12</v>
      </c>
      <c r="BS39" s="4">
        <v>22</v>
      </c>
      <c r="BT39" s="4">
        <v>15</v>
      </c>
      <c r="BU39" s="4">
        <v>28</v>
      </c>
      <c r="BV39" s="4">
        <v>11</v>
      </c>
      <c r="BW39" s="4">
        <v>8</v>
      </c>
      <c r="BX39" s="4">
        <v>17</v>
      </c>
      <c r="BY39" s="4">
        <v>21</v>
      </c>
      <c r="BZ39" s="4">
        <v>15</v>
      </c>
      <c r="CA39" s="4">
        <v>15</v>
      </c>
      <c r="CB39" s="4">
        <v>21</v>
      </c>
      <c r="CC39" s="4">
        <v>10</v>
      </c>
      <c r="CD39" s="4">
        <v>18</v>
      </c>
      <c r="CE39" s="4">
        <v>8</v>
      </c>
      <c r="CF39" s="4">
        <v>7</v>
      </c>
      <c r="CG39" s="4">
        <v>14</v>
      </c>
      <c r="CH39" s="4">
        <v>6</v>
      </c>
      <c r="CI39" s="4">
        <v>12</v>
      </c>
      <c r="CJ39" s="4">
        <v>10</v>
      </c>
      <c r="CK39" s="4">
        <v>7</v>
      </c>
      <c r="CL39" s="4">
        <v>6</v>
      </c>
      <c r="CM39" s="4">
        <v>10</v>
      </c>
      <c r="CN39" s="4">
        <v>6</v>
      </c>
      <c r="CO39" s="4">
        <v>6</v>
      </c>
      <c r="CP39" s="4">
        <v>22</v>
      </c>
      <c r="CQ39" s="4">
        <v>24</v>
      </c>
      <c r="CR39" s="4">
        <v>10</v>
      </c>
      <c r="CS39" s="4">
        <v>6</v>
      </c>
      <c r="CT39" s="4">
        <v>17</v>
      </c>
      <c r="CU39" s="4">
        <v>8</v>
      </c>
      <c r="CV39" s="4">
        <v>12</v>
      </c>
      <c r="CW39" s="4">
        <v>11</v>
      </c>
      <c r="CX39" s="4">
        <v>9</v>
      </c>
      <c r="CY39" s="4">
        <v>7</v>
      </c>
      <c r="CZ39" s="4">
        <v>6</v>
      </c>
      <c r="DA39" s="4">
        <v>17</v>
      </c>
      <c r="DB39" s="4">
        <v>9</v>
      </c>
      <c r="DC39" s="4">
        <v>9</v>
      </c>
      <c r="DD39" s="4">
        <v>7</v>
      </c>
      <c r="DE39" s="4">
        <v>2</v>
      </c>
      <c r="DF39" s="4">
        <v>11</v>
      </c>
      <c r="DG39" s="4">
        <v>5</v>
      </c>
      <c r="DH39" s="4">
        <v>11</v>
      </c>
      <c r="DI39" s="4">
        <v>12</v>
      </c>
      <c r="DJ39" s="4">
        <v>13</v>
      </c>
      <c r="DK39" s="4">
        <v>12</v>
      </c>
      <c r="DL39" s="4">
        <v>12</v>
      </c>
      <c r="DM39" s="4">
        <v>16</v>
      </c>
      <c r="DN39" s="4">
        <v>11</v>
      </c>
      <c r="DO39" s="4">
        <v>19</v>
      </c>
      <c r="DP39" s="4">
        <v>4</v>
      </c>
      <c r="DQ39" s="4">
        <v>3</v>
      </c>
      <c r="DR39" s="4">
        <v>7</v>
      </c>
      <c r="DS39" s="4">
        <v>10</v>
      </c>
      <c r="DT39" s="4">
        <v>8</v>
      </c>
      <c r="DU39" s="4">
        <v>7</v>
      </c>
      <c r="DV39" s="4">
        <v>9</v>
      </c>
      <c r="DW39" s="4">
        <v>16</v>
      </c>
      <c r="DX39" s="4">
        <v>5</v>
      </c>
      <c r="DY39" s="4">
        <v>10</v>
      </c>
      <c r="DZ39" s="4">
        <v>8</v>
      </c>
      <c r="EA39" s="4">
        <v>11</v>
      </c>
      <c r="EB39" s="4">
        <v>6</v>
      </c>
      <c r="EC39" s="4">
        <v>4</v>
      </c>
      <c r="ED39" s="4">
        <v>16</v>
      </c>
      <c r="EE39" s="4">
        <v>10</v>
      </c>
      <c r="EF39" s="4">
        <v>15</v>
      </c>
      <c r="EG39" s="4">
        <v>19</v>
      </c>
      <c r="EH39" s="4">
        <v>5</v>
      </c>
      <c r="EI39" s="4">
        <v>8</v>
      </c>
      <c r="EJ39" s="4">
        <v>3</v>
      </c>
      <c r="EK39" s="4">
        <v>14</v>
      </c>
      <c r="EL39" s="4">
        <v>3</v>
      </c>
      <c r="EM39" s="4">
        <v>7</v>
      </c>
      <c r="EN39" s="4">
        <v>6</v>
      </c>
      <c r="EO39" s="4">
        <v>13</v>
      </c>
      <c r="EP39" s="4">
        <v>7</v>
      </c>
      <c r="EQ39" s="4">
        <v>15</v>
      </c>
      <c r="ER39" s="4">
        <v>4</v>
      </c>
      <c r="ES39" s="4">
        <v>10</v>
      </c>
      <c r="ET39" s="4">
        <v>1</v>
      </c>
      <c r="EU39" s="4">
        <v>10</v>
      </c>
      <c r="EV39" s="4">
        <v>9</v>
      </c>
      <c r="EW39" s="4">
        <v>12</v>
      </c>
      <c r="EX39" s="4">
        <v>8</v>
      </c>
      <c r="EY39" s="4">
        <v>8</v>
      </c>
      <c r="EZ39" s="4">
        <v>6</v>
      </c>
      <c r="FA39" s="4">
        <v>2</v>
      </c>
      <c r="FB39" s="4">
        <v>13</v>
      </c>
      <c r="FC39" s="4">
        <v>7</v>
      </c>
      <c r="FD39" s="4">
        <v>3</v>
      </c>
      <c r="FE39" s="4">
        <v>9</v>
      </c>
      <c r="FF39" s="4">
        <v>3</v>
      </c>
      <c r="FG39" s="4">
        <v>17</v>
      </c>
      <c r="FH39" s="4">
        <v>5</v>
      </c>
      <c r="FI39" s="4">
        <v>6</v>
      </c>
      <c r="FJ39" s="4">
        <v>4</v>
      </c>
      <c r="FK39" s="4">
        <v>6</v>
      </c>
      <c r="FL39" s="4">
        <v>4</v>
      </c>
      <c r="FM39" s="4">
        <v>4</v>
      </c>
      <c r="FN39" s="4">
        <v>2</v>
      </c>
      <c r="FO39" s="4">
        <v>5</v>
      </c>
      <c r="FP39" s="4">
        <v>5</v>
      </c>
      <c r="FQ39" s="4">
        <v>3</v>
      </c>
      <c r="FR39" s="4">
        <v>14</v>
      </c>
      <c r="FS39" s="4">
        <v>5</v>
      </c>
      <c r="FT39" s="4">
        <v>5</v>
      </c>
      <c r="FU39" s="4">
        <v>1</v>
      </c>
      <c r="FV39" s="4">
        <v>3</v>
      </c>
      <c r="FW39" s="4">
        <v>7</v>
      </c>
      <c r="FX39" s="4">
        <v>6</v>
      </c>
      <c r="FY39" s="4">
        <v>5</v>
      </c>
      <c r="FZ39" s="4">
        <v>3</v>
      </c>
      <c r="GA39" s="4">
        <v>8</v>
      </c>
      <c r="GB39" s="4">
        <v>11</v>
      </c>
      <c r="GC39" s="4">
        <v>6</v>
      </c>
      <c r="GD39" s="4">
        <v>10</v>
      </c>
      <c r="GE39" s="4">
        <v>6</v>
      </c>
      <c r="GF39" s="4">
        <v>6</v>
      </c>
      <c r="GG39" s="4">
        <v>10</v>
      </c>
      <c r="GH39" s="4">
        <v>8</v>
      </c>
      <c r="GI39" s="4">
        <v>11</v>
      </c>
      <c r="GJ39" s="4">
        <v>7</v>
      </c>
      <c r="GK39" s="4">
        <v>5</v>
      </c>
      <c r="GL39" s="4">
        <v>1</v>
      </c>
      <c r="GM39" s="4">
        <v>8</v>
      </c>
      <c r="GN39" s="4">
        <v>12</v>
      </c>
      <c r="GO39" s="4">
        <v>11</v>
      </c>
      <c r="GP39" s="4">
        <v>8</v>
      </c>
      <c r="GQ39" s="4">
        <v>3</v>
      </c>
      <c r="GR39" s="4">
        <v>2</v>
      </c>
      <c r="GS39" s="4">
        <v>6</v>
      </c>
      <c r="GT39" s="4">
        <v>7</v>
      </c>
      <c r="GU39" s="4">
        <v>7</v>
      </c>
      <c r="GV39" s="4">
        <v>2</v>
      </c>
      <c r="GW39" s="4">
        <v>7</v>
      </c>
      <c r="GX39" s="4">
        <v>8</v>
      </c>
      <c r="GY39" s="4">
        <v>6</v>
      </c>
      <c r="GZ39" s="4">
        <v>5</v>
      </c>
      <c r="HA39" s="4">
        <v>9</v>
      </c>
      <c r="HB39" s="4">
        <v>12</v>
      </c>
      <c r="HC39" s="4">
        <v>5</v>
      </c>
      <c r="HD39" s="4">
        <v>25</v>
      </c>
      <c r="HE39" s="4">
        <v>7</v>
      </c>
      <c r="HF39" s="4">
        <v>10</v>
      </c>
      <c r="HG39" s="4">
        <v>7</v>
      </c>
      <c r="HH39" s="4">
        <v>10</v>
      </c>
      <c r="HI39" s="4">
        <v>12</v>
      </c>
      <c r="HJ39" s="4">
        <v>9</v>
      </c>
      <c r="HK39" s="4">
        <v>25</v>
      </c>
      <c r="HL39" s="4">
        <v>32</v>
      </c>
      <c r="HM39" s="4">
        <v>6</v>
      </c>
      <c r="HN39" s="4">
        <v>2</v>
      </c>
      <c r="HO39" s="4">
        <v>10</v>
      </c>
      <c r="HP39" s="4">
        <v>5</v>
      </c>
      <c r="HQ39" s="4">
        <v>7</v>
      </c>
      <c r="HR39" s="4">
        <v>6</v>
      </c>
      <c r="HS39" s="4">
        <v>6</v>
      </c>
      <c r="HT39" s="4">
        <v>11</v>
      </c>
      <c r="HU39" s="4">
        <v>6</v>
      </c>
      <c r="HV39" s="4">
        <v>6</v>
      </c>
      <c r="HW39" s="4">
        <v>6</v>
      </c>
      <c r="HX39" s="4">
        <v>3</v>
      </c>
      <c r="HY39" s="4">
        <v>4</v>
      </c>
      <c r="HZ39" s="4">
        <v>5</v>
      </c>
      <c r="IA39" s="4">
        <v>5</v>
      </c>
      <c r="IB39" s="4">
        <v>2</v>
      </c>
      <c r="IC39" s="4">
        <v>7</v>
      </c>
      <c r="ID39" s="4">
        <v>3</v>
      </c>
      <c r="IE39" s="4">
        <v>1</v>
      </c>
      <c r="IF39" s="4">
        <v>1</v>
      </c>
      <c r="IG39" s="4">
        <v>6</v>
      </c>
      <c r="IH39" s="4">
        <v>4</v>
      </c>
      <c r="II39" s="4">
        <v>4</v>
      </c>
      <c r="IJ39" s="4">
        <v>6</v>
      </c>
      <c r="IK39" s="4">
        <v>5</v>
      </c>
      <c r="IL39" s="4">
        <v>4</v>
      </c>
      <c r="IM39" s="4">
        <v>2</v>
      </c>
      <c r="IN39" s="4">
        <v>5</v>
      </c>
      <c r="IO39" s="4">
        <v>6</v>
      </c>
      <c r="IP39" s="4">
        <v>4</v>
      </c>
      <c r="IQ39" s="121">
        <v>6</v>
      </c>
      <c r="IR39" s="4">
        <v>3</v>
      </c>
      <c r="IS39" s="4">
        <v>5</v>
      </c>
      <c r="IT39" s="4">
        <v>3</v>
      </c>
      <c r="IU39" s="4">
        <v>6</v>
      </c>
      <c r="IV39" s="4">
        <v>5</v>
      </c>
      <c r="IW39" s="4">
        <v>7</v>
      </c>
      <c r="IX39" s="4">
        <v>6</v>
      </c>
      <c r="IY39" s="4">
        <v>1</v>
      </c>
      <c r="IZ39" s="4">
        <v>1</v>
      </c>
      <c r="JA39" s="4">
        <v>3</v>
      </c>
      <c r="JB39" s="4">
        <v>2</v>
      </c>
      <c r="JC39" s="121">
        <v>3</v>
      </c>
    </row>
    <row r="40" spans="1:273" ht="14.25" customHeight="1" x14ac:dyDescent="0.35">
      <c r="A40" s="185" t="s">
        <v>268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>
        <v>1</v>
      </c>
      <c r="DA40" s="4">
        <v>12</v>
      </c>
      <c r="DB40" s="4">
        <v>5</v>
      </c>
      <c r="DC40" s="4">
        <v>2</v>
      </c>
      <c r="DD40" s="4">
        <v>3</v>
      </c>
      <c r="DE40" s="4">
        <v>3</v>
      </c>
      <c r="DF40" s="4">
        <v>2</v>
      </c>
      <c r="DG40" s="4">
        <v>7</v>
      </c>
      <c r="DH40" s="4">
        <v>4</v>
      </c>
      <c r="DI40" s="4">
        <v>5</v>
      </c>
      <c r="DJ40" s="4">
        <v>10</v>
      </c>
      <c r="DK40" s="4">
        <v>3</v>
      </c>
      <c r="DL40" s="4">
        <v>0</v>
      </c>
      <c r="DM40" s="4">
        <v>12</v>
      </c>
      <c r="DN40" s="4">
        <v>4</v>
      </c>
      <c r="DO40" s="4">
        <v>1</v>
      </c>
      <c r="DP40" s="4">
        <v>6</v>
      </c>
      <c r="DQ40" s="4">
        <v>3</v>
      </c>
      <c r="DR40" s="4">
        <v>4</v>
      </c>
      <c r="DS40" s="4">
        <v>2</v>
      </c>
      <c r="DT40" s="4">
        <v>9</v>
      </c>
      <c r="DU40" s="4">
        <v>4</v>
      </c>
      <c r="DV40" s="4">
        <v>7</v>
      </c>
      <c r="DW40" s="4">
        <v>8</v>
      </c>
      <c r="DX40" s="4">
        <v>1</v>
      </c>
      <c r="DY40" s="4">
        <v>9</v>
      </c>
      <c r="DZ40" s="4">
        <v>7</v>
      </c>
      <c r="EA40" s="4">
        <v>9</v>
      </c>
      <c r="EB40" s="4">
        <v>3</v>
      </c>
      <c r="EC40" s="4">
        <v>6</v>
      </c>
      <c r="ED40" s="4">
        <v>4</v>
      </c>
      <c r="EE40" s="4">
        <v>4</v>
      </c>
      <c r="EF40" s="4">
        <v>5</v>
      </c>
      <c r="EG40" s="4">
        <v>4</v>
      </c>
      <c r="EH40" s="4">
        <v>1</v>
      </c>
      <c r="EI40" s="4">
        <v>6</v>
      </c>
      <c r="EJ40" s="4">
        <v>3</v>
      </c>
      <c r="EK40" s="4">
        <v>2</v>
      </c>
      <c r="EL40" s="4">
        <v>6</v>
      </c>
      <c r="EM40" s="4">
        <v>0</v>
      </c>
      <c r="EN40" s="4">
        <v>1</v>
      </c>
      <c r="EO40" s="4">
        <v>4</v>
      </c>
      <c r="EP40" s="4">
        <v>4</v>
      </c>
      <c r="EQ40" s="4">
        <v>1</v>
      </c>
      <c r="ER40" s="4">
        <v>2</v>
      </c>
      <c r="ES40" s="4">
        <v>2</v>
      </c>
      <c r="ET40" s="4">
        <v>9</v>
      </c>
      <c r="EU40" s="4">
        <v>6</v>
      </c>
      <c r="EV40" s="4">
        <v>4</v>
      </c>
      <c r="EW40" s="4">
        <v>5</v>
      </c>
      <c r="EX40" s="4">
        <v>7</v>
      </c>
      <c r="EY40" s="4">
        <v>3</v>
      </c>
      <c r="EZ40" s="4">
        <v>8</v>
      </c>
      <c r="FA40" s="4">
        <v>7</v>
      </c>
      <c r="FB40" s="4">
        <v>6</v>
      </c>
      <c r="FC40" s="4">
        <v>1</v>
      </c>
      <c r="FD40" s="4">
        <v>4</v>
      </c>
      <c r="FE40" s="4">
        <v>4</v>
      </c>
      <c r="FF40" s="4">
        <v>3</v>
      </c>
      <c r="FG40" s="4">
        <v>4</v>
      </c>
      <c r="FH40" s="4">
        <v>1</v>
      </c>
      <c r="FI40" s="4">
        <v>4</v>
      </c>
      <c r="FJ40" s="4">
        <v>1</v>
      </c>
      <c r="FK40" s="4">
        <v>5</v>
      </c>
      <c r="FL40" s="4">
        <v>4</v>
      </c>
      <c r="FM40" s="4">
        <v>0</v>
      </c>
      <c r="FN40" s="4">
        <v>1</v>
      </c>
      <c r="FO40" s="4">
        <v>2</v>
      </c>
      <c r="FP40" s="4">
        <v>4</v>
      </c>
      <c r="FQ40" s="4">
        <v>1</v>
      </c>
      <c r="FR40" s="4">
        <v>1</v>
      </c>
      <c r="FS40" s="4">
        <v>0</v>
      </c>
      <c r="FT40" s="4">
        <v>0</v>
      </c>
      <c r="FU40" s="4">
        <v>0</v>
      </c>
      <c r="FV40" s="4">
        <v>0</v>
      </c>
      <c r="FW40" s="4">
        <v>1</v>
      </c>
      <c r="FX40" s="4">
        <v>1</v>
      </c>
      <c r="FY40" s="4">
        <v>1</v>
      </c>
      <c r="FZ40" s="4">
        <v>0</v>
      </c>
      <c r="GA40" s="4">
        <v>1</v>
      </c>
      <c r="GB40" s="4">
        <v>2</v>
      </c>
      <c r="GC40" s="4">
        <v>1</v>
      </c>
      <c r="GD40" s="4">
        <v>2</v>
      </c>
      <c r="GE40" s="4">
        <v>0</v>
      </c>
      <c r="GF40" s="4">
        <v>1</v>
      </c>
      <c r="GG40" s="4">
        <v>2</v>
      </c>
      <c r="GH40" s="4">
        <v>1</v>
      </c>
      <c r="GI40" s="4">
        <v>1</v>
      </c>
      <c r="GJ40" s="4">
        <v>0</v>
      </c>
      <c r="GK40" s="4">
        <v>0</v>
      </c>
      <c r="GL40" s="4">
        <v>0</v>
      </c>
      <c r="GM40" s="4">
        <v>1</v>
      </c>
      <c r="GN40" s="4">
        <v>3</v>
      </c>
      <c r="GO40" s="4">
        <v>0</v>
      </c>
      <c r="GP40" s="4">
        <v>8</v>
      </c>
      <c r="GQ40" s="4">
        <v>1</v>
      </c>
      <c r="GR40" s="4">
        <v>5</v>
      </c>
      <c r="GS40" s="4">
        <v>1</v>
      </c>
      <c r="GT40" s="4">
        <v>0</v>
      </c>
      <c r="GU40" s="4">
        <v>3</v>
      </c>
      <c r="GV40" s="4">
        <v>0</v>
      </c>
      <c r="GW40" s="4">
        <v>0</v>
      </c>
      <c r="GX40" s="4">
        <v>0</v>
      </c>
      <c r="GY40" s="4">
        <v>0</v>
      </c>
      <c r="GZ40" s="4">
        <v>0</v>
      </c>
      <c r="HA40" s="4">
        <v>0</v>
      </c>
      <c r="HB40" s="4">
        <v>0</v>
      </c>
      <c r="HC40" s="4">
        <v>1</v>
      </c>
      <c r="HD40" s="4">
        <v>1</v>
      </c>
      <c r="HE40" s="4">
        <v>1</v>
      </c>
      <c r="HF40" s="4">
        <v>0</v>
      </c>
      <c r="HG40" s="4">
        <v>0</v>
      </c>
      <c r="HH40" s="4">
        <v>0</v>
      </c>
      <c r="HI40" s="4">
        <v>0</v>
      </c>
      <c r="HJ40" s="4">
        <v>0</v>
      </c>
      <c r="HK40" s="4">
        <v>0</v>
      </c>
      <c r="HL40" s="4">
        <v>2</v>
      </c>
      <c r="HM40" s="4">
        <v>0</v>
      </c>
      <c r="HN40" s="4">
        <v>0</v>
      </c>
      <c r="HO40" s="4">
        <v>0</v>
      </c>
      <c r="HP40" s="4">
        <v>1</v>
      </c>
      <c r="HQ40" s="4">
        <v>1</v>
      </c>
      <c r="HR40" s="4">
        <v>0</v>
      </c>
      <c r="HS40" s="4">
        <v>0</v>
      </c>
      <c r="HT40" s="4">
        <v>1</v>
      </c>
      <c r="HU40" s="4">
        <v>1</v>
      </c>
      <c r="HV40" s="4">
        <v>0</v>
      </c>
      <c r="HW40" s="4">
        <v>0</v>
      </c>
      <c r="HX40" s="4">
        <v>0</v>
      </c>
      <c r="HY40" s="4">
        <v>0</v>
      </c>
      <c r="HZ40" s="4">
        <v>0</v>
      </c>
      <c r="IA40" s="4">
        <v>0</v>
      </c>
      <c r="IB40" s="4">
        <v>0</v>
      </c>
      <c r="IC40" s="4">
        <v>2</v>
      </c>
      <c r="ID40" s="4">
        <v>0</v>
      </c>
      <c r="IE40" s="4">
        <v>3</v>
      </c>
      <c r="IF40" s="4">
        <v>0</v>
      </c>
      <c r="IG40" s="4">
        <v>1</v>
      </c>
      <c r="IH40" s="4">
        <v>0</v>
      </c>
      <c r="II40" s="4">
        <v>0</v>
      </c>
      <c r="IJ40" s="4">
        <v>1</v>
      </c>
      <c r="IK40" s="4">
        <v>3</v>
      </c>
      <c r="IL40" s="4">
        <v>0</v>
      </c>
      <c r="IM40" s="4">
        <v>1</v>
      </c>
      <c r="IN40" s="4">
        <v>0</v>
      </c>
      <c r="IO40" s="4">
        <v>1</v>
      </c>
      <c r="IP40" s="4">
        <v>2</v>
      </c>
      <c r="IQ40" s="121">
        <v>0</v>
      </c>
      <c r="IR40" s="4">
        <v>0</v>
      </c>
      <c r="IS40" s="4">
        <v>0</v>
      </c>
      <c r="IT40" s="4">
        <v>0</v>
      </c>
      <c r="IU40" s="4">
        <v>0</v>
      </c>
      <c r="IV40" s="4">
        <v>0</v>
      </c>
      <c r="IW40" s="4">
        <v>1</v>
      </c>
      <c r="IX40" s="4">
        <v>6</v>
      </c>
      <c r="IY40" s="4">
        <v>1</v>
      </c>
      <c r="IZ40" s="4">
        <v>4</v>
      </c>
      <c r="JA40" s="4">
        <v>0</v>
      </c>
      <c r="JB40" s="4">
        <v>4</v>
      </c>
      <c r="JC40" s="121">
        <v>5</v>
      </c>
    </row>
    <row r="41" spans="1:273" ht="14.25" customHeight="1" x14ac:dyDescent="0.35">
      <c r="A41" s="185" t="s">
        <v>269</v>
      </c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4"/>
      <c r="BA41" s="4"/>
      <c r="BB41" s="4"/>
      <c r="BC41" s="4"/>
      <c r="BD41" s="4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4">
        <v>1</v>
      </c>
      <c r="DZ41" s="4">
        <v>2</v>
      </c>
      <c r="EA41" s="4">
        <v>5</v>
      </c>
      <c r="EB41" s="4">
        <v>0</v>
      </c>
      <c r="EC41" s="4">
        <v>0</v>
      </c>
      <c r="ED41" s="4">
        <v>1</v>
      </c>
      <c r="EE41" s="4">
        <v>0</v>
      </c>
      <c r="EF41" s="4">
        <v>3</v>
      </c>
      <c r="EG41" s="4">
        <v>1</v>
      </c>
      <c r="EH41" s="4">
        <v>1</v>
      </c>
      <c r="EI41" s="4">
        <v>2</v>
      </c>
      <c r="EJ41" s="4">
        <v>0</v>
      </c>
      <c r="EK41" s="4">
        <v>1</v>
      </c>
      <c r="EL41" s="4">
        <v>0</v>
      </c>
      <c r="EM41" s="4">
        <v>3</v>
      </c>
      <c r="EN41" s="4">
        <v>2</v>
      </c>
      <c r="EO41" s="4">
        <v>0</v>
      </c>
      <c r="EP41" s="4">
        <v>1</v>
      </c>
      <c r="EQ41" s="4">
        <v>1</v>
      </c>
      <c r="ER41" s="4">
        <v>1</v>
      </c>
      <c r="ES41" s="4">
        <v>3</v>
      </c>
      <c r="ET41" s="4">
        <v>0</v>
      </c>
      <c r="EU41" s="4">
        <v>4</v>
      </c>
      <c r="EV41" s="4">
        <v>0</v>
      </c>
      <c r="EW41" s="4">
        <v>1</v>
      </c>
      <c r="EX41" s="4">
        <v>0</v>
      </c>
      <c r="EY41" s="4">
        <v>0</v>
      </c>
      <c r="EZ41" s="4">
        <v>2</v>
      </c>
      <c r="FA41" s="4">
        <v>2</v>
      </c>
      <c r="FB41" s="4">
        <v>0</v>
      </c>
      <c r="FC41" s="4">
        <v>1</v>
      </c>
      <c r="FD41" s="4">
        <v>0</v>
      </c>
      <c r="FE41" s="4">
        <v>0</v>
      </c>
      <c r="FF41" s="4">
        <v>0</v>
      </c>
      <c r="FG41" s="4">
        <v>2</v>
      </c>
      <c r="FH41" s="4">
        <v>0</v>
      </c>
      <c r="FI41" s="4">
        <v>2</v>
      </c>
      <c r="FJ41" s="4">
        <v>2</v>
      </c>
      <c r="FK41" s="4">
        <v>0</v>
      </c>
      <c r="FL41" s="4">
        <v>1</v>
      </c>
      <c r="FM41" s="4">
        <v>2</v>
      </c>
      <c r="FN41" s="4">
        <v>3</v>
      </c>
      <c r="FO41" s="4">
        <v>2</v>
      </c>
      <c r="FP41" s="4">
        <v>2</v>
      </c>
      <c r="FQ41" s="4">
        <v>1</v>
      </c>
      <c r="FR41" s="4">
        <v>0</v>
      </c>
      <c r="FS41" s="4">
        <v>0</v>
      </c>
      <c r="FT41" s="4">
        <v>1</v>
      </c>
      <c r="FU41" s="4">
        <v>0</v>
      </c>
      <c r="FV41" s="4">
        <v>0</v>
      </c>
      <c r="FW41" s="4">
        <v>0</v>
      </c>
      <c r="FX41" s="4">
        <v>2</v>
      </c>
      <c r="FY41" s="4">
        <v>2</v>
      </c>
      <c r="FZ41" s="4">
        <v>1</v>
      </c>
      <c r="GA41" s="4">
        <v>1</v>
      </c>
      <c r="GB41" s="4">
        <v>0</v>
      </c>
      <c r="GC41" s="4">
        <v>0</v>
      </c>
      <c r="GD41" s="4">
        <v>1</v>
      </c>
      <c r="GE41" s="4">
        <v>1</v>
      </c>
      <c r="GF41" s="4">
        <v>3</v>
      </c>
      <c r="GG41" s="4">
        <v>3</v>
      </c>
      <c r="GH41" s="4">
        <v>1</v>
      </c>
      <c r="GI41" s="4">
        <v>2</v>
      </c>
      <c r="GJ41" s="4">
        <v>0</v>
      </c>
      <c r="GK41" s="4">
        <v>2</v>
      </c>
      <c r="GL41" s="4">
        <v>0</v>
      </c>
      <c r="GM41" s="4">
        <v>0</v>
      </c>
      <c r="GN41" s="4">
        <v>2</v>
      </c>
      <c r="GO41" s="4">
        <v>2</v>
      </c>
      <c r="GP41" s="4">
        <v>0</v>
      </c>
      <c r="GQ41" s="4">
        <v>0</v>
      </c>
      <c r="GR41" s="4">
        <v>1</v>
      </c>
      <c r="GS41" s="4">
        <v>21</v>
      </c>
      <c r="GT41" s="4">
        <v>1</v>
      </c>
      <c r="GU41" s="4">
        <v>0</v>
      </c>
      <c r="GV41" s="4">
        <v>0</v>
      </c>
      <c r="GW41" s="4">
        <v>0</v>
      </c>
      <c r="GX41" s="4">
        <v>0</v>
      </c>
      <c r="GY41" s="4">
        <v>0</v>
      </c>
      <c r="GZ41" s="4">
        <v>0</v>
      </c>
      <c r="HA41" s="4">
        <v>2</v>
      </c>
      <c r="HB41" s="4">
        <v>0</v>
      </c>
      <c r="HC41" s="4">
        <v>3</v>
      </c>
      <c r="HD41" s="4">
        <v>1</v>
      </c>
      <c r="HE41" s="4">
        <v>0</v>
      </c>
      <c r="HF41" s="4">
        <v>0</v>
      </c>
      <c r="HG41" s="4">
        <v>1</v>
      </c>
      <c r="HH41" s="4">
        <v>0</v>
      </c>
      <c r="HI41" s="4">
        <v>0</v>
      </c>
      <c r="HJ41" s="4">
        <v>0</v>
      </c>
      <c r="HK41" s="4">
        <v>3</v>
      </c>
      <c r="HL41" s="4">
        <v>0</v>
      </c>
      <c r="HM41" s="4">
        <v>0</v>
      </c>
      <c r="HN41" s="4">
        <v>0</v>
      </c>
      <c r="HO41" s="4">
        <v>0</v>
      </c>
      <c r="HP41" s="4">
        <v>0</v>
      </c>
      <c r="HQ41" s="4">
        <v>0</v>
      </c>
      <c r="HR41" s="4">
        <v>0</v>
      </c>
      <c r="HS41" s="4">
        <v>1</v>
      </c>
      <c r="HT41" s="4">
        <v>0</v>
      </c>
      <c r="HU41" s="4">
        <v>0</v>
      </c>
      <c r="HV41" s="4">
        <v>2</v>
      </c>
      <c r="HW41" s="4">
        <v>0</v>
      </c>
      <c r="HX41" s="4">
        <v>0</v>
      </c>
      <c r="HY41" s="4">
        <v>0</v>
      </c>
      <c r="HZ41" s="4">
        <v>2</v>
      </c>
      <c r="IA41" s="4">
        <v>0</v>
      </c>
      <c r="IB41" s="4">
        <v>0</v>
      </c>
      <c r="IC41" s="4">
        <v>0</v>
      </c>
      <c r="ID41" s="4">
        <v>0</v>
      </c>
      <c r="IE41" s="4">
        <v>0</v>
      </c>
      <c r="IF41" s="4">
        <v>0</v>
      </c>
      <c r="IG41" s="4">
        <v>0</v>
      </c>
      <c r="IH41" s="4">
        <v>0</v>
      </c>
      <c r="II41" s="4">
        <v>1</v>
      </c>
      <c r="IJ41" s="4">
        <v>1</v>
      </c>
      <c r="IK41" s="4">
        <v>0</v>
      </c>
      <c r="IL41" s="4">
        <v>0</v>
      </c>
      <c r="IM41" s="4">
        <v>0</v>
      </c>
      <c r="IN41" s="4">
        <v>1</v>
      </c>
      <c r="IO41" s="4">
        <v>6</v>
      </c>
      <c r="IP41" s="4">
        <v>0</v>
      </c>
      <c r="IQ41" s="121">
        <v>0</v>
      </c>
      <c r="IR41" s="4">
        <v>0</v>
      </c>
      <c r="IS41" s="4">
        <v>2</v>
      </c>
      <c r="IT41" s="4">
        <v>1</v>
      </c>
      <c r="IU41" s="4">
        <v>1</v>
      </c>
      <c r="IV41" s="4">
        <v>1</v>
      </c>
      <c r="IW41" s="4">
        <v>2</v>
      </c>
      <c r="IX41" s="4">
        <v>0</v>
      </c>
      <c r="IY41" s="4">
        <v>2</v>
      </c>
      <c r="IZ41" s="4">
        <v>1</v>
      </c>
      <c r="JA41" s="4">
        <v>1</v>
      </c>
      <c r="JB41" s="4">
        <v>0</v>
      </c>
      <c r="JC41" s="121">
        <v>1</v>
      </c>
    </row>
    <row r="42" spans="1:273" s="156" customFormat="1" ht="14.25" customHeight="1" x14ac:dyDescent="0.35">
      <c r="A42" s="200" t="s">
        <v>22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>
        <f t="shared" ref="P42:CY42" si="56">SUM(P37:P39)</f>
        <v>233</v>
      </c>
      <c r="Q42" s="13">
        <f t="shared" si="56"/>
        <v>303</v>
      </c>
      <c r="R42" s="13">
        <f t="shared" si="56"/>
        <v>282</v>
      </c>
      <c r="S42" s="13">
        <f t="shared" si="56"/>
        <v>296</v>
      </c>
      <c r="T42" s="13">
        <f t="shared" si="56"/>
        <v>196</v>
      </c>
      <c r="U42" s="13">
        <f t="shared" si="56"/>
        <v>328</v>
      </c>
      <c r="V42" s="13">
        <f t="shared" si="56"/>
        <v>367</v>
      </c>
      <c r="W42" s="13">
        <f t="shared" si="56"/>
        <v>411</v>
      </c>
      <c r="X42" s="13">
        <f t="shared" si="56"/>
        <v>451</v>
      </c>
      <c r="Y42" s="13">
        <f t="shared" si="56"/>
        <v>385</v>
      </c>
      <c r="Z42" s="13">
        <f t="shared" si="56"/>
        <v>424</v>
      </c>
      <c r="AA42" s="13">
        <f t="shared" si="56"/>
        <v>474</v>
      </c>
      <c r="AB42" s="13">
        <f t="shared" si="56"/>
        <v>591</v>
      </c>
      <c r="AC42" s="13">
        <f t="shared" si="56"/>
        <v>560</v>
      </c>
      <c r="AD42" s="13">
        <f t="shared" si="56"/>
        <v>618</v>
      </c>
      <c r="AE42" s="13">
        <f t="shared" si="56"/>
        <v>631</v>
      </c>
      <c r="AF42" s="13">
        <f t="shared" si="56"/>
        <v>480</v>
      </c>
      <c r="AG42" s="13">
        <f t="shared" si="56"/>
        <v>637</v>
      </c>
      <c r="AH42" s="13">
        <f t="shared" si="56"/>
        <v>721</v>
      </c>
      <c r="AI42" s="13">
        <f t="shared" si="56"/>
        <v>833</v>
      </c>
      <c r="AJ42" s="13">
        <f t="shared" si="56"/>
        <v>809</v>
      </c>
      <c r="AK42" s="13">
        <f t="shared" si="56"/>
        <v>792</v>
      </c>
      <c r="AL42" s="13">
        <f t="shared" si="56"/>
        <v>659</v>
      </c>
      <c r="AM42" s="13">
        <f t="shared" si="56"/>
        <v>549</v>
      </c>
      <c r="AN42" s="13">
        <f t="shared" si="56"/>
        <v>573</v>
      </c>
      <c r="AO42" s="13">
        <f t="shared" si="56"/>
        <v>567</v>
      </c>
      <c r="AP42" s="13">
        <f t="shared" si="56"/>
        <v>502</v>
      </c>
      <c r="AQ42" s="13">
        <f t="shared" si="56"/>
        <v>453</v>
      </c>
      <c r="AR42" s="13">
        <f t="shared" si="56"/>
        <v>333</v>
      </c>
      <c r="AS42" s="13">
        <f t="shared" si="56"/>
        <v>670</v>
      </c>
      <c r="AT42" s="13">
        <f t="shared" si="56"/>
        <v>639</v>
      </c>
      <c r="AU42" s="13">
        <f t="shared" si="56"/>
        <v>744</v>
      </c>
      <c r="AV42" s="13">
        <f t="shared" si="56"/>
        <v>678</v>
      </c>
      <c r="AW42" s="13">
        <f t="shared" si="56"/>
        <v>637</v>
      </c>
      <c r="AX42" s="13">
        <f t="shared" si="56"/>
        <v>510</v>
      </c>
      <c r="AY42" s="13">
        <f t="shared" si="56"/>
        <v>537</v>
      </c>
      <c r="AZ42" s="13">
        <f t="shared" si="56"/>
        <v>569</v>
      </c>
      <c r="BA42" s="13">
        <f t="shared" si="56"/>
        <v>492</v>
      </c>
      <c r="BB42" s="13">
        <f t="shared" si="56"/>
        <v>544</v>
      </c>
      <c r="BC42" s="13">
        <f t="shared" si="56"/>
        <v>479</v>
      </c>
      <c r="BD42" s="13">
        <f t="shared" si="56"/>
        <v>314</v>
      </c>
      <c r="BE42" s="13">
        <f t="shared" si="56"/>
        <v>571</v>
      </c>
      <c r="BF42" s="13">
        <f t="shared" si="56"/>
        <v>579</v>
      </c>
      <c r="BG42" s="13">
        <f t="shared" si="56"/>
        <v>592</v>
      </c>
      <c r="BH42" s="13">
        <f t="shared" si="56"/>
        <v>467</v>
      </c>
      <c r="BI42" s="13">
        <f t="shared" si="56"/>
        <v>426</v>
      </c>
      <c r="BJ42" s="13">
        <f t="shared" si="56"/>
        <v>466</v>
      </c>
      <c r="BK42" s="13">
        <f t="shared" si="56"/>
        <v>424</v>
      </c>
      <c r="BL42" s="13">
        <f t="shared" si="56"/>
        <v>458</v>
      </c>
      <c r="BM42" s="13">
        <f t="shared" si="56"/>
        <v>489</v>
      </c>
      <c r="BN42" s="13">
        <f t="shared" si="56"/>
        <v>442</v>
      </c>
      <c r="BO42" s="13">
        <f t="shared" si="56"/>
        <v>341</v>
      </c>
      <c r="BP42" s="13">
        <f t="shared" si="56"/>
        <v>249</v>
      </c>
      <c r="BQ42" s="13">
        <f t="shared" si="56"/>
        <v>497</v>
      </c>
      <c r="BR42" s="13">
        <f t="shared" si="56"/>
        <v>497</v>
      </c>
      <c r="BS42" s="13">
        <f t="shared" si="56"/>
        <v>584</v>
      </c>
      <c r="BT42" s="13">
        <f t="shared" si="56"/>
        <v>445</v>
      </c>
      <c r="BU42" s="13">
        <f t="shared" si="56"/>
        <v>499</v>
      </c>
      <c r="BV42" s="13">
        <f t="shared" si="56"/>
        <v>484</v>
      </c>
      <c r="BW42" s="13">
        <f t="shared" si="56"/>
        <v>435</v>
      </c>
      <c r="BX42" s="13">
        <f t="shared" si="56"/>
        <v>414</v>
      </c>
      <c r="BY42" s="13">
        <f t="shared" si="56"/>
        <v>448</v>
      </c>
      <c r="BZ42" s="13">
        <f t="shared" si="56"/>
        <v>401</v>
      </c>
      <c r="CA42" s="13">
        <f t="shared" si="56"/>
        <v>308</v>
      </c>
      <c r="CB42" s="13">
        <f t="shared" si="56"/>
        <v>233</v>
      </c>
      <c r="CC42" s="13">
        <f t="shared" si="56"/>
        <v>361</v>
      </c>
      <c r="CD42" s="13">
        <f t="shared" si="56"/>
        <v>424</v>
      </c>
      <c r="CE42" s="13">
        <f t="shared" si="56"/>
        <v>573</v>
      </c>
      <c r="CF42" s="13">
        <f t="shared" si="56"/>
        <v>516</v>
      </c>
      <c r="CG42" s="13">
        <f t="shared" si="56"/>
        <v>398</v>
      </c>
      <c r="CH42" s="13">
        <f t="shared" si="56"/>
        <v>400</v>
      </c>
      <c r="CI42" s="13">
        <f t="shared" si="56"/>
        <v>324</v>
      </c>
      <c r="CJ42" s="13">
        <f t="shared" si="56"/>
        <v>369</v>
      </c>
      <c r="CK42" s="13">
        <f t="shared" si="56"/>
        <v>339</v>
      </c>
      <c r="CL42" s="13">
        <f t="shared" si="56"/>
        <v>298</v>
      </c>
      <c r="CM42" s="13">
        <f t="shared" si="56"/>
        <v>300</v>
      </c>
      <c r="CN42" s="13">
        <f t="shared" si="56"/>
        <v>198</v>
      </c>
      <c r="CO42" s="13">
        <f t="shared" si="56"/>
        <v>340</v>
      </c>
      <c r="CP42" s="13">
        <f t="shared" si="56"/>
        <v>364</v>
      </c>
      <c r="CQ42" s="13">
        <f t="shared" si="56"/>
        <v>470</v>
      </c>
      <c r="CR42" s="13">
        <f t="shared" si="56"/>
        <v>365</v>
      </c>
      <c r="CS42" s="13">
        <f t="shared" si="56"/>
        <v>353</v>
      </c>
      <c r="CT42" s="13">
        <f t="shared" si="56"/>
        <v>341</v>
      </c>
      <c r="CU42" s="13">
        <f t="shared" si="56"/>
        <v>282</v>
      </c>
      <c r="CV42" s="13">
        <f t="shared" si="56"/>
        <v>252</v>
      </c>
      <c r="CW42" s="13">
        <f t="shared" si="56"/>
        <v>263</v>
      </c>
      <c r="CX42" s="13">
        <f t="shared" si="56"/>
        <v>398</v>
      </c>
      <c r="CY42" s="13">
        <f t="shared" si="56"/>
        <v>340</v>
      </c>
      <c r="CZ42" s="13">
        <f t="shared" ref="CZ42:DJ42" si="57">SUM(CZ37:CZ40)</f>
        <v>268</v>
      </c>
      <c r="DA42" s="13">
        <f t="shared" si="57"/>
        <v>361</v>
      </c>
      <c r="DB42" s="13">
        <f t="shared" si="57"/>
        <v>467</v>
      </c>
      <c r="DC42" s="13">
        <f t="shared" si="57"/>
        <v>477</v>
      </c>
      <c r="DD42" s="13">
        <f t="shared" si="57"/>
        <v>411</v>
      </c>
      <c r="DE42" s="13">
        <f t="shared" si="57"/>
        <v>381</v>
      </c>
      <c r="DF42" s="13">
        <f t="shared" si="57"/>
        <v>324</v>
      </c>
      <c r="DG42" s="13">
        <f t="shared" si="57"/>
        <v>350</v>
      </c>
      <c r="DH42" s="13">
        <f t="shared" si="57"/>
        <v>346</v>
      </c>
      <c r="DI42" s="13">
        <f t="shared" si="57"/>
        <v>328</v>
      </c>
      <c r="DJ42" s="13">
        <f t="shared" si="57"/>
        <v>342</v>
      </c>
      <c r="DK42" s="13">
        <f>SUM(DK37:DK39)</f>
        <v>265</v>
      </c>
      <c r="DL42" s="13">
        <f t="shared" ref="DL42:DX42" si="58">SUM(DL37:DL40)</f>
        <v>215</v>
      </c>
      <c r="DM42" s="13">
        <f t="shared" si="58"/>
        <v>416</v>
      </c>
      <c r="DN42" s="13">
        <f t="shared" si="58"/>
        <v>337</v>
      </c>
      <c r="DO42" s="13">
        <f t="shared" si="58"/>
        <v>435</v>
      </c>
      <c r="DP42" s="13">
        <f t="shared" si="58"/>
        <v>465</v>
      </c>
      <c r="DQ42" s="13">
        <f t="shared" si="58"/>
        <v>391</v>
      </c>
      <c r="DR42" s="13">
        <f t="shared" si="58"/>
        <v>351</v>
      </c>
      <c r="DS42" s="13">
        <f t="shared" si="58"/>
        <v>355</v>
      </c>
      <c r="DT42" s="13">
        <f t="shared" si="58"/>
        <v>377</v>
      </c>
      <c r="DU42" s="13">
        <f t="shared" si="58"/>
        <v>342</v>
      </c>
      <c r="DV42" s="13">
        <f t="shared" si="58"/>
        <v>425</v>
      </c>
      <c r="DW42" s="13">
        <f t="shared" si="58"/>
        <v>347</v>
      </c>
      <c r="DX42" s="13">
        <f t="shared" si="58"/>
        <v>212</v>
      </c>
      <c r="DY42" s="13">
        <f t="shared" ref="DY42:HI42" si="59">SUM(DY37:DY41)</f>
        <v>377</v>
      </c>
      <c r="DZ42" s="13">
        <f t="shared" si="59"/>
        <v>383</v>
      </c>
      <c r="EA42" s="13">
        <f t="shared" si="59"/>
        <v>514</v>
      </c>
      <c r="EB42" s="13">
        <f t="shared" si="59"/>
        <v>455</v>
      </c>
      <c r="EC42" s="13">
        <f t="shared" si="59"/>
        <v>437</v>
      </c>
      <c r="ED42" s="13">
        <f t="shared" si="59"/>
        <v>382</v>
      </c>
      <c r="EE42" s="13">
        <f t="shared" si="59"/>
        <v>368</v>
      </c>
      <c r="EF42" s="13">
        <f t="shared" si="59"/>
        <v>360</v>
      </c>
      <c r="EG42" s="13">
        <f t="shared" si="59"/>
        <v>365</v>
      </c>
      <c r="EH42" s="13">
        <f t="shared" si="59"/>
        <v>331</v>
      </c>
      <c r="EI42" s="13">
        <f t="shared" si="59"/>
        <v>276</v>
      </c>
      <c r="EJ42" s="13">
        <f t="shared" si="59"/>
        <v>198</v>
      </c>
      <c r="EK42" s="13">
        <f t="shared" si="59"/>
        <v>394</v>
      </c>
      <c r="EL42" s="13">
        <f t="shared" si="59"/>
        <v>378</v>
      </c>
      <c r="EM42" s="13">
        <f t="shared" si="59"/>
        <v>464</v>
      </c>
      <c r="EN42" s="13">
        <f t="shared" si="59"/>
        <v>458</v>
      </c>
      <c r="EO42" s="13">
        <f t="shared" si="59"/>
        <v>419</v>
      </c>
      <c r="EP42" s="13">
        <f t="shared" si="59"/>
        <v>359</v>
      </c>
      <c r="EQ42" s="13">
        <f t="shared" si="59"/>
        <v>344</v>
      </c>
      <c r="ER42" s="13">
        <f t="shared" si="59"/>
        <v>326</v>
      </c>
      <c r="ES42" s="13">
        <f t="shared" si="59"/>
        <v>418</v>
      </c>
      <c r="ET42" s="13">
        <f t="shared" si="59"/>
        <v>332</v>
      </c>
      <c r="EU42" s="13">
        <f t="shared" si="59"/>
        <v>299</v>
      </c>
      <c r="EV42" s="13">
        <f t="shared" si="59"/>
        <v>247</v>
      </c>
      <c r="EW42" s="13">
        <f t="shared" si="59"/>
        <v>245</v>
      </c>
      <c r="EX42" s="13">
        <f t="shared" si="59"/>
        <v>394</v>
      </c>
      <c r="EY42" s="13">
        <f t="shared" si="59"/>
        <v>440</v>
      </c>
      <c r="EZ42" s="13">
        <f t="shared" si="59"/>
        <v>454</v>
      </c>
      <c r="FA42" s="13">
        <f t="shared" si="59"/>
        <v>338</v>
      </c>
      <c r="FB42" s="13">
        <f t="shared" si="59"/>
        <v>384</v>
      </c>
      <c r="FC42" s="13">
        <f t="shared" si="59"/>
        <v>305</v>
      </c>
      <c r="FD42" s="13">
        <f t="shared" si="59"/>
        <v>304</v>
      </c>
      <c r="FE42" s="13">
        <f t="shared" si="59"/>
        <v>367</v>
      </c>
      <c r="FF42" s="13">
        <f t="shared" si="59"/>
        <v>256</v>
      </c>
      <c r="FG42" s="13">
        <f t="shared" si="59"/>
        <v>270</v>
      </c>
      <c r="FH42" s="13">
        <f t="shared" si="59"/>
        <v>213</v>
      </c>
      <c r="FI42" s="13">
        <f t="shared" si="59"/>
        <v>343</v>
      </c>
      <c r="FJ42" s="13">
        <f t="shared" si="59"/>
        <v>358</v>
      </c>
      <c r="FK42" s="13">
        <f t="shared" si="59"/>
        <v>471</v>
      </c>
      <c r="FL42" s="13">
        <f t="shared" si="59"/>
        <v>371</v>
      </c>
      <c r="FM42" s="13">
        <f t="shared" si="59"/>
        <v>397</v>
      </c>
      <c r="FN42" s="13">
        <f t="shared" si="59"/>
        <v>346</v>
      </c>
      <c r="FO42" s="13">
        <f t="shared" si="59"/>
        <v>330</v>
      </c>
      <c r="FP42" s="13">
        <f t="shared" si="59"/>
        <v>339</v>
      </c>
      <c r="FQ42" s="13">
        <f t="shared" si="59"/>
        <v>310</v>
      </c>
      <c r="FR42" s="13">
        <f t="shared" si="59"/>
        <v>366</v>
      </c>
      <c r="FS42" s="13">
        <f t="shared" si="59"/>
        <v>275</v>
      </c>
      <c r="FT42" s="13">
        <f t="shared" si="59"/>
        <v>204</v>
      </c>
      <c r="FU42" s="13">
        <f t="shared" si="59"/>
        <v>281</v>
      </c>
      <c r="FV42" s="13">
        <f t="shared" si="59"/>
        <v>354</v>
      </c>
      <c r="FW42" s="13">
        <f t="shared" si="59"/>
        <v>457</v>
      </c>
      <c r="FX42" s="13">
        <f t="shared" si="59"/>
        <v>390</v>
      </c>
      <c r="FY42" s="13">
        <f t="shared" si="59"/>
        <v>429</v>
      </c>
      <c r="FZ42" s="13">
        <f t="shared" si="59"/>
        <v>368</v>
      </c>
      <c r="GA42" s="13">
        <f t="shared" si="59"/>
        <v>356</v>
      </c>
      <c r="GB42" s="13">
        <f t="shared" si="59"/>
        <v>405</v>
      </c>
      <c r="GC42" s="13">
        <f t="shared" si="59"/>
        <v>269</v>
      </c>
      <c r="GD42" s="13">
        <f t="shared" si="59"/>
        <v>404</v>
      </c>
      <c r="GE42" s="13">
        <f t="shared" si="59"/>
        <v>320</v>
      </c>
      <c r="GF42" s="13">
        <f t="shared" si="59"/>
        <v>224</v>
      </c>
      <c r="GG42" s="13">
        <f t="shared" si="59"/>
        <v>409</v>
      </c>
      <c r="GH42" s="13">
        <f t="shared" si="59"/>
        <v>433</v>
      </c>
      <c r="GI42" s="13">
        <f t="shared" si="59"/>
        <v>564</v>
      </c>
      <c r="GJ42" s="13">
        <f t="shared" si="59"/>
        <v>479</v>
      </c>
      <c r="GK42" s="13">
        <f t="shared" si="59"/>
        <v>397</v>
      </c>
      <c r="GL42" s="13">
        <f t="shared" si="59"/>
        <v>321</v>
      </c>
      <c r="GM42" s="13">
        <f t="shared" si="59"/>
        <v>339</v>
      </c>
      <c r="GN42" s="13">
        <f t="shared" si="59"/>
        <v>385</v>
      </c>
      <c r="GO42" s="13">
        <f t="shared" si="59"/>
        <v>321</v>
      </c>
      <c r="GP42" s="13">
        <f t="shared" si="59"/>
        <v>431</v>
      </c>
      <c r="GQ42" s="13">
        <f t="shared" si="59"/>
        <v>335</v>
      </c>
      <c r="GR42" s="13">
        <f t="shared" si="59"/>
        <v>214</v>
      </c>
      <c r="GS42" s="13">
        <f t="shared" si="59"/>
        <v>420</v>
      </c>
      <c r="GT42" s="13">
        <f t="shared" si="59"/>
        <v>423</v>
      </c>
      <c r="GU42" s="13">
        <f t="shared" si="59"/>
        <v>384</v>
      </c>
      <c r="GV42" s="13">
        <f t="shared" si="59"/>
        <v>198</v>
      </c>
      <c r="GW42" s="13">
        <f t="shared" si="59"/>
        <v>387</v>
      </c>
      <c r="GX42" s="13">
        <f t="shared" si="59"/>
        <v>418</v>
      </c>
      <c r="GY42" s="13">
        <f t="shared" si="59"/>
        <v>448</v>
      </c>
      <c r="GZ42" s="13">
        <f t="shared" si="59"/>
        <v>411</v>
      </c>
      <c r="HA42" s="13">
        <f t="shared" si="59"/>
        <v>482</v>
      </c>
      <c r="HB42" s="13">
        <f t="shared" si="59"/>
        <v>429</v>
      </c>
      <c r="HC42" s="13">
        <f t="shared" si="59"/>
        <v>346</v>
      </c>
      <c r="HD42" s="13">
        <f t="shared" si="59"/>
        <v>562</v>
      </c>
      <c r="HE42" s="13">
        <f t="shared" si="59"/>
        <v>357</v>
      </c>
      <c r="HF42" s="13">
        <f t="shared" si="59"/>
        <v>458</v>
      </c>
      <c r="HG42" s="13">
        <f t="shared" si="59"/>
        <v>515</v>
      </c>
      <c r="HH42" s="13">
        <f t="shared" si="59"/>
        <v>524</v>
      </c>
      <c r="HI42" s="13">
        <f t="shared" si="59"/>
        <v>488</v>
      </c>
      <c r="HJ42" s="13">
        <f t="shared" ref="HJ42:HQ42" si="60">SUM(HJ37:HJ41)</f>
        <v>395</v>
      </c>
      <c r="HK42" s="13">
        <f t="shared" si="60"/>
        <v>828</v>
      </c>
      <c r="HL42" s="13">
        <f t="shared" si="60"/>
        <v>737</v>
      </c>
      <c r="HM42" s="13">
        <f t="shared" si="60"/>
        <v>373</v>
      </c>
      <c r="HN42" s="13">
        <v>0</v>
      </c>
      <c r="HO42" s="13">
        <f t="shared" si="60"/>
        <v>289</v>
      </c>
      <c r="HP42" s="13">
        <f t="shared" si="60"/>
        <v>217</v>
      </c>
      <c r="HQ42" s="13">
        <f t="shared" si="60"/>
        <v>321</v>
      </c>
      <c r="HR42" s="13">
        <f t="shared" ref="HR42:HX42" si="61">SUM(HR37:HR41)</f>
        <v>321</v>
      </c>
      <c r="HS42" s="13">
        <f t="shared" si="61"/>
        <v>440</v>
      </c>
      <c r="HT42" s="13">
        <f t="shared" si="61"/>
        <v>426</v>
      </c>
      <c r="HU42" s="13">
        <f t="shared" si="61"/>
        <v>415</v>
      </c>
      <c r="HV42" s="13">
        <f t="shared" si="61"/>
        <v>437</v>
      </c>
      <c r="HW42" s="13">
        <f t="shared" si="61"/>
        <v>367</v>
      </c>
      <c r="HX42" s="13">
        <f t="shared" si="61"/>
        <v>317</v>
      </c>
      <c r="HY42" s="13">
        <f>SUM(HY37:HY41)</f>
        <v>258</v>
      </c>
      <c r="HZ42" s="13">
        <f>SUM(HZ37:HZ41)</f>
        <v>234</v>
      </c>
      <c r="IA42" s="13">
        <f>SUM(IA37:IA41)</f>
        <v>229</v>
      </c>
      <c r="IB42" s="13">
        <f>SUM(IB37:IB41)</f>
        <v>151</v>
      </c>
      <c r="IC42" s="13">
        <f>SUM(IC37:IC41)</f>
        <v>212</v>
      </c>
      <c r="ID42" s="13">
        <f t="shared" ref="ID42:IU42" si="62">SUM(ID37:ID41)</f>
        <v>255</v>
      </c>
      <c r="IE42" s="13">
        <f t="shared" si="62"/>
        <v>288</v>
      </c>
      <c r="IF42" s="13">
        <f t="shared" si="62"/>
        <v>264</v>
      </c>
      <c r="IG42" s="13">
        <f t="shared" si="62"/>
        <v>285</v>
      </c>
      <c r="IH42" s="13">
        <f t="shared" si="62"/>
        <v>267</v>
      </c>
      <c r="II42" s="13">
        <f t="shared" si="62"/>
        <v>312</v>
      </c>
      <c r="IJ42" s="13">
        <f t="shared" si="62"/>
        <v>304</v>
      </c>
      <c r="IK42" s="13">
        <f t="shared" si="62"/>
        <v>272</v>
      </c>
      <c r="IL42" s="13">
        <f t="shared" si="62"/>
        <v>258</v>
      </c>
      <c r="IM42" s="13">
        <f t="shared" si="62"/>
        <v>230</v>
      </c>
      <c r="IN42" s="13">
        <f t="shared" si="62"/>
        <v>179</v>
      </c>
      <c r="IO42" s="13">
        <f t="shared" si="62"/>
        <v>308</v>
      </c>
      <c r="IP42" s="13">
        <f t="shared" si="62"/>
        <v>304</v>
      </c>
      <c r="IQ42" s="157">
        <f t="shared" si="62"/>
        <v>347</v>
      </c>
      <c r="IR42" s="13">
        <f t="shared" si="62"/>
        <v>342</v>
      </c>
      <c r="IS42" s="13">
        <f t="shared" si="62"/>
        <v>369</v>
      </c>
      <c r="IT42" s="13">
        <f t="shared" si="62"/>
        <v>301</v>
      </c>
      <c r="IU42" s="13">
        <f t="shared" si="62"/>
        <v>309</v>
      </c>
      <c r="IV42" s="13">
        <f t="shared" ref="IV42:JB42" si="63">SUM(IV37:IV41)</f>
        <v>317</v>
      </c>
      <c r="IW42" s="13">
        <f t="shared" si="63"/>
        <v>315</v>
      </c>
      <c r="IX42" s="13">
        <f t="shared" si="63"/>
        <v>273</v>
      </c>
      <c r="IY42" s="13">
        <f t="shared" si="63"/>
        <v>242</v>
      </c>
      <c r="IZ42" s="13">
        <f t="shared" si="63"/>
        <v>172</v>
      </c>
      <c r="JA42" s="13">
        <f t="shared" si="63"/>
        <v>329</v>
      </c>
      <c r="JB42" s="13">
        <f t="shared" si="63"/>
        <v>290</v>
      </c>
      <c r="JC42" s="13"/>
    </row>
    <row r="43" spans="1:273" s="161" customFormat="1" ht="14.25" customHeight="1" x14ac:dyDescent="0.35">
      <c r="A43" s="197" t="s">
        <v>270</v>
      </c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  <c r="AF43" s="96"/>
      <c r="AG43" s="96"/>
      <c r="AH43" s="96"/>
      <c r="AI43" s="96"/>
      <c r="AJ43" s="96"/>
      <c r="AK43" s="96"/>
      <c r="AL43" s="96"/>
      <c r="AM43" s="96"/>
      <c r="AN43" s="96"/>
      <c r="AO43" s="96"/>
      <c r="AP43" s="96"/>
      <c r="AQ43" s="96"/>
      <c r="AR43" s="96"/>
      <c r="AS43" s="96"/>
      <c r="AT43" s="96"/>
      <c r="AU43" s="96"/>
      <c r="AV43" s="96"/>
      <c r="AW43" s="96"/>
      <c r="AX43" s="96"/>
      <c r="AY43" s="96"/>
      <c r="AZ43" s="120"/>
      <c r="BA43" s="120"/>
      <c r="BB43" s="120"/>
      <c r="BC43" s="120"/>
      <c r="BD43" s="120"/>
      <c r="BE43" s="96"/>
      <c r="BF43" s="96"/>
      <c r="BG43" s="96"/>
      <c r="BH43" s="96"/>
      <c r="BI43" s="96"/>
      <c r="BJ43" s="96"/>
      <c r="BK43" s="96"/>
      <c r="BL43" s="96"/>
      <c r="BM43" s="96"/>
      <c r="BN43" s="96"/>
      <c r="BO43" s="96"/>
      <c r="BP43" s="96"/>
      <c r="BQ43" s="96"/>
      <c r="BR43" s="96"/>
      <c r="BS43" s="96"/>
      <c r="BT43" s="96"/>
      <c r="BU43" s="96"/>
      <c r="BV43" s="96"/>
      <c r="BW43" s="96"/>
      <c r="BX43" s="96"/>
      <c r="BY43" s="96"/>
      <c r="BZ43" s="96"/>
      <c r="CA43" s="96"/>
      <c r="CB43" s="96"/>
      <c r="CC43" s="96"/>
      <c r="CD43" s="96"/>
      <c r="CE43" s="96"/>
      <c r="CF43" s="120"/>
      <c r="CG43" s="96"/>
      <c r="CH43" s="96"/>
      <c r="CI43" s="96"/>
      <c r="CJ43" s="96"/>
      <c r="CK43" s="96"/>
      <c r="CL43" s="96"/>
      <c r="CM43" s="96"/>
      <c r="CN43" s="96"/>
      <c r="CO43" s="96"/>
      <c r="CP43" s="96"/>
      <c r="CQ43" s="96"/>
      <c r="CR43" s="96"/>
      <c r="CS43" s="96"/>
      <c r="CT43" s="96"/>
      <c r="CU43" s="96"/>
      <c r="CV43" s="96"/>
      <c r="CW43" s="96"/>
      <c r="CX43" s="96"/>
      <c r="CY43" s="96"/>
      <c r="CZ43" s="96"/>
      <c r="DA43" s="96"/>
      <c r="DB43" s="96"/>
      <c r="DC43" s="96"/>
      <c r="DD43" s="96"/>
      <c r="DE43" s="96"/>
      <c r="DF43" s="96"/>
      <c r="DG43" s="96"/>
      <c r="DH43" s="96"/>
      <c r="DI43" s="96"/>
      <c r="DJ43" s="96"/>
      <c r="DK43" s="96"/>
      <c r="DL43" s="96"/>
      <c r="DM43" s="96"/>
      <c r="DN43" s="96"/>
      <c r="DO43" s="96"/>
      <c r="DP43" s="96"/>
      <c r="DQ43" s="96"/>
      <c r="DR43" s="96"/>
      <c r="DS43" s="96"/>
      <c r="DT43" s="96"/>
      <c r="DU43" s="96"/>
      <c r="DV43" s="96"/>
      <c r="DW43" s="96"/>
      <c r="DX43" s="96"/>
      <c r="DY43" s="96"/>
      <c r="DZ43" s="96"/>
      <c r="EA43" s="96"/>
      <c r="EB43" s="96"/>
      <c r="EC43" s="96"/>
      <c r="ED43" s="96"/>
      <c r="EE43" s="96"/>
      <c r="EF43" s="96"/>
      <c r="EG43" s="96"/>
      <c r="EH43" s="96"/>
      <c r="EI43" s="96"/>
      <c r="EJ43" s="96"/>
      <c r="EK43" s="96"/>
      <c r="EL43" s="96"/>
      <c r="EM43" s="96"/>
      <c r="EN43" s="96"/>
      <c r="EO43" s="96"/>
      <c r="EP43" s="96"/>
      <c r="EQ43" s="96"/>
      <c r="ER43" s="96"/>
      <c r="ES43" s="96"/>
      <c r="ET43" s="96"/>
      <c r="EU43" s="96"/>
      <c r="EV43" s="96"/>
      <c r="EW43" s="96"/>
      <c r="EX43" s="96"/>
      <c r="EY43" s="96"/>
      <c r="EZ43" s="96"/>
      <c r="FA43" s="96"/>
      <c r="FB43" s="96"/>
      <c r="FC43" s="96"/>
      <c r="FD43" s="96"/>
      <c r="FE43" s="96"/>
      <c r="FF43" s="96"/>
      <c r="FG43" s="96"/>
      <c r="FH43" s="96"/>
      <c r="FI43" s="96"/>
      <c r="FJ43" s="96"/>
      <c r="FK43" s="96"/>
      <c r="FL43" s="96"/>
      <c r="FM43" s="96"/>
      <c r="FN43" s="96"/>
      <c r="FO43" s="96"/>
      <c r="FP43" s="96"/>
      <c r="FQ43" s="96"/>
      <c r="FR43" s="96"/>
      <c r="FS43" s="96"/>
      <c r="FT43" s="96"/>
      <c r="FU43" s="96"/>
      <c r="FV43" s="96"/>
      <c r="FW43" s="96"/>
      <c r="FX43" s="96"/>
      <c r="FY43" s="96"/>
      <c r="FZ43" s="96"/>
      <c r="GA43" s="96"/>
      <c r="GB43" s="96"/>
      <c r="GC43" s="96"/>
      <c r="GD43" s="96"/>
      <c r="GE43" s="96"/>
      <c r="GF43" s="96"/>
      <c r="GG43" s="96"/>
      <c r="GH43" s="96"/>
      <c r="GI43" s="96"/>
      <c r="GJ43" s="96"/>
      <c r="GK43" s="96"/>
      <c r="GL43" s="96"/>
      <c r="GM43" s="96"/>
      <c r="GN43" s="96"/>
      <c r="GO43" s="96"/>
      <c r="GP43" s="96"/>
      <c r="GQ43" s="96"/>
      <c r="GR43" s="96"/>
      <c r="GS43" s="96"/>
      <c r="GT43" s="96"/>
      <c r="GU43" s="96"/>
      <c r="GV43" s="96"/>
      <c r="GW43" s="96"/>
      <c r="GX43" s="96"/>
      <c r="GY43" s="96"/>
      <c r="GZ43" s="96"/>
      <c r="HA43" s="96"/>
      <c r="HB43" s="96"/>
      <c r="HC43" s="96"/>
      <c r="HD43" s="96"/>
      <c r="HE43" s="96"/>
      <c r="HF43" s="96"/>
      <c r="HG43" s="96"/>
      <c r="HH43" s="96"/>
      <c r="HI43" s="96"/>
      <c r="HJ43" s="96"/>
      <c r="HK43" s="96"/>
      <c r="HL43" s="96"/>
      <c r="HM43" s="96"/>
      <c r="HN43" s="96"/>
      <c r="HO43" s="96"/>
      <c r="HP43" s="96"/>
      <c r="HQ43" s="96"/>
      <c r="HR43" s="96"/>
      <c r="HS43" s="96"/>
      <c r="HT43" s="96"/>
      <c r="HU43" s="96"/>
      <c r="HV43" s="96"/>
      <c r="HW43" s="96"/>
      <c r="HX43" s="96"/>
      <c r="HY43" s="96"/>
      <c r="HZ43" s="96"/>
      <c r="IA43" s="96"/>
      <c r="IB43" s="96"/>
      <c r="IC43" s="96"/>
      <c r="ID43" s="96"/>
      <c r="IE43" s="96"/>
      <c r="IF43" s="96"/>
      <c r="IG43" s="96"/>
      <c r="IH43" s="96"/>
      <c r="II43" s="96"/>
      <c r="IJ43" s="96"/>
      <c r="IK43" s="96"/>
      <c r="IL43" s="96"/>
      <c r="IM43" s="96"/>
      <c r="IN43" s="96"/>
      <c r="IO43" s="96"/>
      <c r="IP43" s="96"/>
      <c r="IQ43" s="96"/>
      <c r="IR43" s="96"/>
      <c r="IS43" s="96"/>
      <c r="IT43" s="96"/>
      <c r="IU43" s="96"/>
      <c r="IV43" s="96"/>
      <c r="IW43" s="96"/>
      <c r="IX43" s="96"/>
      <c r="IY43" s="96"/>
      <c r="IZ43" s="96"/>
      <c r="JA43" s="96"/>
      <c r="JB43" s="96"/>
      <c r="JC43" s="96"/>
    </row>
    <row r="44" spans="1:273" s="156" customFormat="1" ht="14.25" customHeight="1" x14ac:dyDescent="0.35">
      <c r="A44" s="194" t="s">
        <v>18</v>
      </c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>
        <v>38353</v>
      </c>
      <c r="V44" s="30">
        <v>38384</v>
      </c>
      <c r="W44" s="30">
        <v>38412</v>
      </c>
      <c r="X44" s="30">
        <v>38443</v>
      </c>
      <c r="Y44" s="30">
        <v>38473</v>
      </c>
      <c r="Z44" s="30">
        <v>38504</v>
      </c>
      <c r="AA44" s="30">
        <v>38534</v>
      </c>
      <c r="AB44" s="30">
        <v>38565</v>
      </c>
      <c r="AC44" s="30">
        <v>38596</v>
      </c>
      <c r="AD44" s="30">
        <v>38626</v>
      </c>
      <c r="AE44" s="30">
        <v>38657</v>
      </c>
      <c r="AF44" s="30">
        <v>38687</v>
      </c>
      <c r="AG44" s="30">
        <v>38718</v>
      </c>
      <c r="AH44" s="30">
        <v>38749</v>
      </c>
      <c r="AI44" s="30">
        <v>38777</v>
      </c>
      <c r="AJ44" s="30">
        <v>38808</v>
      </c>
      <c r="AK44" s="30">
        <v>38838</v>
      </c>
      <c r="AL44" s="30">
        <v>38869</v>
      </c>
      <c r="AM44" s="30">
        <v>38899</v>
      </c>
      <c r="AN44" s="30">
        <v>38930</v>
      </c>
      <c r="AO44" s="30">
        <v>38961</v>
      </c>
      <c r="AP44" s="30">
        <v>38991</v>
      </c>
      <c r="AQ44" s="30">
        <v>39022</v>
      </c>
      <c r="AR44" s="30">
        <v>39052</v>
      </c>
      <c r="AS44" s="30">
        <v>39083</v>
      </c>
      <c r="AT44" s="30">
        <v>39114</v>
      </c>
      <c r="AU44" s="30">
        <v>39142</v>
      </c>
      <c r="AV44" s="30">
        <v>39173</v>
      </c>
      <c r="AW44" s="30">
        <v>39203</v>
      </c>
      <c r="AX44" s="30">
        <v>39234</v>
      </c>
      <c r="AY44" s="30">
        <v>39264</v>
      </c>
      <c r="AZ44" s="30">
        <v>39295</v>
      </c>
      <c r="BA44" s="30">
        <v>39326</v>
      </c>
      <c r="BB44" s="30">
        <v>39356</v>
      </c>
      <c r="BC44" s="30">
        <v>39387</v>
      </c>
      <c r="BD44" s="30">
        <v>39417</v>
      </c>
      <c r="BE44" s="30">
        <v>39448</v>
      </c>
      <c r="BF44" s="30">
        <v>39479</v>
      </c>
      <c r="BG44" s="30">
        <v>39510</v>
      </c>
      <c r="BH44" s="30">
        <v>39539</v>
      </c>
      <c r="BI44" s="30">
        <v>39569</v>
      </c>
      <c r="BJ44" s="30">
        <v>39600</v>
      </c>
      <c r="BK44" s="30">
        <v>39630</v>
      </c>
      <c r="BL44" s="30">
        <v>39661</v>
      </c>
      <c r="BM44" s="30">
        <v>39692</v>
      </c>
      <c r="BN44" s="30">
        <v>39729</v>
      </c>
      <c r="BO44" s="30">
        <v>39766</v>
      </c>
      <c r="BP44" s="30">
        <v>39803</v>
      </c>
      <c r="BQ44" s="30">
        <v>39840</v>
      </c>
      <c r="BR44" s="30">
        <v>39853</v>
      </c>
      <c r="BS44" s="30">
        <v>39881</v>
      </c>
      <c r="BT44" s="30">
        <v>39912</v>
      </c>
      <c r="BU44" s="30">
        <v>39942</v>
      </c>
      <c r="BV44" s="30">
        <v>39973</v>
      </c>
      <c r="BW44" s="30">
        <v>40003</v>
      </c>
      <c r="BX44" s="30">
        <v>40034</v>
      </c>
      <c r="BY44" s="30">
        <v>40065</v>
      </c>
      <c r="BZ44" s="30">
        <v>40095</v>
      </c>
      <c r="CA44" s="30">
        <v>40126</v>
      </c>
      <c r="CB44" s="30">
        <v>40156</v>
      </c>
      <c r="CC44" s="30">
        <v>40187</v>
      </c>
      <c r="CD44" s="30">
        <v>40218</v>
      </c>
      <c r="CE44" s="30">
        <v>40246</v>
      </c>
      <c r="CF44" s="30">
        <v>40277</v>
      </c>
      <c r="CG44" s="30">
        <v>40307</v>
      </c>
      <c r="CH44" s="30">
        <v>40338</v>
      </c>
      <c r="CI44" s="30">
        <v>40368</v>
      </c>
      <c r="CJ44" s="30">
        <v>40399</v>
      </c>
      <c r="CK44" s="30">
        <v>40430</v>
      </c>
      <c r="CL44" s="30">
        <v>40460</v>
      </c>
      <c r="CM44" s="30">
        <v>40491</v>
      </c>
      <c r="CN44" s="30">
        <v>40521</v>
      </c>
      <c r="CO44" s="30">
        <v>40552</v>
      </c>
      <c r="CP44" s="30">
        <v>40583</v>
      </c>
      <c r="CQ44" s="30">
        <v>40611</v>
      </c>
      <c r="CR44" s="30">
        <v>40642</v>
      </c>
      <c r="CS44" s="30">
        <v>40672</v>
      </c>
      <c r="CT44" s="30">
        <v>40703</v>
      </c>
      <c r="CU44" s="30">
        <v>40733</v>
      </c>
      <c r="CV44" s="30">
        <v>40764</v>
      </c>
      <c r="CW44" s="30">
        <v>40795</v>
      </c>
      <c r="CX44" s="30">
        <v>40825</v>
      </c>
      <c r="CY44" s="30">
        <v>40856</v>
      </c>
      <c r="CZ44" s="30">
        <v>40886</v>
      </c>
      <c r="DA44" s="30">
        <v>40917</v>
      </c>
      <c r="DB44" s="30">
        <v>40948</v>
      </c>
      <c r="DC44" s="30">
        <v>40977</v>
      </c>
      <c r="DD44" s="30">
        <v>41008</v>
      </c>
      <c r="DE44" s="30">
        <v>41038</v>
      </c>
      <c r="DF44" s="30">
        <v>41069</v>
      </c>
      <c r="DG44" s="30">
        <v>41099</v>
      </c>
      <c r="DH44" s="30">
        <v>41130</v>
      </c>
      <c r="DI44" s="30">
        <v>41161</v>
      </c>
      <c r="DJ44" s="30">
        <v>41191</v>
      </c>
      <c r="DK44" s="30">
        <v>41222</v>
      </c>
      <c r="DL44" s="30">
        <v>41252</v>
      </c>
      <c r="DM44" s="30">
        <v>41283</v>
      </c>
      <c r="DN44" s="30">
        <v>41314</v>
      </c>
      <c r="DO44" s="30">
        <v>41342</v>
      </c>
      <c r="DP44" s="30">
        <v>41373</v>
      </c>
      <c r="DQ44" s="30">
        <v>41403</v>
      </c>
      <c r="DR44" s="30">
        <v>41434</v>
      </c>
      <c r="DS44" s="30">
        <v>41464</v>
      </c>
      <c r="DT44" s="30">
        <v>41495</v>
      </c>
      <c r="DU44" s="30">
        <v>41526</v>
      </c>
      <c r="DV44" s="30">
        <v>41556</v>
      </c>
      <c r="DW44" s="30">
        <v>41587</v>
      </c>
      <c r="DX44" s="30">
        <v>41617</v>
      </c>
      <c r="DY44" s="30">
        <v>41648</v>
      </c>
      <c r="DZ44" s="30">
        <v>41679</v>
      </c>
      <c r="EA44" s="30">
        <v>41707</v>
      </c>
      <c r="EB44" s="30">
        <v>41738</v>
      </c>
      <c r="EC44" s="30">
        <v>41768</v>
      </c>
      <c r="ED44" s="30">
        <v>41799</v>
      </c>
      <c r="EE44" s="30">
        <v>41829</v>
      </c>
      <c r="EF44" s="30">
        <v>41860</v>
      </c>
      <c r="EG44" s="30">
        <v>41891</v>
      </c>
      <c r="EH44" s="30">
        <v>41921</v>
      </c>
      <c r="EI44" s="30">
        <v>41952</v>
      </c>
      <c r="EJ44" s="30">
        <v>41982</v>
      </c>
      <c r="EK44" s="30">
        <v>42013</v>
      </c>
      <c r="EL44" s="30">
        <v>42044</v>
      </c>
      <c r="EM44" s="30">
        <v>42072</v>
      </c>
      <c r="EN44" s="30">
        <v>42103</v>
      </c>
      <c r="EO44" s="30">
        <v>42133</v>
      </c>
      <c r="EP44" s="30">
        <v>42164</v>
      </c>
      <c r="EQ44" s="30">
        <v>42194</v>
      </c>
      <c r="ER44" s="30">
        <v>42225</v>
      </c>
      <c r="ES44" s="30">
        <v>42256</v>
      </c>
      <c r="ET44" s="30">
        <v>42286</v>
      </c>
      <c r="EU44" s="30">
        <v>42317</v>
      </c>
      <c r="EV44" s="30">
        <v>42347</v>
      </c>
      <c r="EW44" s="30">
        <v>42378</v>
      </c>
      <c r="EX44" s="30">
        <v>42409</v>
      </c>
      <c r="EY44" s="30">
        <v>42438</v>
      </c>
      <c r="EZ44" s="30">
        <v>42469</v>
      </c>
      <c r="FA44" s="30">
        <v>42499</v>
      </c>
      <c r="FB44" s="30">
        <v>42530</v>
      </c>
      <c r="FC44" s="30">
        <v>42560</v>
      </c>
      <c r="FD44" s="30">
        <v>42591</v>
      </c>
      <c r="FE44" s="30">
        <v>42622</v>
      </c>
      <c r="FF44" s="30">
        <v>42652</v>
      </c>
      <c r="FG44" s="30">
        <v>42683</v>
      </c>
      <c r="FH44" s="30">
        <v>42713</v>
      </c>
      <c r="FI44" s="30">
        <v>42744</v>
      </c>
      <c r="FJ44" s="30">
        <v>42775</v>
      </c>
      <c r="FK44" s="30">
        <v>42803</v>
      </c>
      <c r="FL44" s="30">
        <v>42834</v>
      </c>
      <c r="FM44" s="30">
        <v>42864</v>
      </c>
      <c r="FN44" s="30">
        <v>42895</v>
      </c>
      <c r="FO44" s="30">
        <v>42925</v>
      </c>
      <c r="FP44" s="30">
        <v>42956</v>
      </c>
      <c r="FQ44" s="30">
        <v>42987</v>
      </c>
      <c r="FR44" s="30">
        <v>43017</v>
      </c>
      <c r="FS44" s="30">
        <v>43048</v>
      </c>
      <c r="FT44" s="30">
        <v>43078</v>
      </c>
      <c r="FU44" s="30">
        <v>43109</v>
      </c>
      <c r="FV44" s="30">
        <v>43140</v>
      </c>
      <c r="FW44" s="30">
        <v>43168</v>
      </c>
      <c r="FX44" s="30">
        <v>43199</v>
      </c>
      <c r="FY44" s="30">
        <v>43229</v>
      </c>
      <c r="FZ44" s="30">
        <v>43260</v>
      </c>
      <c r="GA44" s="30">
        <v>43290</v>
      </c>
      <c r="GB44" s="30">
        <v>43321</v>
      </c>
      <c r="GC44" s="30">
        <v>43352</v>
      </c>
      <c r="GD44" s="30">
        <v>43382</v>
      </c>
      <c r="GE44" s="30">
        <v>43413</v>
      </c>
      <c r="GF44" s="30">
        <v>43443</v>
      </c>
      <c r="GG44" s="30">
        <v>43474</v>
      </c>
      <c r="GH44" s="30">
        <v>43505</v>
      </c>
      <c r="GI44" s="30">
        <v>43533</v>
      </c>
      <c r="GJ44" s="30">
        <v>43564</v>
      </c>
      <c r="GK44" s="30">
        <v>43594</v>
      </c>
      <c r="GL44" s="30">
        <v>43625</v>
      </c>
      <c r="GM44" s="30">
        <v>43655</v>
      </c>
      <c r="GN44" s="30">
        <v>43686</v>
      </c>
      <c r="GO44" s="30">
        <v>43717</v>
      </c>
      <c r="GP44" s="30">
        <v>43747</v>
      </c>
      <c r="GQ44" s="30">
        <v>43778</v>
      </c>
      <c r="GR44" s="30">
        <v>43808</v>
      </c>
      <c r="GS44" s="30">
        <v>43839</v>
      </c>
      <c r="GT44" s="30">
        <v>43870</v>
      </c>
      <c r="GU44" s="30">
        <v>43899</v>
      </c>
      <c r="GV44" s="30">
        <v>43930</v>
      </c>
      <c r="GW44" s="30">
        <v>43960</v>
      </c>
      <c r="GX44" s="30">
        <v>43991</v>
      </c>
      <c r="GY44" s="30">
        <v>44021</v>
      </c>
      <c r="GZ44" s="30">
        <v>44052</v>
      </c>
      <c r="HA44" s="30">
        <v>44083</v>
      </c>
      <c r="HB44" s="30">
        <v>44113</v>
      </c>
      <c r="HC44" s="30">
        <v>44144</v>
      </c>
      <c r="HD44" s="30">
        <v>44174</v>
      </c>
      <c r="HE44" s="30">
        <v>44205</v>
      </c>
      <c r="HF44" s="30">
        <v>44236</v>
      </c>
      <c r="HG44" s="30">
        <v>44264</v>
      </c>
      <c r="HH44" s="30">
        <v>44295</v>
      </c>
      <c r="HI44" s="30">
        <v>44325</v>
      </c>
      <c r="HJ44" s="30">
        <v>44356</v>
      </c>
      <c r="HK44" s="30">
        <v>44386</v>
      </c>
      <c r="HL44" s="30">
        <v>44417</v>
      </c>
      <c r="HM44" s="30">
        <v>44448</v>
      </c>
      <c r="HN44" s="30">
        <v>44478</v>
      </c>
      <c r="HO44" s="30">
        <v>44509</v>
      </c>
      <c r="HP44" s="30">
        <v>44539</v>
      </c>
      <c r="HQ44" s="30">
        <v>44570</v>
      </c>
      <c r="HR44" s="30">
        <v>44601</v>
      </c>
      <c r="HS44" s="30">
        <v>44629</v>
      </c>
      <c r="HT44" s="30">
        <v>44660</v>
      </c>
      <c r="HU44" s="30">
        <v>44690</v>
      </c>
      <c r="HV44" s="30">
        <v>44721</v>
      </c>
      <c r="HW44" s="30">
        <v>44751</v>
      </c>
      <c r="HX44" s="30">
        <v>44782</v>
      </c>
      <c r="HY44" s="30">
        <v>44813</v>
      </c>
      <c r="HZ44" s="30">
        <v>44843</v>
      </c>
      <c r="IA44" s="30">
        <v>44874</v>
      </c>
      <c r="IB44" s="30">
        <v>44904</v>
      </c>
      <c r="IC44" s="30">
        <v>44935</v>
      </c>
      <c r="ID44" s="30">
        <v>44966</v>
      </c>
      <c r="IE44" s="30">
        <v>44994</v>
      </c>
      <c r="IF44" s="30">
        <v>45025</v>
      </c>
      <c r="IG44" s="30">
        <v>45055</v>
      </c>
      <c r="IH44" s="30">
        <v>45086</v>
      </c>
      <c r="II44" s="30">
        <v>45116</v>
      </c>
      <c r="IJ44" s="30">
        <v>45147</v>
      </c>
      <c r="IK44" s="30">
        <v>45178</v>
      </c>
      <c r="IL44" s="30">
        <v>45208</v>
      </c>
      <c r="IM44" s="30">
        <v>45239</v>
      </c>
      <c r="IN44" s="30">
        <v>45269</v>
      </c>
      <c r="IO44" s="30">
        <v>45300</v>
      </c>
      <c r="IP44" s="30">
        <v>45331</v>
      </c>
      <c r="IQ44" s="155">
        <v>45360</v>
      </c>
      <c r="IR44" s="30">
        <v>45391</v>
      </c>
      <c r="IS44" s="30">
        <v>45421</v>
      </c>
      <c r="IT44" s="30">
        <v>45452</v>
      </c>
      <c r="IU44" s="30">
        <v>45482</v>
      </c>
      <c r="IV44" s="30">
        <v>45513</v>
      </c>
      <c r="IW44" s="30">
        <v>45544</v>
      </c>
      <c r="IX44" s="30">
        <v>45574</v>
      </c>
      <c r="IY44" s="30">
        <v>45605</v>
      </c>
      <c r="IZ44" s="30">
        <v>45635</v>
      </c>
      <c r="JA44" s="30">
        <v>45666</v>
      </c>
      <c r="JB44" s="30">
        <v>45697</v>
      </c>
      <c r="JC44" s="30">
        <v>45725</v>
      </c>
      <c r="JD44" s="30">
        <v>45756</v>
      </c>
      <c r="JE44" s="30">
        <v>45786</v>
      </c>
      <c r="JF44" s="30">
        <v>45817</v>
      </c>
      <c r="JG44" s="30">
        <v>45847</v>
      </c>
      <c r="JH44" s="30">
        <v>45878</v>
      </c>
      <c r="JI44" s="30">
        <v>45909</v>
      </c>
      <c r="JJ44" s="30">
        <v>45939</v>
      </c>
      <c r="JK44" s="30">
        <v>45970</v>
      </c>
      <c r="JL44" s="30">
        <v>46000</v>
      </c>
      <c r="JM44" s="30">
        <v>46031</v>
      </c>
    </row>
    <row r="45" spans="1:273" ht="14.25" customHeight="1" x14ac:dyDescent="0.35">
      <c r="A45" s="185" t="s">
        <v>19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>
        <v>2357</v>
      </c>
      <c r="U45" s="4">
        <v>149</v>
      </c>
      <c r="V45" s="4">
        <v>119</v>
      </c>
      <c r="W45" s="4">
        <v>190</v>
      </c>
      <c r="X45" s="4">
        <v>208</v>
      </c>
      <c r="Y45" s="4">
        <v>286</v>
      </c>
      <c r="Z45" s="4">
        <v>234</v>
      </c>
      <c r="AA45" s="4">
        <v>167</v>
      </c>
      <c r="AB45" s="4">
        <v>178</v>
      </c>
      <c r="AC45" s="4">
        <v>177</v>
      </c>
      <c r="AD45" s="4">
        <v>162</v>
      </c>
      <c r="AE45" s="4">
        <v>126</v>
      </c>
      <c r="AF45" s="4">
        <v>108</v>
      </c>
      <c r="AG45" s="4">
        <v>97</v>
      </c>
      <c r="AH45" s="4">
        <v>93</v>
      </c>
      <c r="AI45" s="4">
        <v>122</v>
      </c>
      <c r="AJ45" s="4">
        <v>118</v>
      </c>
      <c r="AK45" s="4">
        <v>151</v>
      </c>
      <c r="AL45" s="4">
        <v>117</v>
      </c>
      <c r="AM45" s="4">
        <v>83</v>
      </c>
      <c r="AN45" s="4">
        <v>106</v>
      </c>
      <c r="AO45" s="4">
        <v>93</v>
      </c>
      <c r="AP45" s="4">
        <v>119</v>
      </c>
      <c r="AQ45" s="4">
        <v>81</v>
      </c>
      <c r="AR45" s="4">
        <v>89</v>
      </c>
      <c r="AS45" s="4">
        <v>76</v>
      </c>
      <c r="AT45" s="4">
        <v>103</v>
      </c>
      <c r="AU45" s="4">
        <v>100</v>
      </c>
      <c r="AV45" s="4">
        <v>119</v>
      </c>
      <c r="AW45" s="4">
        <v>137</v>
      </c>
      <c r="AX45" s="4">
        <v>117</v>
      </c>
      <c r="AY45" s="4">
        <v>103</v>
      </c>
      <c r="AZ45" s="4">
        <v>106</v>
      </c>
      <c r="BA45" s="4">
        <v>104</v>
      </c>
      <c r="BB45" s="4">
        <v>95</v>
      </c>
      <c r="BC45" s="4">
        <v>93</v>
      </c>
      <c r="BD45" s="4">
        <v>82</v>
      </c>
      <c r="BE45" s="4">
        <v>57</v>
      </c>
      <c r="BF45" s="4">
        <v>75</v>
      </c>
      <c r="BG45" s="4">
        <v>96</v>
      </c>
      <c r="BH45" s="4">
        <v>92</v>
      </c>
      <c r="BI45" s="4">
        <v>111</v>
      </c>
      <c r="BJ45" s="4">
        <v>110</v>
      </c>
      <c r="BK45" s="4">
        <v>94</v>
      </c>
      <c r="BL45" s="4">
        <v>103</v>
      </c>
      <c r="BM45" s="4">
        <v>93</v>
      </c>
      <c r="BN45" s="4">
        <v>85</v>
      </c>
      <c r="BO45" s="4">
        <v>60</v>
      </c>
      <c r="BP45" s="4">
        <v>69</v>
      </c>
      <c r="BQ45" s="4">
        <v>42</v>
      </c>
      <c r="BR45" s="4">
        <v>68</v>
      </c>
      <c r="BS45" s="4">
        <v>84</v>
      </c>
      <c r="BT45" s="4">
        <v>81</v>
      </c>
      <c r="BU45" s="4">
        <v>111</v>
      </c>
      <c r="BV45" s="4">
        <v>114</v>
      </c>
      <c r="BW45" s="4">
        <v>105</v>
      </c>
      <c r="BX45" s="4">
        <v>105</v>
      </c>
      <c r="BY45" s="4">
        <v>104</v>
      </c>
      <c r="BZ45" s="4">
        <v>106</v>
      </c>
      <c r="CA45" s="4">
        <v>106</v>
      </c>
      <c r="CB45" s="4">
        <v>100</v>
      </c>
      <c r="CC45" s="4">
        <v>86</v>
      </c>
      <c r="CD45" s="4">
        <v>72</v>
      </c>
      <c r="CE45" s="4">
        <v>113</v>
      </c>
      <c r="CF45" s="4">
        <v>136</v>
      </c>
      <c r="CG45" s="4">
        <v>151</v>
      </c>
      <c r="CH45" s="4">
        <v>137</v>
      </c>
      <c r="CI45" s="4">
        <v>125</v>
      </c>
      <c r="CJ45" s="4">
        <v>99</v>
      </c>
      <c r="CK45" s="4">
        <v>109</v>
      </c>
      <c r="CL45" s="4">
        <v>115</v>
      </c>
      <c r="CM45" s="4">
        <v>106</v>
      </c>
      <c r="CN45" s="4">
        <v>125</v>
      </c>
      <c r="CO45" s="4">
        <v>83</v>
      </c>
      <c r="CP45" s="4">
        <v>87</v>
      </c>
      <c r="CQ45" s="4">
        <v>130</v>
      </c>
      <c r="CR45" s="4">
        <v>137</v>
      </c>
      <c r="CS45" s="4">
        <v>124</v>
      </c>
      <c r="CT45" s="4">
        <v>142</v>
      </c>
      <c r="CU45" s="4">
        <v>127</v>
      </c>
      <c r="CV45" s="4">
        <v>105</v>
      </c>
      <c r="CW45" s="4">
        <v>113</v>
      </c>
      <c r="CX45" s="4">
        <v>109</v>
      </c>
      <c r="CY45" s="4">
        <v>74</v>
      </c>
      <c r="CZ45" s="4">
        <v>102</v>
      </c>
      <c r="DA45" s="4">
        <v>94</v>
      </c>
      <c r="DB45" s="4">
        <v>112</v>
      </c>
      <c r="DC45" s="4">
        <v>171</v>
      </c>
      <c r="DD45" s="4">
        <v>131</v>
      </c>
      <c r="DE45" s="4">
        <v>165</v>
      </c>
      <c r="DF45" s="4">
        <v>146</v>
      </c>
      <c r="DG45" s="4">
        <v>121</v>
      </c>
      <c r="DH45" s="4">
        <v>125</v>
      </c>
      <c r="DI45" s="4">
        <v>146</v>
      </c>
      <c r="DJ45" s="4">
        <v>134</v>
      </c>
      <c r="DK45" s="4">
        <v>129</v>
      </c>
      <c r="DL45" s="4">
        <v>109</v>
      </c>
      <c r="DM45" s="4">
        <v>89</v>
      </c>
      <c r="DN45" s="4">
        <v>91</v>
      </c>
      <c r="DO45" s="4">
        <v>136</v>
      </c>
      <c r="DP45" s="4">
        <v>168</v>
      </c>
      <c r="DQ45" s="4">
        <v>157</v>
      </c>
      <c r="DR45" s="4">
        <v>150</v>
      </c>
      <c r="DS45" s="4">
        <v>161</v>
      </c>
      <c r="DT45" s="4">
        <v>136</v>
      </c>
      <c r="DU45" s="4">
        <v>127</v>
      </c>
      <c r="DV45" s="4">
        <v>114</v>
      </c>
      <c r="DW45" s="4">
        <v>115</v>
      </c>
      <c r="DX45" s="4">
        <v>125</v>
      </c>
      <c r="DY45" s="4">
        <v>106</v>
      </c>
      <c r="DZ45" s="4">
        <v>88</v>
      </c>
      <c r="EA45" s="4">
        <v>115</v>
      </c>
      <c r="EB45" s="4">
        <v>149</v>
      </c>
      <c r="EC45" s="4">
        <v>192</v>
      </c>
      <c r="ED45" s="4">
        <v>147</v>
      </c>
      <c r="EE45" s="4">
        <v>122</v>
      </c>
      <c r="EF45" s="4">
        <v>127</v>
      </c>
      <c r="EG45" s="4">
        <v>142</v>
      </c>
      <c r="EH45" s="4">
        <v>144</v>
      </c>
      <c r="EI45" s="4">
        <v>118</v>
      </c>
      <c r="EJ45" s="4">
        <v>157</v>
      </c>
      <c r="EK45" s="4">
        <v>96</v>
      </c>
      <c r="EL45" s="4">
        <v>105</v>
      </c>
      <c r="EM45" s="4">
        <v>140</v>
      </c>
      <c r="EN45" s="4">
        <v>153</v>
      </c>
      <c r="EO45" s="4">
        <v>202</v>
      </c>
      <c r="EP45" s="4">
        <v>185</v>
      </c>
      <c r="EQ45" s="4">
        <v>171</v>
      </c>
      <c r="ER45" s="4">
        <v>146</v>
      </c>
      <c r="ES45" s="4">
        <v>143</v>
      </c>
      <c r="ET45" s="4">
        <v>159</v>
      </c>
      <c r="EU45" s="4">
        <v>143</v>
      </c>
      <c r="EV45" s="4">
        <v>148</v>
      </c>
      <c r="EW45" s="4">
        <v>111</v>
      </c>
      <c r="EX45" s="4">
        <v>92</v>
      </c>
      <c r="EY45" s="4">
        <v>138</v>
      </c>
      <c r="EZ45" s="4">
        <v>158</v>
      </c>
      <c r="FA45" s="4">
        <v>175</v>
      </c>
      <c r="FB45" s="4">
        <v>185</v>
      </c>
      <c r="FC45" s="4">
        <v>155</v>
      </c>
      <c r="FD45" s="4">
        <v>159</v>
      </c>
      <c r="FE45" s="4">
        <v>159</v>
      </c>
      <c r="FF45" s="4">
        <v>145</v>
      </c>
      <c r="FG45" s="4">
        <v>140</v>
      </c>
      <c r="FH45" s="4">
        <v>173</v>
      </c>
      <c r="FI45" s="4">
        <v>112</v>
      </c>
      <c r="FJ45" s="4">
        <v>129</v>
      </c>
      <c r="FK45" s="4">
        <v>180</v>
      </c>
      <c r="FL45" s="4">
        <v>180</v>
      </c>
      <c r="FM45" s="4">
        <v>203</v>
      </c>
      <c r="FN45" s="4">
        <v>218</v>
      </c>
      <c r="FO45" s="4">
        <v>136</v>
      </c>
      <c r="FP45" s="4">
        <v>171</v>
      </c>
      <c r="FQ45" s="4">
        <v>162</v>
      </c>
      <c r="FR45" s="4">
        <v>166</v>
      </c>
      <c r="FS45" s="4">
        <v>164</v>
      </c>
      <c r="FT45" s="4">
        <v>164</v>
      </c>
      <c r="FU45" s="4">
        <v>118</v>
      </c>
      <c r="FV45" s="4">
        <v>89</v>
      </c>
      <c r="FW45" s="4">
        <v>187</v>
      </c>
      <c r="FX45" s="4">
        <v>186</v>
      </c>
      <c r="FY45" s="4">
        <v>219</v>
      </c>
      <c r="FZ45" s="4">
        <v>188</v>
      </c>
      <c r="GA45" s="4">
        <v>172</v>
      </c>
      <c r="GB45" s="4">
        <v>189</v>
      </c>
      <c r="GC45" s="4">
        <v>142</v>
      </c>
      <c r="GD45" s="4">
        <v>176</v>
      </c>
      <c r="GE45" s="4">
        <v>135</v>
      </c>
      <c r="GF45" s="4">
        <v>166</v>
      </c>
      <c r="GG45" s="4">
        <v>119</v>
      </c>
      <c r="GH45" s="4">
        <v>123</v>
      </c>
      <c r="GI45" s="4">
        <v>184</v>
      </c>
      <c r="GJ45" s="4">
        <v>189</v>
      </c>
      <c r="GK45" s="4">
        <v>217</v>
      </c>
      <c r="GL45" s="4">
        <v>190</v>
      </c>
      <c r="GM45" s="4">
        <v>185</v>
      </c>
      <c r="GN45" s="4">
        <v>201</v>
      </c>
      <c r="GO45" s="4">
        <v>162</v>
      </c>
      <c r="GP45" s="4">
        <v>189</v>
      </c>
      <c r="GQ45" s="4">
        <v>206</v>
      </c>
      <c r="GR45" s="4">
        <v>174</v>
      </c>
      <c r="GS45" s="4">
        <v>148</v>
      </c>
      <c r="GT45" s="4">
        <v>146</v>
      </c>
      <c r="GU45" s="4">
        <v>198</v>
      </c>
      <c r="GV45" s="4">
        <v>154</v>
      </c>
      <c r="GW45" s="4">
        <v>150</v>
      </c>
      <c r="GX45" s="4">
        <v>221</v>
      </c>
      <c r="GY45" s="4">
        <v>396</v>
      </c>
      <c r="GZ45" s="4">
        <v>322</v>
      </c>
      <c r="HA45" s="4">
        <v>358</v>
      </c>
      <c r="HB45" s="4">
        <v>372</v>
      </c>
      <c r="HC45" s="4">
        <v>310</v>
      </c>
      <c r="HD45" s="4">
        <v>316</v>
      </c>
      <c r="HE45" s="4">
        <v>263</v>
      </c>
      <c r="HF45" s="4">
        <v>237</v>
      </c>
      <c r="HG45" s="4">
        <v>377</v>
      </c>
      <c r="HH45" s="4">
        <v>349</v>
      </c>
      <c r="HI45" s="4">
        <v>337</v>
      </c>
      <c r="HJ45" s="4">
        <v>326</v>
      </c>
      <c r="HK45" s="4">
        <v>263</v>
      </c>
      <c r="HL45" s="4">
        <v>234</v>
      </c>
      <c r="HM45" s="4">
        <v>230</v>
      </c>
      <c r="HN45" s="4">
        <v>253</v>
      </c>
      <c r="HO45" s="4">
        <v>267</v>
      </c>
      <c r="HP45" s="4">
        <v>240</v>
      </c>
      <c r="HQ45" s="4">
        <v>225</v>
      </c>
      <c r="HR45" s="4">
        <v>182</v>
      </c>
      <c r="HS45" s="4">
        <v>300</v>
      </c>
      <c r="HT45" s="4">
        <v>265</v>
      </c>
      <c r="HU45" s="4">
        <v>247</v>
      </c>
      <c r="HV45" s="4">
        <v>235</v>
      </c>
      <c r="HW45" s="4">
        <v>171</v>
      </c>
      <c r="HX45" s="4">
        <v>201</v>
      </c>
      <c r="HY45" s="4">
        <v>179</v>
      </c>
      <c r="HZ45" s="4">
        <v>161</v>
      </c>
      <c r="IA45" s="4">
        <v>161</v>
      </c>
      <c r="IB45" s="4">
        <v>131</v>
      </c>
      <c r="IC45" s="4">
        <v>101</v>
      </c>
      <c r="ID45" s="4">
        <v>137</v>
      </c>
      <c r="IE45" s="4">
        <v>193</v>
      </c>
      <c r="IF45" s="4">
        <v>166</v>
      </c>
      <c r="IG45" s="4">
        <v>184</v>
      </c>
      <c r="IH45" s="4">
        <v>189</v>
      </c>
      <c r="II45" s="4">
        <v>129</v>
      </c>
      <c r="IJ45" s="4">
        <v>143</v>
      </c>
      <c r="IK45" s="4">
        <v>167</v>
      </c>
      <c r="IL45" s="4">
        <v>129</v>
      </c>
      <c r="IM45" s="4">
        <v>137</v>
      </c>
      <c r="IN45" s="4">
        <v>116</v>
      </c>
      <c r="IO45" s="4">
        <v>101</v>
      </c>
      <c r="IP45" s="4">
        <v>113</v>
      </c>
      <c r="IQ45" s="121">
        <v>178</v>
      </c>
      <c r="IR45" s="4">
        <v>175</v>
      </c>
      <c r="IS45" s="4">
        <v>173</v>
      </c>
      <c r="IT45" s="4">
        <v>138</v>
      </c>
      <c r="IU45" s="4">
        <v>158</v>
      </c>
      <c r="IV45" s="4">
        <v>144</v>
      </c>
      <c r="IW45" s="4">
        <v>138</v>
      </c>
      <c r="IX45" s="4">
        <v>160</v>
      </c>
      <c r="IY45" s="4">
        <v>127</v>
      </c>
      <c r="IZ45" s="4">
        <v>136</v>
      </c>
      <c r="JA45" s="4">
        <v>129</v>
      </c>
      <c r="JB45" s="4">
        <v>99</v>
      </c>
      <c r="JC45" s="121">
        <v>151</v>
      </c>
    </row>
    <row r="46" spans="1:273" ht="14.25" customHeight="1" x14ac:dyDescent="0.35">
      <c r="A46" s="185" t="s">
        <v>20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>
        <v>96</v>
      </c>
      <c r="V46" s="4">
        <v>61</v>
      </c>
      <c r="W46" s="4">
        <v>91</v>
      </c>
      <c r="X46" s="4">
        <v>106</v>
      </c>
      <c r="Y46" s="4">
        <v>111</v>
      </c>
      <c r="Z46" s="4">
        <v>114</v>
      </c>
      <c r="AA46" s="4">
        <v>69</v>
      </c>
      <c r="AB46" s="4">
        <v>83</v>
      </c>
      <c r="AC46" s="4">
        <v>115</v>
      </c>
      <c r="AD46" s="4">
        <v>71</v>
      </c>
      <c r="AE46" s="4">
        <v>77</v>
      </c>
      <c r="AF46" s="4">
        <v>55</v>
      </c>
      <c r="AG46" s="4">
        <v>63</v>
      </c>
      <c r="AH46" s="4">
        <v>22</v>
      </c>
      <c r="AI46" s="4">
        <v>48</v>
      </c>
      <c r="AJ46" s="4">
        <v>33</v>
      </c>
      <c r="AK46" s="4">
        <v>53</v>
      </c>
      <c r="AL46" s="4">
        <v>34</v>
      </c>
      <c r="AM46" s="4">
        <v>38</v>
      </c>
      <c r="AN46" s="4">
        <v>31</v>
      </c>
      <c r="AO46" s="4">
        <v>21</v>
      </c>
      <c r="AP46" s="4">
        <v>52</v>
      </c>
      <c r="AQ46" s="4">
        <v>20</v>
      </c>
      <c r="AR46" s="4">
        <v>35</v>
      </c>
      <c r="AS46" s="4">
        <v>19</v>
      </c>
      <c r="AT46" s="4">
        <v>19</v>
      </c>
      <c r="AU46" s="4">
        <v>11</v>
      </c>
      <c r="AV46" s="4">
        <v>22</v>
      </c>
      <c r="AW46" s="4">
        <v>33</v>
      </c>
      <c r="AX46" s="4">
        <v>23</v>
      </c>
      <c r="AY46" s="4">
        <v>17</v>
      </c>
      <c r="AZ46" s="4">
        <v>20</v>
      </c>
      <c r="BA46" s="4">
        <v>28</v>
      </c>
      <c r="BB46" s="4">
        <v>26</v>
      </c>
      <c r="BC46" s="4">
        <v>35</v>
      </c>
      <c r="BD46" s="4">
        <v>19</v>
      </c>
      <c r="BE46" s="4">
        <v>30</v>
      </c>
      <c r="BF46" s="4">
        <v>22</v>
      </c>
      <c r="BG46" s="4">
        <v>13</v>
      </c>
      <c r="BH46" s="4">
        <v>29</v>
      </c>
      <c r="BI46" s="4">
        <v>22</v>
      </c>
      <c r="BJ46" s="4">
        <v>25</v>
      </c>
      <c r="BK46" s="4">
        <v>17</v>
      </c>
      <c r="BL46" s="4">
        <v>24</v>
      </c>
      <c r="BM46" s="4">
        <v>33</v>
      </c>
      <c r="BN46" s="4">
        <v>16</v>
      </c>
      <c r="BO46" s="4">
        <v>20</v>
      </c>
      <c r="BP46" s="4">
        <v>13</v>
      </c>
      <c r="BQ46" s="4">
        <v>9</v>
      </c>
      <c r="BR46" s="4">
        <v>9</v>
      </c>
      <c r="BS46" s="4">
        <v>15</v>
      </c>
      <c r="BT46" s="4">
        <v>6</v>
      </c>
      <c r="BU46" s="4">
        <v>15</v>
      </c>
      <c r="BV46" s="4">
        <v>28</v>
      </c>
      <c r="BW46" s="4">
        <v>16</v>
      </c>
      <c r="BX46" s="4">
        <v>29</v>
      </c>
      <c r="BY46" s="4">
        <v>33</v>
      </c>
      <c r="BZ46" s="4">
        <v>34</v>
      </c>
      <c r="CA46" s="4">
        <v>22</v>
      </c>
      <c r="CB46" s="4">
        <v>24</v>
      </c>
      <c r="CC46" s="4">
        <v>12</v>
      </c>
      <c r="CD46" s="4">
        <v>20</v>
      </c>
      <c r="CE46" s="4">
        <v>12</v>
      </c>
      <c r="CF46" s="4">
        <v>26</v>
      </c>
      <c r="CG46" s="4">
        <v>18</v>
      </c>
      <c r="CH46" s="4">
        <v>28</v>
      </c>
      <c r="CI46" s="4">
        <v>21</v>
      </c>
      <c r="CJ46" s="4">
        <v>30</v>
      </c>
      <c r="CK46" s="4">
        <v>33</v>
      </c>
      <c r="CL46" s="4">
        <v>23</v>
      </c>
      <c r="CM46" s="4">
        <v>30</v>
      </c>
      <c r="CN46" s="4">
        <v>29</v>
      </c>
      <c r="CO46" s="4">
        <v>15</v>
      </c>
      <c r="CP46" s="4">
        <v>18</v>
      </c>
      <c r="CQ46" s="4">
        <v>37</v>
      </c>
      <c r="CR46" s="4">
        <v>27</v>
      </c>
      <c r="CS46" s="4">
        <v>32</v>
      </c>
      <c r="CT46" s="4">
        <v>33</v>
      </c>
      <c r="CU46" s="4">
        <v>18</v>
      </c>
      <c r="CV46" s="4">
        <v>27</v>
      </c>
      <c r="CW46" s="4">
        <v>23</v>
      </c>
      <c r="CX46" s="4">
        <v>18</v>
      </c>
      <c r="CY46" s="4">
        <v>45</v>
      </c>
      <c r="CZ46" s="4">
        <v>38</v>
      </c>
      <c r="DA46" s="4">
        <v>19</v>
      </c>
      <c r="DB46" s="4">
        <v>30</v>
      </c>
      <c r="DC46" s="4">
        <v>50</v>
      </c>
      <c r="DD46" s="4">
        <v>51</v>
      </c>
      <c r="DE46" s="4">
        <v>40</v>
      </c>
      <c r="DF46" s="4">
        <v>35</v>
      </c>
      <c r="DG46" s="4">
        <v>30</v>
      </c>
      <c r="DH46" s="4">
        <v>46</v>
      </c>
      <c r="DI46" s="4">
        <v>29</v>
      </c>
      <c r="DJ46" s="4">
        <v>40</v>
      </c>
      <c r="DK46" s="4">
        <v>30</v>
      </c>
      <c r="DL46" s="4">
        <v>27</v>
      </c>
      <c r="DM46" s="4">
        <v>25</v>
      </c>
      <c r="DN46" s="4">
        <v>52</v>
      </c>
      <c r="DO46" s="4">
        <v>44</v>
      </c>
      <c r="DP46" s="4">
        <v>41</v>
      </c>
      <c r="DQ46" s="4">
        <v>36</v>
      </c>
      <c r="DR46" s="4">
        <v>34</v>
      </c>
      <c r="DS46" s="4">
        <v>39</v>
      </c>
      <c r="DT46" s="4">
        <v>44</v>
      </c>
      <c r="DU46" s="4">
        <v>38</v>
      </c>
      <c r="DV46" s="4">
        <v>48</v>
      </c>
      <c r="DW46" s="4">
        <v>30</v>
      </c>
      <c r="DX46" s="4">
        <v>59</v>
      </c>
      <c r="DY46" s="4">
        <v>22</v>
      </c>
      <c r="DZ46" s="4">
        <v>26</v>
      </c>
      <c r="EA46" s="4">
        <v>30</v>
      </c>
      <c r="EB46" s="4">
        <v>38</v>
      </c>
      <c r="EC46" s="4">
        <v>33</v>
      </c>
      <c r="ED46" s="4">
        <v>51</v>
      </c>
      <c r="EE46" s="4">
        <v>75</v>
      </c>
      <c r="EF46" s="4">
        <v>46</v>
      </c>
      <c r="EG46" s="4">
        <v>53</v>
      </c>
      <c r="EH46" s="4">
        <v>48</v>
      </c>
      <c r="EI46" s="4">
        <v>34</v>
      </c>
      <c r="EJ46" s="4">
        <v>35</v>
      </c>
      <c r="EK46" s="4">
        <v>32</v>
      </c>
      <c r="EL46" s="4">
        <v>31</v>
      </c>
      <c r="EM46" s="4">
        <v>40</v>
      </c>
      <c r="EN46" s="4">
        <v>38</v>
      </c>
      <c r="EO46" s="4">
        <v>37</v>
      </c>
      <c r="EP46" s="4">
        <v>42</v>
      </c>
      <c r="EQ46" s="4">
        <v>44</v>
      </c>
      <c r="ER46" s="4">
        <v>39</v>
      </c>
      <c r="ES46" s="4">
        <v>51</v>
      </c>
      <c r="ET46" s="4">
        <v>39</v>
      </c>
      <c r="EU46" s="4">
        <v>28</v>
      </c>
      <c r="EV46" s="4">
        <v>46</v>
      </c>
      <c r="EW46" s="4">
        <v>32</v>
      </c>
      <c r="EX46" s="4">
        <v>37</v>
      </c>
      <c r="EY46" s="4">
        <v>43</v>
      </c>
      <c r="EZ46" s="4">
        <v>38</v>
      </c>
      <c r="FA46" s="4">
        <v>39</v>
      </c>
      <c r="FB46" s="4">
        <v>48</v>
      </c>
      <c r="FC46" s="4">
        <v>46</v>
      </c>
      <c r="FD46" s="4">
        <v>44</v>
      </c>
      <c r="FE46" s="4">
        <v>51</v>
      </c>
      <c r="FF46" s="4">
        <v>44</v>
      </c>
      <c r="FG46" s="4">
        <v>26</v>
      </c>
      <c r="FH46" s="4">
        <v>23</v>
      </c>
      <c r="FI46" s="4">
        <v>29</v>
      </c>
      <c r="FJ46" s="4">
        <v>19</v>
      </c>
      <c r="FK46" s="4">
        <v>54</v>
      </c>
      <c r="FL46" s="4">
        <v>33</v>
      </c>
      <c r="FM46" s="4">
        <v>45</v>
      </c>
      <c r="FN46" s="4">
        <v>76</v>
      </c>
      <c r="FO46" s="4">
        <v>49</v>
      </c>
      <c r="FP46" s="4">
        <v>52</v>
      </c>
      <c r="FQ46" s="4">
        <v>44</v>
      </c>
      <c r="FR46" s="4">
        <v>66</v>
      </c>
      <c r="FS46" s="4">
        <v>42</v>
      </c>
      <c r="FT46" s="4">
        <v>38</v>
      </c>
      <c r="FU46" s="4">
        <v>35</v>
      </c>
      <c r="FV46" s="4">
        <v>22</v>
      </c>
      <c r="FW46" s="4">
        <v>43</v>
      </c>
      <c r="FX46" s="4">
        <v>36</v>
      </c>
      <c r="FY46" s="4">
        <v>44</v>
      </c>
      <c r="FZ46" s="4">
        <v>53</v>
      </c>
      <c r="GA46" s="4">
        <v>37</v>
      </c>
      <c r="GB46" s="4">
        <v>39</v>
      </c>
      <c r="GC46" s="4">
        <v>35</v>
      </c>
      <c r="GD46" s="4">
        <v>36</v>
      </c>
      <c r="GE46" s="4">
        <v>26</v>
      </c>
      <c r="GF46" s="4">
        <v>24</v>
      </c>
      <c r="GG46" s="4">
        <v>21</v>
      </c>
      <c r="GH46" s="4">
        <v>37</v>
      </c>
      <c r="GI46" s="4">
        <v>30</v>
      </c>
      <c r="GJ46" s="4">
        <v>37</v>
      </c>
      <c r="GK46" s="4">
        <v>35</v>
      </c>
      <c r="GL46" s="4">
        <v>39</v>
      </c>
      <c r="GM46" s="4">
        <v>45</v>
      </c>
      <c r="GN46" s="4">
        <v>39</v>
      </c>
      <c r="GO46" s="4">
        <v>35</v>
      </c>
      <c r="GP46" s="4">
        <v>32</v>
      </c>
      <c r="GQ46" s="4">
        <v>43</v>
      </c>
      <c r="GR46" s="4">
        <v>41</v>
      </c>
      <c r="GS46" s="4">
        <v>29</v>
      </c>
      <c r="GT46" s="4">
        <v>33</v>
      </c>
      <c r="GU46" s="4">
        <v>38</v>
      </c>
      <c r="GV46" s="4">
        <v>25</v>
      </c>
      <c r="GW46" s="4">
        <v>27</v>
      </c>
      <c r="GX46" s="4">
        <v>27</v>
      </c>
      <c r="GY46" s="4">
        <v>55</v>
      </c>
      <c r="GZ46" s="4">
        <v>78</v>
      </c>
      <c r="HA46" s="4">
        <v>80</v>
      </c>
      <c r="HB46" s="4">
        <v>86</v>
      </c>
      <c r="HC46" s="4">
        <v>71</v>
      </c>
      <c r="HD46" s="4">
        <v>80</v>
      </c>
      <c r="HE46" s="4">
        <v>68</v>
      </c>
      <c r="HF46" s="4">
        <v>57</v>
      </c>
      <c r="HG46" s="4">
        <v>67</v>
      </c>
      <c r="HH46" s="4">
        <v>93</v>
      </c>
      <c r="HI46" s="4">
        <v>99</v>
      </c>
      <c r="HJ46" s="4">
        <v>103</v>
      </c>
      <c r="HK46" s="4">
        <v>97</v>
      </c>
      <c r="HL46" s="4">
        <v>89</v>
      </c>
      <c r="HM46" s="4">
        <v>81</v>
      </c>
      <c r="HN46" s="4">
        <v>75</v>
      </c>
      <c r="HO46" s="4">
        <v>70</v>
      </c>
      <c r="HP46" s="4">
        <v>76</v>
      </c>
      <c r="HQ46" s="4">
        <v>56</v>
      </c>
      <c r="HR46" s="4">
        <v>61</v>
      </c>
      <c r="HS46" s="4">
        <v>80</v>
      </c>
      <c r="HT46" s="4">
        <v>75</v>
      </c>
      <c r="HU46" s="4">
        <v>81</v>
      </c>
      <c r="HV46" s="4">
        <v>51</v>
      </c>
      <c r="HW46" s="4">
        <v>56</v>
      </c>
      <c r="HX46" s="4">
        <v>62</v>
      </c>
      <c r="HY46" s="4">
        <v>49</v>
      </c>
      <c r="HZ46" s="4">
        <v>43</v>
      </c>
      <c r="IA46" s="4">
        <v>31</v>
      </c>
      <c r="IB46" s="4">
        <v>36</v>
      </c>
      <c r="IC46" s="4">
        <v>38</v>
      </c>
      <c r="ID46" s="4">
        <v>36</v>
      </c>
      <c r="IE46" s="4">
        <v>43</v>
      </c>
      <c r="IF46" s="4">
        <v>48</v>
      </c>
      <c r="IG46" s="4">
        <v>41</v>
      </c>
      <c r="IH46" s="4">
        <v>55</v>
      </c>
      <c r="II46" s="4">
        <v>43</v>
      </c>
      <c r="IJ46" s="4">
        <v>47</v>
      </c>
      <c r="IK46" s="4">
        <v>47</v>
      </c>
      <c r="IL46" s="4">
        <v>46</v>
      </c>
      <c r="IM46" s="4">
        <v>42</v>
      </c>
      <c r="IN46" s="4">
        <v>29</v>
      </c>
      <c r="IO46" s="4">
        <v>39</v>
      </c>
      <c r="IP46" s="4">
        <v>22</v>
      </c>
      <c r="IQ46" s="121">
        <v>28</v>
      </c>
      <c r="IR46" s="4">
        <v>38</v>
      </c>
      <c r="IS46" s="4">
        <v>36</v>
      </c>
      <c r="IT46" s="4">
        <v>40</v>
      </c>
      <c r="IU46" s="4">
        <v>51</v>
      </c>
      <c r="IV46" s="4">
        <v>37</v>
      </c>
      <c r="IW46" s="4">
        <v>32</v>
      </c>
      <c r="IX46" s="4">
        <v>27</v>
      </c>
      <c r="IY46" s="4">
        <v>26</v>
      </c>
      <c r="IZ46" s="4">
        <v>31</v>
      </c>
      <c r="JA46" s="4">
        <v>34</v>
      </c>
      <c r="JB46" s="4">
        <v>24</v>
      </c>
      <c r="JC46" s="121">
        <v>24</v>
      </c>
    </row>
    <row r="47" spans="1:273" ht="14.25" customHeight="1" x14ac:dyDescent="0.35">
      <c r="A47" s="185" t="s">
        <v>21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>
        <v>1</v>
      </c>
      <c r="V47" s="4">
        <v>3</v>
      </c>
      <c r="W47" s="4">
        <v>3</v>
      </c>
      <c r="X47" s="4">
        <v>4</v>
      </c>
      <c r="Y47" s="4">
        <v>4</v>
      </c>
      <c r="Z47" s="4">
        <v>6</v>
      </c>
      <c r="AA47" s="4">
        <v>4</v>
      </c>
      <c r="AB47" s="4">
        <v>4</v>
      </c>
      <c r="AC47" s="4">
        <v>1</v>
      </c>
      <c r="AD47" s="4">
        <v>14</v>
      </c>
      <c r="AE47" s="4">
        <v>1</v>
      </c>
      <c r="AF47" s="4">
        <v>3</v>
      </c>
      <c r="AG47" s="4">
        <v>2</v>
      </c>
      <c r="AH47" s="4">
        <v>1</v>
      </c>
      <c r="AI47" s="4">
        <v>6</v>
      </c>
      <c r="AJ47" s="4">
        <v>2</v>
      </c>
      <c r="AK47" s="4">
        <v>3</v>
      </c>
      <c r="AL47" s="4">
        <v>5</v>
      </c>
      <c r="AM47" s="4">
        <v>2</v>
      </c>
      <c r="AN47" s="4">
        <v>2</v>
      </c>
      <c r="AO47" s="4">
        <v>9</v>
      </c>
      <c r="AP47" s="4">
        <v>5</v>
      </c>
      <c r="AQ47" s="4">
        <v>0</v>
      </c>
      <c r="AR47" s="4">
        <v>1</v>
      </c>
      <c r="AS47" s="4">
        <v>2</v>
      </c>
      <c r="AT47" s="4">
        <v>0</v>
      </c>
      <c r="AU47" s="4">
        <v>1</v>
      </c>
      <c r="AV47" s="4">
        <v>2</v>
      </c>
      <c r="AW47" s="4">
        <v>1</v>
      </c>
      <c r="AX47" s="4">
        <v>0</v>
      </c>
      <c r="AY47" s="4">
        <v>3</v>
      </c>
      <c r="AZ47" s="4">
        <v>3</v>
      </c>
      <c r="BA47" s="4">
        <v>1</v>
      </c>
      <c r="BB47" s="4">
        <v>0</v>
      </c>
      <c r="BC47" s="4">
        <v>2</v>
      </c>
      <c r="BD47" s="4">
        <v>0</v>
      </c>
      <c r="BE47" s="4">
        <v>0</v>
      </c>
      <c r="BF47" s="4">
        <v>1</v>
      </c>
      <c r="BG47" s="4">
        <v>1</v>
      </c>
      <c r="BH47" s="4">
        <v>3</v>
      </c>
      <c r="BI47" s="4">
        <v>2</v>
      </c>
      <c r="BJ47" s="4">
        <v>1</v>
      </c>
      <c r="BK47" s="4">
        <v>3</v>
      </c>
      <c r="BL47" s="4">
        <v>1</v>
      </c>
      <c r="BM47" s="4">
        <v>0</v>
      </c>
      <c r="BN47" s="4">
        <v>0</v>
      </c>
      <c r="BO47" s="4">
        <v>0</v>
      </c>
      <c r="BP47" s="4">
        <v>1</v>
      </c>
      <c r="BQ47" s="4">
        <v>2</v>
      </c>
      <c r="BR47" s="4">
        <v>1</v>
      </c>
      <c r="BS47" s="4">
        <v>2</v>
      </c>
      <c r="BT47" s="4">
        <v>1</v>
      </c>
      <c r="BU47" s="4">
        <v>0</v>
      </c>
      <c r="BV47" s="4">
        <v>0</v>
      </c>
      <c r="BW47" s="4">
        <v>1</v>
      </c>
      <c r="BX47" s="4">
        <v>0</v>
      </c>
      <c r="BY47" s="4">
        <v>0</v>
      </c>
      <c r="BZ47" s="4">
        <v>0</v>
      </c>
      <c r="CA47" s="4">
        <v>1</v>
      </c>
      <c r="CB47" s="4">
        <v>11</v>
      </c>
      <c r="CC47" s="4">
        <v>1</v>
      </c>
      <c r="CD47" s="4">
        <v>1</v>
      </c>
      <c r="CE47" s="4">
        <v>1</v>
      </c>
      <c r="CF47" s="4">
        <v>2</v>
      </c>
      <c r="CG47" s="4">
        <v>1</v>
      </c>
      <c r="CH47" s="4">
        <v>3</v>
      </c>
      <c r="CI47" s="4">
        <v>2</v>
      </c>
      <c r="CJ47" s="4">
        <v>0</v>
      </c>
      <c r="CK47" s="4">
        <v>1</v>
      </c>
      <c r="CL47" s="4">
        <v>0</v>
      </c>
      <c r="CM47" s="4">
        <v>0</v>
      </c>
      <c r="CN47" s="4">
        <v>1</v>
      </c>
      <c r="CO47" s="4">
        <v>1</v>
      </c>
      <c r="CP47" s="4">
        <v>2</v>
      </c>
      <c r="CQ47" s="4">
        <v>2</v>
      </c>
      <c r="CR47" s="4">
        <v>3</v>
      </c>
      <c r="CS47" s="4">
        <v>3</v>
      </c>
      <c r="CT47" s="4">
        <v>2</v>
      </c>
      <c r="CU47" s="4">
        <v>2</v>
      </c>
      <c r="CV47" s="4">
        <v>0</v>
      </c>
      <c r="CW47" s="4">
        <v>2</v>
      </c>
      <c r="CX47" s="4">
        <v>5</v>
      </c>
      <c r="CY47" s="4">
        <v>3</v>
      </c>
      <c r="CZ47" s="4">
        <v>0</v>
      </c>
      <c r="DA47" s="4">
        <v>3</v>
      </c>
      <c r="DB47" s="4">
        <v>1</v>
      </c>
      <c r="DC47" s="4">
        <v>6</v>
      </c>
      <c r="DD47" s="4">
        <v>4</v>
      </c>
      <c r="DE47" s="4">
        <v>1</v>
      </c>
      <c r="DF47" s="4">
        <v>1</v>
      </c>
      <c r="DG47" s="4">
        <v>0</v>
      </c>
      <c r="DH47" s="4">
        <v>2</v>
      </c>
      <c r="DI47" s="4">
        <v>1</v>
      </c>
      <c r="DJ47" s="4">
        <v>3</v>
      </c>
      <c r="DK47" s="4">
        <v>6</v>
      </c>
      <c r="DL47" s="4">
        <v>4</v>
      </c>
      <c r="DM47" s="4">
        <v>1</v>
      </c>
      <c r="DN47" s="4">
        <v>3</v>
      </c>
      <c r="DO47" s="4">
        <v>0</v>
      </c>
      <c r="DP47" s="4">
        <v>4</v>
      </c>
      <c r="DQ47" s="4">
        <v>1</v>
      </c>
      <c r="DR47" s="4">
        <v>3</v>
      </c>
      <c r="DS47" s="4">
        <v>2</v>
      </c>
      <c r="DT47" s="4">
        <v>4</v>
      </c>
      <c r="DU47" s="4">
        <v>7</v>
      </c>
      <c r="DV47" s="4">
        <v>2</v>
      </c>
      <c r="DW47" s="4">
        <v>2</v>
      </c>
      <c r="DX47" s="4">
        <v>5</v>
      </c>
      <c r="DY47" s="4">
        <v>5</v>
      </c>
      <c r="DZ47" s="4">
        <v>3</v>
      </c>
      <c r="EA47" s="4">
        <v>1</v>
      </c>
      <c r="EB47" s="4">
        <v>2</v>
      </c>
      <c r="EC47" s="4">
        <v>6</v>
      </c>
      <c r="ED47" s="4">
        <v>2</v>
      </c>
      <c r="EE47" s="4">
        <v>4</v>
      </c>
      <c r="EF47" s="4">
        <v>1</v>
      </c>
      <c r="EG47" s="4">
        <v>6</v>
      </c>
      <c r="EH47" s="4">
        <v>0</v>
      </c>
      <c r="EI47" s="4">
        <v>1</v>
      </c>
      <c r="EJ47" s="4">
        <v>10</v>
      </c>
      <c r="EK47" s="4">
        <v>1</v>
      </c>
      <c r="EL47" s="4">
        <v>6</v>
      </c>
      <c r="EM47" s="4">
        <v>4</v>
      </c>
      <c r="EN47" s="4">
        <v>2</v>
      </c>
      <c r="EO47" s="4">
        <v>2</v>
      </c>
      <c r="EP47" s="4">
        <v>0</v>
      </c>
      <c r="EQ47" s="4">
        <v>3</v>
      </c>
      <c r="ER47" s="4">
        <v>2</v>
      </c>
      <c r="ES47" s="4">
        <v>4</v>
      </c>
      <c r="ET47" s="4">
        <v>0</v>
      </c>
      <c r="EU47" s="4">
        <v>6</v>
      </c>
      <c r="EV47" s="4">
        <v>4</v>
      </c>
      <c r="EW47" s="4">
        <v>2</v>
      </c>
      <c r="EX47" s="4">
        <v>1</v>
      </c>
      <c r="EY47" s="4">
        <v>3</v>
      </c>
      <c r="EZ47" s="4">
        <v>5</v>
      </c>
      <c r="FA47" s="4">
        <v>3</v>
      </c>
      <c r="FB47" s="4">
        <v>5</v>
      </c>
      <c r="FC47" s="4">
        <v>0</v>
      </c>
      <c r="FD47" s="4">
        <v>1</v>
      </c>
      <c r="FE47" s="4">
        <v>1</v>
      </c>
      <c r="FF47" s="4">
        <v>4</v>
      </c>
      <c r="FG47" s="4">
        <v>1</v>
      </c>
      <c r="FH47" s="4">
        <v>6</v>
      </c>
      <c r="FI47" s="4">
        <v>0</v>
      </c>
      <c r="FJ47" s="4">
        <v>1</v>
      </c>
      <c r="FK47" s="4">
        <v>1</v>
      </c>
      <c r="FL47" s="4">
        <v>6</v>
      </c>
      <c r="FM47" s="4">
        <v>6</v>
      </c>
      <c r="FN47" s="4">
        <v>1</v>
      </c>
      <c r="FO47" s="4">
        <v>0</v>
      </c>
      <c r="FP47" s="4">
        <v>1</v>
      </c>
      <c r="FQ47" s="4">
        <v>0</v>
      </c>
      <c r="FR47" s="4">
        <v>2</v>
      </c>
      <c r="FS47" s="4">
        <v>2</v>
      </c>
      <c r="FT47" s="4">
        <v>6</v>
      </c>
      <c r="FU47" s="4">
        <v>0</v>
      </c>
      <c r="FV47" s="4">
        <v>1</v>
      </c>
      <c r="FW47" s="4">
        <v>2</v>
      </c>
      <c r="FX47" s="4">
        <v>3</v>
      </c>
      <c r="FY47" s="4">
        <v>4</v>
      </c>
      <c r="FZ47" s="4">
        <v>4</v>
      </c>
      <c r="GA47" s="4">
        <v>0</v>
      </c>
      <c r="GB47" s="4">
        <v>0</v>
      </c>
      <c r="GC47" s="4">
        <v>1</v>
      </c>
      <c r="GD47" s="4">
        <v>3</v>
      </c>
      <c r="GE47" s="4">
        <v>1</v>
      </c>
      <c r="GF47" s="4">
        <v>2</v>
      </c>
      <c r="GG47" s="4">
        <v>4</v>
      </c>
      <c r="GH47" s="4">
        <v>3</v>
      </c>
      <c r="GI47" s="4">
        <v>4</v>
      </c>
      <c r="GJ47" s="4">
        <v>3</v>
      </c>
      <c r="GK47" s="4">
        <v>1</v>
      </c>
      <c r="GL47" s="4">
        <v>3</v>
      </c>
      <c r="GM47" s="4">
        <v>2</v>
      </c>
      <c r="GN47" s="4">
        <v>3</v>
      </c>
      <c r="GO47" s="4">
        <v>2</v>
      </c>
      <c r="GP47" s="4">
        <v>3</v>
      </c>
      <c r="GQ47" s="4">
        <v>1</v>
      </c>
      <c r="GR47" s="4">
        <v>4</v>
      </c>
      <c r="GS47" s="4">
        <v>2</v>
      </c>
      <c r="GT47" s="4">
        <v>2</v>
      </c>
      <c r="GU47" s="4">
        <v>0</v>
      </c>
      <c r="GV47" s="4">
        <v>2</v>
      </c>
      <c r="GW47" s="4">
        <v>2</v>
      </c>
      <c r="GX47" s="4">
        <v>3</v>
      </c>
      <c r="GY47" s="4">
        <v>1</v>
      </c>
      <c r="GZ47" s="4">
        <v>3</v>
      </c>
      <c r="HA47" s="4">
        <v>7</v>
      </c>
      <c r="HB47" s="4">
        <v>2</v>
      </c>
      <c r="HC47" s="4">
        <v>2</v>
      </c>
      <c r="HD47" s="4">
        <v>5</v>
      </c>
      <c r="HE47" s="4">
        <v>4</v>
      </c>
      <c r="HF47" s="4">
        <v>4</v>
      </c>
      <c r="HG47" s="4">
        <v>3</v>
      </c>
      <c r="HH47" s="4">
        <v>3</v>
      </c>
      <c r="HI47" s="4">
        <v>4</v>
      </c>
      <c r="HJ47" s="4">
        <v>3</v>
      </c>
      <c r="HK47" s="4">
        <v>9</v>
      </c>
      <c r="HL47" s="4">
        <v>6</v>
      </c>
      <c r="HM47" s="4">
        <v>2</v>
      </c>
      <c r="HN47" s="4">
        <v>5</v>
      </c>
      <c r="HO47" s="4">
        <v>3</v>
      </c>
      <c r="HP47" s="4">
        <v>3</v>
      </c>
      <c r="HQ47" s="4">
        <v>4</v>
      </c>
      <c r="HR47" s="4">
        <v>5</v>
      </c>
      <c r="HS47" s="4">
        <v>7</v>
      </c>
      <c r="HT47" s="4">
        <v>4</v>
      </c>
      <c r="HU47" s="4">
        <v>3</v>
      </c>
      <c r="HV47" s="4">
        <v>4</v>
      </c>
      <c r="HW47" s="4">
        <v>6</v>
      </c>
      <c r="HX47" s="4">
        <v>2</v>
      </c>
      <c r="HY47" s="4">
        <v>3</v>
      </c>
      <c r="HZ47" s="4">
        <v>3</v>
      </c>
      <c r="IA47" s="4">
        <v>3</v>
      </c>
      <c r="IB47" s="4">
        <v>1</v>
      </c>
      <c r="IC47" s="4">
        <v>2</v>
      </c>
      <c r="ID47" s="4">
        <v>1</v>
      </c>
      <c r="IE47" s="4">
        <v>6</v>
      </c>
      <c r="IF47" s="4">
        <v>1</v>
      </c>
      <c r="IG47" s="4">
        <v>3</v>
      </c>
      <c r="IH47" s="4">
        <v>1</v>
      </c>
      <c r="II47" s="4">
        <v>0</v>
      </c>
      <c r="IJ47" s="4">
        <v>1</v>
      </c>
      <c r="IK47" s="4">
        <v>2</v>
      </c>
      <c r="IL47" s="4">
        <v>2</v>
      </c>
      <c r="IM47" s="4">
        <v>4</v>
      </c>
      <c r="IN47" s="4">
        <v>1</v>
      </c>
      <c r="IO47" s="4">
        <v>1</v>
      </c>
      <c r="IP47" s="4">
        <v>2</v>
      </c>
      <c r="IQ47" s="121">
        <v>2</v>
      </c>
      <c r="IR47" s="4">
        <v>5</v>
      </c>
      <c r="IS47" s="4">
        <v>0</v>
      </c>
      <c r="IT47" s="4">
        <v>3</v>
      </c>
      <c r="IU47" s="4">
        <v>0</v>
      </c>
      <c r="IV47" s="4">
        <v>6</v>
      </c>
      <c r="IW47" s="4">
        <v>2</v>
      </c>
      <c r="IX47" s="4">
        <v>3</v>
      </c>
      <c r="IY47" s="4">
        <v>1</v>
      </c>
      <c r="IZ47" s="4">
        <v>2</v>
      </c>
      <c r="JA47" s="4">
        <v>3</v>
      </c>
      <c r="JB47" s="4">
        <v>2</v>
      </c>
      <c r="JC47" s="121">
        <v>1</v>
      </c>
    </row>
    <row r="48" spans="1:273" s="156" customFormat="1" ht="14.25" customHeight="1" x14ac:dyDescent="0.35">
      <c r="A48" s="200" t="s">
        <v>22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>
        <f>SUM(U45:U47)</f>
        <v>246</v>
      </c>
      <c r="V48" s="13">
        <f t="shared" ref="V48:CG48" si="64">SUM(V45:V47)</f>
        <v>183</v>
      </c>
      <c r="W48" s="13">
        <f t="shared" si="64"/>
        <v>284</v>
      </c>
      <c r="X48" s="13">
        <f t="shared" si="64"/>
        <v>318</v>
      </c>
      <c r="Y48" s="13">
        <f t="shared" si="64"/>
        <v>401</v>
      </c>
      <c r="Z48" s="13">
        <f t="shared" si="64"/>
        <v>354</v>
      </c>
      <c r="AA48" s="13">
        <f t="shared" si="64"/>
        <v>240</v>
      </c>
      <c r="AB48" s="13">
        <f t="shared" si="64"/>
        <v>265</v>
      </c>
      <c r="AC48" s="13">
        <f t="shared" si="64"/>
        <v>293</v>
      </c>
      <c r="AD48" s="13">
        <f t="shared" si="64"/>
        <v>247</v>
      </c>
      <c r="AE48" s="13">
        <f t="shared" si="64"/>
        <v>204</v>
      </c>
      <c r="AF48" s="13">
        <f t="shared" si="64"/>
        <v>166</v>
      </c>
      <c r="AG48" s="13">
        <f t="shared" si="64"/>
        <v>162</v>
      </c>
      <c r="AH48" s="13">
        <f t="shared" si="64"/>
        <v>116</v>
      </c>
      <c r="AI48" s="13">
        <f t="shared" si="64"/>
        <v>176</v>
      </c>
      <c r="AJ48" s="13">
        <f t="shared" si="64"/>
        <v>153</v>
      </c>
      <c r="AK48" s="13">
        <f t="shared" si="64"/>
        <v>207</v>
      </c>
      <c r="AL48" s="13">
        <f t="shared" si="64"/>
        <v>156</v>
      </c>
      <c r="AM48" s="13">
        <f t="shared" si="64"/>
        <v>123</v>
      </c>
      <c r="AN48" s="13">
        <f t="shared" si="64"/>
        <v>139</v>
      </c>
      <c r="AO48" s="13">
        <f t="shared" si="64"/>
        <v>123</v>
      </c>
      <c r="AP48" s="13">
        <f t="shared" si="64"/>
        <v>176</v>
      </c>
      <c r="AQ48" s="13">
        <f t="shared" si="64"/>
        <v>101</v>
      </c>
      <c r="AR48" s="13">
        <f t="shared" si="64"/>
        <v>125</v>
      </c>
      <c r="AS48" s="13">
        <f t="shared" si="64"/>
        <v>97</v>
      </c>
      <c r="AT48" s="13">
        <f t="shared" si="64"/>
        <v>122</v>
      </c>
      <c r="AU48" s="13">
        <f t="shared" si="64"/>
        <v>112</v>
      </c>
      <c r="AV48" s="13">
        <f t="shared" si="64"/>
        <v>143</v>
      </c>
      <c r="AW48" s="13">
        <f t="shared" si="64"/>
        <v>171</v>
      </c>
      <c r="AX48" s="13">
        <f t="shared" si="64"/>
        <v>140</v>
      </c>
      <c r="AY48" s="13">
        <f t="shared" si="64"/>
        <v>123</v>
      </c>
      <c r="AZ48" s="13">
        <f t="shared" si="64"/>
        <v>129</v>
      </c>
      <c r="BA48" s="13">
        <f t="shared" si="64"/>
        <v>133</v>
      </c>
      <c r="BB48" s="13">
        <f t="shared" si="64"/>
        <v>121</v>
      </c>
      <c r="BC48" s="13">
        <f t="shared" si="64"/>
        <v>130</v>
      </c>
      <c r="BD48" s="13">
        <f t="shared" si="64"/>
        <v>101</v>
      </c>
      <c r="BE48" s="13">
        <f t="shared" si="64"/>
        <v>87</v>
      </c>
      <c r="BF48" s="13">
        <f t="shared" si="64"/>
        <v>98</v>
      </c>
      <c r="BG48" s="13">
        <f t="shared" si="64"/>
        <v>110</v>
      </c>
      <c r="BH48" s="13">
        <f t="shared" si="64"/>
        <v>124</v>
      </c>
      <c r="BI48" s="13">
        <f t="shared" si="64"/>
        <v>135</v>
      </c>
      <c r="BJ48" s="13">
        <f t="shared" si="64"/>
        <v>136</v>
      </c>
      <c r="BK48" s="13">
        <f t="shared" si="64"/>
        <v>114</v>
      </c>
      <c r="BL48" s="13">
        <f t="shared" si="64"/>
        <v>128</v>
      </c>
      <c r="BM48" s="13">
        <f t="shared" si="64"/>
        <v>126</v>
      </c>
      <c r="BN48" s="13">
        <f t="shared" si="64"/>
        <v>101</v>
      </c>
      <c r="BO48" s="13">
        <f t="shared" si="64"/>
        <v>80</v>
      </c>
      <c r="BP48" s="13">
        <f t="shared" si="64"/>
        <v>83</v>
      </c>
      <c r="BQ48" s="13">
        <f t="shared" si="64"/>
        <v>53</v>
      </c>
      <c r="BR48" s="13">
        <f t="shared" si="64"/>
        <v>78</v>
      </c>
      <c r="BS48" s="13">
        <f t="shared" si="64"/>
        <v>101</v>
      </c>
      <c r="BT48" s="13">
        <f t="shared" si="64"/>
        <v>88</v>
      </c>
      <c r="BU48" s="13">
        <f t="shared" si="64"/>
        <v>126</v>
      </c>
      <c r="BV48" s="13">
        <f t="shared" si="64"/>
        <v>142</v>
      </c>
      <c r="BW48" s="13">
        <f t="shared" si="64"/>
        <v>122</v>
      </c>
      <c r="BX48" s="13">
        <f t="shared" si="64"/>
        <v>134</v>
      </c>
      <c r="BY48" s="13">
        <f t="shared" si="64"/>
        <v>137</v>
      </c>
      <c r="BZ48" s="13">
        <f t="shared" si="64"/>
        <v>140</v>
      </c>
      <c r="CA48" s="13">
        <f t="shared" si="64"/>
        <v>129</v>
      </c>
      <c r="CB48" s="13">
        <f t="shared" si="64"/>
        <v>135</v>
      </c>
      <c r="CC48" s="13">
        <f t="shared" si="64"/>
        <v>99</v>
      </c>
      <c r="CD48" s="13">
        <f t="shared" si="64"/>
        <v>93</v>
      </c>
      <c r="CE48" s="13">
        <f t="shared" si="64"/>
        <v>126</v>
      </c>
      <c r="CF48" s="13">
        <f t="shared" si="64"/>
        <v>164</v>
      </c>
      <c r="CG48" s="13">
        <f t="shared" si="64"/>
        <v>170</v>
      </c>
      <c r="CH48" s="13">
        <f t="shared" ref="CH48:ES48" si="65">SUM(CH45:CH47)</f>
        <v>168</v>
      </c>
      <c r="CI48" s="13">
        <f t="shared" si="65"/>
        <v>148</v>
      </c>
      <c r="CJ48" s="13">
        <f t="shared" si="65"/>
        <v>129</v>
      </c>
      <c r="CK48" s="13">
        <f t="shared" si="65"/>
        <v>143</v>
      </c>
      <c r="CL48" s="13">
        <f t="shared" si="65"/>
        <v>138</v>
      </c>
      <c r="CM48" s="13">
        <f t="shared" si="65"/>
        <v>136</v>
      </c>
      <c r="CN48" s="13">
        <f t="shared" si="65"/>
        <v>155</v>
      </c>
      <c r="CO48" s="13">
        <f t="shared" si="65"/>
        <v>99</v>
      </c>
      <c r="CP48" s="13">
        <f t="shared" si="65"/>
        <v>107</v>
      </c>
      <c r="CQ48" s="13">
        <f t="shared" si="65"/>
        <v>169</v>
      </c>
      <c r="CR48" s="13">
        <f t="shared" si="65"/>
        <v>167</v>
      </c>
      <c r="CS48" s="13">
        <f t="shared" si="65"/>
        <v>159</v>
      </c>
      <c r="CT48" s="13">
        <f t="shared" si="65"/>
        <v>177</v>
      </c>
      <c r="CU48" s="13">
        <f t="shared" si="65"/>
        <v>147</v>
      </c>
      <c r="CV48" s="13">
        <f t="shared" si="65"/>
        <v>132</v>
      </c>
      <c r="CW48" s="13">
        <f t="shared" si="65"/>
        <v>138</v>
      </c>
      <c r="CX48" s="13">
        <f t="shared" si="65"/>
        <v>132</v>
      </c>
      <c r="CY48" s="13">
        <f t="shared" si="65"/>
        <v>122</v>
      </c>
      <c r="CZ48" s="13">
        <f t="shared" si="65"/>
        <v>140</v>
      </c>
      <c r="DA48" s="13">
        <f t="shared" si="65"/>
        <v>116</v>
      </c>
      <c r="DB48" s="13">
        <f t="shared" si="65"/>
        <v>143</v>
      </c>
      <c r="DC48" s="13">
        <f t="shared" si="65"/>
        <v>227</v>
      </c>
      <c r="DD48" s="13">
        <f t="shared" si="65"/>
        <v>186</v>
      </c>
      <c r="DE48" s="13">
        <f t="shared" si="65"/>
        <v>206</v>
      </c>
      <c r="DF48" s="13">
        <f t="shared" si="65"/>
        <v>182</v>
      </c>
      <c r="DG48" s="13">
        <f t="shared" si="65"/>
        <v>151</v>
      </c>
      <c r="DH48" s="13">
        <f t="shared" si="65"/>
        <v>173</v>
      </c>
      <c r="DI48" s="13">
        <f t="shared" si="65"/>
        <v>176</v>
      </c>
      <c r="DJ48" s="13">
        <f t="shared" si="65"/>
        <v>177</v>
      </c>
      <c r="DK48" s="13">
        <f t="shared" si="65"/>
        <v>165</v>
      </c>
      <c r="DL48" s="13">
        <f t="shared" si="65"/>
        <v>140</v>
      </c>
      <c r="DM48" s="13">
        <f t="shared" si="65"/>
        <v>115</v>
      </c>
      <c r="DN48" s="13">
        <f t="shared" si="65"/>
        <v>146</v>
      </c>
      <c r="DO48" s="13">
        <f t="shared" si="65"/>
        <v>180</v>
      </c>
      <c r="DP48" s="13">
        <f t="shared" si="65"/>
        <v>213</v>
      </c>
      <c r="DQ48" s="13">
        <f t="shared" si="65"/>
        <v>194</v>
      </c>
      <c r="DR48" s="13">
        <f t="shared" si="65"/>
        <v>187</v>
      </c>
      <c r="DS48" s="13">
        <f t="shared" si="65"/>
        <v>202</v>
      </c>
      <c r="DT48" s="13">
        <f t="shared" si="65"/>
        <v>184</v>
      </c>
      <c r="DU48" s="13">
        <f t="shared" si="65"/>
        <v>172</v>
      </c>
      <c r="DV48" s="13">
        <f t="shared" si="65"/>
        <v>164</v>
      </c>
      <c r="DW48" s="13">
        <f t="shared" si="65"/>
        <v>147</v>
      </c>
      <c r="DX48" s="13">
        <f t="shared" si="65"/>
        <v>189</v>
      </c>
      <c r="DY48" s="13">
        <f t="shared" si="65"/>
        <v>133</v>
      </c>
      <c r="DZ48" s="13">
        <f t="shared" si="65"/>
        <v>117</v>
      </c>
      <c r="EA48" s="13">
        <f t="shared" si="65"/>
        <v>146</v>
      </c>
      <c r="EB48" s="13">
        <f t="shared" si="65"/>
        <v>189</v>
      </c>
      <c r="EC48" s="13">
        <f t="shared" si="65"/>
        <v>231</v>
      </c>
      <c r="ED48" s="13">
        <f t="shared" si="65"/>
        <v>200</v>
      </c>
      <c r="EE48" s="13">
        <f t="shared" si="65"/>
        <v>201</v>
      </c>
      <c r="EF48" s="13">
        <f t="shared" si="65"/>
        <v>174</v>
      </c>
      <c r="EG48" s="13">
        <f t="shared" si="65"/>
        <v>201</v>
      </c>
      <c r="EH48" s="13">
        <f t="shared" si="65"/>
        <v>192</v>
      </c>
      <c r="EI48" s="13">
        <f t="shared" si="65"/>
        <v>153</v>
      </c>
      <c r="EJ48" s="13">
        <f t="shared" si="65"/>
        <v>202</v>
      </c>
      <c r="EK48" s="13">
        <f t="shared" si="65"/>
        <v>129</v>
      </c>
      <c r="EL48" s="13">
        <f t="shared" si="65"/>
        <v>142</v>
      </c>
      <c r="EM48" s="13">
        <f t="shared" si="65"/>
        <v>184</v>
      </c>
      <c r="EN48" s="13">
        <f t="shared" si="65"/>
        <v>193</v>
      </c>
      <c r="EO48" s="13">
        <f t="shared" si="65"/>
        <v>241</v>
      </c>
      <c r="EP48" s="13">
        <f t="shared" si="65"/>
        <v>227</v>
      </c>
      <c r="EQ48" s="13">
        <f t="shared" si="65"/>
        <v>218</v>
      </c>
      <c r="ER48" s="13">
        <f t="shared" si="65"/>
        <v>187</v>
      </c>
      <c r="ES48" s="13">
        <f t="shared" si="65"/>
        <v>198</v>
      </c>
      <c r="ET48" s="13">
        <f t="shared" ref="ET48:HE48" si="66">SUM(ET45:ET47)</f>
        <v>198</v>
      </c>
      <c r="EU48" s="13">
        <f t="shared" si="66"/>
        <v>177</v>
      </c>
      <c r="EV48" s="13">
        <f t="shared" si="66"/>
        <v>198</v>
      </c>
      <c r="EW48" s="13">
        <f t="shared" si="66"/>
        <v>145</v>
      </c>
      <c r="EX48" s="13">
        <f t="shared" si="66"/>
        <v>130</v>
      </c>
      <c r="EY48" s="13">
        <f t="shared" si="66"/>
        <v>184</v>
      </c>
      <c r="EZ48" s="13">
        <f t="shared" si="66"/>
        <v>201</v>
      </c>
      <c r="FA48" s="13">
        <f t="shared" si="66"/>
        <v>217</v>
      </c>
      <c r="FB48" s="13">
        <f t="shared" si="66"/>
        <v>238</v>
      </c>
      <c r="FC48" s="13">
        <f t="shared" si="66"/>
        <v>201</v>
      </c>
      <c r="FD48" s="13">
        <f t="shared" si="66"/>
        <v>204</v>
      </c>
      <c r="FE48" s="13">
        <f t="shared" si="66"/>
        <v>211</v>
      </c>
      <c r="FF48" s="13">
        <f t="shared" si="66"/>
        <v>193</v>
      </c>
      <c r="FG48" s="13">
        <f t="shared" si="66"/>
        <v>167</v>
      </c>
      <c r="FH48" s="13">
        <f t="shared" si="66"/>
        <v>202</v>
      </c>
      <c r="FI48" s="13">
        <f t="shared" si="66"/>
        <v>141</v>
      </c>
      <c r="FJ48" s="13">
        <f t="shared" si="66"/>
        <v>149</v>
      </c>
      <c r="FK48" s="13">
        <f t="shared" si="66"/>
        <v>235</v>
      </c>
      <c r="FL48" s="13">
        <f t="shared" si="66"/>
        <v>219</v>
      </c>
      <c r="FM48" s="13">
        <f t="shared" si="66"/>
        <v>254</v>
      </c>
      <c r="FN48" s="13">
        <f t="shared" si="66"/>
        <v>295</v>
      </c>
      <c r="FO48" s="13">
        <f t="shared" si="66"/>
        <v>185</v>
      </c>
      <c r="FP48" s="13">
        <f t="shared" si="66"/>
        <v>224</v>
      </c>
      <c r="FQ48" s="13">
        <f t="shared" si="66"/>
        <v>206</v>
      </c>
      <c r="FR48" s="13">
        <f t="shared" si="66"/>
        <v>234</v>
      </c>
      <c r="FS48" s="13">
        <f t="shared" si="66"/>
        <v>208</v>
      </c>
      <c r="FT48" s="13">
        <f t="shared" si="66"/>
        <v>208</v>
      </c>
      <c r="FU48" s="13">
        <f t="shared" si="66"/>
        <v>153</v>
      </c>
      <c r="FV48" s="13">
        <f t="shared" si="66"/>
        <v>112</v>
      </c>
      <c r="FW48" s="13">
        <f t="shared" si="66"/>
        <v>232</v>
      </c>
      <c r="FX48" s="13">
        <f t="shared" si="66"/>
        <v>225</v>
      </c>
      <c r="FY48" s="13">
        <f t="shared" si="66"/>
        <v>267</v>
      </c>
      <c r="FZ48" s="13">
        <f t="shared" si="66"/>
        <v>245</v>
      </c>
      <c r="GA48" s="13">
        <f t="shared" si="66"/>
        <v>209</v>
      </c>
      <c r="GB48" s="13">
        <f t="shared" si="66"/>
        <v>228</v>
      </c>
      <c r="GC48" s="13">
        <f t="shared" si="66"/>
        <v>178</v>
      </c>
      <c r="GD48" s="13">
        <f t="shared" si="66"/>
        <v>215</v>
      </c>
      <c r="GE48" s="13">
        <f t="shared" si="66"/>
        <v>162</v>
      </c>
      <c r="GF48" s="13">
        <f t="shared" si="66"/>
        <v>192</v>
      </c>
      <c r="GG48" s="13">
        <f t="shared" si="66"/>
        <v>144</v>
      </c>
      <c r="GH48" s="13">
        <f t="shared" si="66"/>
        <v>163</v>
      </c>
      <c r="GI48" s="13">
        <f t="shared" si="66"/>
        <v>218</v>
      </c>
      <c r="GJ48" s="13">
        <f t="shared" si="66"/>
        <v>229</v>
      </c>
      <c r="GK48" s="13">
        <f t="shared" si="66"/>
        <v>253</v>
      </c>
      <c r="GL48" s="13">
        <f t="shared" si="66"/>
        <v>232</v>
      </c>
      <c r="GM48" s="13">
        <f t="shared" si="66"/>
        <v>232</v>
      </c>
      <c r="GN48" s="13">
        <f t="shared" si="66"/>
        <v>243</v>
      </c>
      <c r="GO48" s="13">
        <f t="shared" si="66"/>
        <v>199</v>
      </c>
      <c r="GP48" s="13">
        <f t="shared" si="66"/>
        <v>224</v>
      </c>
      <c r="GQ48" s="13">
        <f t="shared" si="66"/>
        <v>250</v>
      </c>
      <c r="GR48" s="13">
        <f t="shared" si="66"/>
        <v>219</v>
      </c>
      <c r="GS48" s="13">
        <f t="shared" si="66"/>
        <v>179</v>
      </c>
      <c r="GT48" s="13">
        <f t="shared" si="66"/>
        <v>181</v>
      </c>
      <c r="GU48" s="13">
        <f t="shared" si="66"/>
        <v>236</v>
      </c>
      <c r="GV48" s="13">
        <f t="shared" si="66"/>
        <v>181</v>
      </c>
      <c r="GW48" s="13">
        <f t="shared" si="66"/>
        <v>179</v>
      </c>
      <c r="GX48" s="13">
        <f t="shared" si="66"/>
        <v>251</v>
      </c>
      <c r="GY48" s="13">
        <f t="shared" si="66"/>
        <v>452</v>
      </c>
      <c r="GZ48" s="13">
        <f t="shared" si="66"/>
        <v>403</v>
      </c>
      <c r="HA48" s="13">
        <f t="shared" si="66"/>
        <v>445</v>
      </c>
      <c r="HB48" s="13">
        <f t="shared" si="66"/>
        <v>460</v>
      </c>
      <c r="HC48" s="13">
        <f t="shared" si="66"/>
        <v>383</v>
      </c>
      <c r="HD48" s="13">
        <f t="shared" si="66"/>
        <v>401</v>
      </c>
      <c r="HE48" s="13">
        <f t="shared" si="66"/>
        <v>335</v>
      </c>
      <c r="HF48" s="13">
        <f t="shared" ref="HF48:IL48" si="67">SUM(HF45:HF47)</f>
        <v>298</v>
      </c>
      <c r="HG48" s="13">
        <f t="shared" si="67"/>
        <v>447</v>
      </c>
      <c r="HH48" s="13">
        <f t="shared" si="67"/>
        <v>445</v>
      </c>
      <c r="HI48" s="13">
        <f t="shared" si="67"/>
        <v>440</v>
      </c>
      <c r="HJ48" s="13">
        <f t="shared" si="67"/>
        <v>432</v>
      </c>
      <c r="HK48" s="13">
        <f t="shared" si="67"/>
        <v>369</v>
      </c>
      <c r="HL48" s="13">
        <f t="shared" si="67"/>
        <v>329</v>
      </c>
      <c r="HM48" s="13">
        <f t="shared" si="67"/>
        <v>313</v>
      </c>
      <c r="HN48" s="13">
        <f t="shared" si="67"/>
        <v>333</v>
      </c>
      <c r="HO48" s="13">
        <f t="shared" si="67"/>
        <v>340</v>
      </c>
      <c r="HP48" s="13">
        <f t="shared" si="67"/>
        <v>319</v>
      </c>
      <c r="HQ48" s="13">
        <f t="shared" si="67"/>
        <v>285</v>
      </c>
      <c r="HR48" s="13">
        <f t="shared" si="67"/>
        <v>248</v>
      </c>
      <c r="HS48" s="13">
        <f t="shared" si="67"/>
        <v>387</v>
      </c>
      <c r="HT48" s="13">
        <f t="shared" si="67"/>
        <v>344</v>
      </c>
      <c r="HU48" s="13">
        <f t="shared" si="67"/>
        <v>331</v>
      </c>
      <c r="HV48" s="13">
        <f t="shared" si="67"/>
        <v>290</v>
      </c>
      <c r="HW48" s="13">
        <f t="shared" si="67"/>
        <v>233</v>
      </c>
      <c r="HX48" s="13">
        <f t="shared" si="67"/>
        <v>265</v>
      </c>
      <c r="HY48" s="13">
        <f t="shared" si="67"/>
        <v>231</v>
      </c>
      <c r="HZ48" s="13">
        <f t="shared" si="67"/>
        <v>207</v>
      </c>
      <c r="IA48" s="13">
        <f t="shared" si="67"/>
        <v>195</v>
      </c>
      <c r="IB48" s="13">
        <f t="shared" si="67"/>
        <v>168</v>
      </c>
      <c r="IC48" s="13">
        <f t="shared" si="67"/>
        <v>141</v>
      </c>
      <c r="ID48" s="13">
        <f t="shared" si="67"/>
        <v>174</v>
      </c>
      <c r="IE48" s="13">
        <f t="shared" si="67"/>
        <v>242</v>
      </c>
      <c r="IF48" s="13">
        <f t="shared" si="67"/>
        <v>215</v>
      </c>
      <c r="IG48" s="13">
        <f t="shared" si="67"/>
        <v>228</v>
      </c>
      <c r="IH48" s="13">
        <f t="shared" si="67"/>
        <v>245</v>
      </c>
      <c r="II48" s="13">
        <f t="shared" si="67"/>
        <v>172</v>
      </c>
      <c r="IJ48" s="13">
        <f t="shared" si="67"/>
        <v>191</v>
      </c>
      <c r="IK48" s="13">
        <f t="shared" si="67"/>
        <v>216</v>
      </c>
      <c r="IL48" s="13">
        <f t="shared" si="67"/>
        <v>177</v>
      </c>
      <c r="IM48" s="13">
        <f>SUM(IM45:IM47)</f>
        <v>183</v>
      </c>
      <c r="IN48" s="13">
        <f t="shared" ref="IN48:JM48" si="68">SUM(IN45:IN47)</f>
        <v>146</v>
      </c>
      <c r="IO48" s="13">
        <f t="shared" si="68"/>
        <v>141</v>
      </c>
      <c r="IP48" s="13">
        <f t="shared" si="68"/>
        <v>137</v>
      </c>
      <c r="IQ48" s="13">
        <f t="shared" si="68"/>
        <v>208</v>
      </c>
      <c r="IR48" s="13">
        <f t="shared" si="68"/>
        <v>218</v>
      </c>
      <c r="IS48" s="13">
        <f t="shared" si="68"/>
        <v>209</v>
      </c>
      <c r="IT48" s="13">
        <f t="shared" si="68"/>
        <v>181</v>
      </c>
      <c r="IU48" s="13">
        <f t="shared" si="68"/>
        <v>209</v>
      </c>
      <c r="IV48" s="13">
        <f t="shared" si="68"/>
        <v>187</v>
      </c>
      <c r="IW48" s="13">
        <f t="shared" si="68"/>
        <v>172</v>
      </c>
      <c r="IX48" s="13">
        <f t="shared" si="68"/>
        <v>190</v>
      </c>
      <c r="IY48" s="13">
        <f t="shared" si="68"/>
        <v>154</v>
      </c>
      <c r="IZ48" s="13">
        <f t="shared" si="68"/>
        <v>169</v>
      </c>
      <c r="JA48" s="13">
        <f t="shared" si="68"/>
        <v>166</v>
      </c>
      <c r="JB48" s="13">
        <f t="shared" si="68"/>
        <v>125</v>
      </c>
      <c r="JC48" s="13">
        <f t="shared" si="68"/>
        <v>176</v>
      </c>
      <c r="JD48" s="13">
        <f t="shared" si="68"/>
        <v>0</v>
      </c>
      <c r="JE48" s="13">
        <f t="shared" si="68"/>
        <v>0</v>
      </c>
      <c r="JF48" s="13">
        <f t="shared" si="68"/>
        <v>0</v>
      </c>
      <c r="JG48" s="13">
        <f t="shared" si="68"/>
        <v>0</v>
      </c>
      <c r="JH48" s="13">
        <f t="shared" si="68"/>
        <v>0</v>
      </c>
      <c r="JI48" s="13">
        <f t="shared" si="68"/>
        <v>0</v>
      </c>
      <c r="JJ48" s="13">
        <f t="shared" si="68"/>
        <v>0</v>
      </c>
      <c r="JK48" s="13">
        <f t="shared" si="68"/>
        <v>0</v>
      </c>
      <c r="JL48" s="13">
        <f t="shared" si="68"/>
        <v>0</v>
      </c>
      <c r="JM48" s="13">
        <f t="shared" si="68"/>
        <v>0</v>
      </c>
    </row>
    <row r="49" spans="1:273" s="208" customFormat="1" ht="14.25" customHeight="1" x14ac:dyDescent="0.3"/>
    <row r="50" spans="1:273" s="156" customFormat="1" ht="14.25" customHeight="1" x14ac:dyDescent="0.35">
      <c r="A50" s="194" t="s">
        <v>271</v>
      </c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>
        <v>39264</v>
      </c>
      <c r="AZ50" s="30">
        <v>39295</v>
      </c>
      <c r="BA50" s="30">
        <v>39326</v>
      </c>
      <c r="BB50" s="30">
        <v>39356</v>
      </c>
      <c r="BC50" s="30">
        <v>39387</v>
      </c>
      <c r="BD50" s="30">
        <v>39417</v>
      </c>
      <c r="BE50" s="30">
        <v>39448</v>
      </c>
      <c r="BF50" s="30">
        <v>39479</v>
      </c>
      <c r="BG50" s="30">
        <v>39510</v>
      </c>
      <c r="BH50" s="30">
        <v>39539</v>
      </c>
      <c r="BI50" s="30">
        <v>39569</v>
      </c>
      <c r="BJ50" s="30">
        <v>39600</v>
      </c>
      <c r="BK50" s="30">
        <v>39630</v>
      </c>
      <c r="BL50" s="30">
        <v>39661</v>
      </c>
      <c r="BM50" s="30">
        <v>39692</v>
      </c>
      <c r="BN50" s="30">
        <v>39722</v>
      </c>
      <c r="BO50" s="30">
        <v>39753</v>
      </c>
      <c r="BP50" s="30">
        <v>39783</v>
      </c>
      <c r="BQ50" s="30">
        <v>39814</v>
      </c>
      <c r="BR50" s="30">
        <v>39845</v>
      </c>
      <c r="BS50" s="30">
        <v>39873</v>
      </c>
      <c r="BT50" s="30">
        <v>39904</v>
      </c>
      <c r="BU50" s="30">
        <v>39934</v>
      </c>
      <c r="BV50" s="30">
        <v>39965</v>
      </c>
      <c r="BW50" s="30">
        <v>39995</v>
      </c>
      <c r="BX50" s="30">
        <v>40026</v>
      </c>
      <c r="BY50" s="30">
        <v>40057</v>
      </c>
      <c r="BZ50" s="30">
        <v>40087</v>
      </c>
      <c r="CA50" s="30">
        <v>40118</v>
      </c>
      <c r="CB50" s="30">
        <v>40148</v>
      </c>
      <c r="CC50" s="30">
        <v>40179</v>
      </c>
      <c r="CD50" s="30">
        <v>40210</v>
      </c>
      <c r="CE50" s="30">
        <v>40238</v>
      </c>
      <c r="CF50" s="30">
        <v>40269</v>
      </c>
      <c r="CG50" s="30">
        <v>40299</v>
      </c>
      <c r="CH50" s="30">
        <v>40330</v>
      </c>
      <c r="CI50" s="30">
        <v>40360</v>
      </c>
      <c r="CJ50" s="30">
        <v>40391</v>
      </c>
      <c r="CK50" s="30">
        <v>40422</v>
      </c>
      <c r="CL50" s="30">
        <v>40452</v>
      </c>
      <c r="CM50" s="30">
        <v>40483</v>
      </c>
      <c r="CN50" s="30">
        <v>40513</v>
      </c>
      <c r="CO50" s="30">
        <v>40544</v>
      </c>
      <c r="CP50" s="30">
        <v>40575</v>
      </c>
      <c r="CQ50" s="30">
        <v>40603</v>
      </c>
      <c r="CR50" s="30">
        <v>40634</v>
      </c>
      <c r="CS50" s="30">
        <v>40664</v>
      </c>
      <c r="CT50" s="30">
        <v>40695</v>
      </c>
      <c r="CU50" s="30">
        <v>40725</v>
      </c>
      <c r="CV50" s="30">
        <v>40756</v>
      </c>
      <c r="CW50" s="30">
        <v>40787</v>
      </c>
      <c r="CX50" s="30">
        <v>40817</v>
      </c>
      <c r="CY50" s="30">
        <v>40848</v>
      </c>
      <c r="CZ50" s="30">
        <v>40878</v>
      </c>
      <c r="DA50" s="30">
        <v>40909</v>
      </c>
      <c r="DB50" s="30">
        <v>40940</v>
      </c>
      <c r="DC50" s="30">
        <v>40969</v>
      </c>
      <c r="DD50" s="30">
        <v>41000</v>
      </c>
      <c r="DE50" s="30">
        <v>41030</v>
      </c>
      <c r="DF50" s="30">
        <v>41061</v>
      </c>
      <c r="DG50" s="30">
        <v>41091</v>
      </c>
      <c r="DH50" s="30">
        <v>41122</v>
      </c>
      <c r="DI50" s="30">
        <v>41153</v>
      </c>
      <c r="DJ50" s="30">
        <v>41183</v>
      </c>
      <c r="DK50" s="30">
        <v>41214</v>
      </c>
      <c r="DL50" s="30">
        <v>41244</v>
      </c>
      <c r="DM50" s="30">
        <v>41275</v>
      </c>
      <c r="DN50" s="30">
        <v>41306</v>
      </c>
      <c r="DO50" s="30">
        <v>41334</v>
      </c>
      <c r="DP50" s="30">
        <v>41365</v>
      </c>
      <c r="DQ50" s="30">
        <v>41395</v>
      </c>
      <c r="DR50" s="30">
        <v>41426</v>
      </c>
      <c r="DS50" s="30">
        <v>41456</v>
      </c>
      <c r="DT50" s="30">
        <v>41487</v>
      </c>
      <c r="DU50" s="30">
        <v>41518</v>
      </c>
      <c r="DV50" s="30">
        <v>41548</v>
      </c>
      <c r="DW50" s="30">
        <v>41579</v>
      </c>
      <c r="DX50" s="30">
        <v>41609</v>
      </c>
      <c r="DY50" s="30">
        <v>41640</v>
      </c>
      <c r="DZ50" s="30">
        <v>41671</v>
      </c>
      <c r="EA50" s="30">
        <v>41699</v>
      </c>
      <c r="EB50" s="30">
        <v>41730</v>
      </c>
      <c r="EC50" s="30">
        <v>41760</v>
      </c>
      <c r="ED50" s="30">
        <v>41791</v>
      </c>
      <c r="EE50" s="30">
        <v>41821</v>
      </c>
      <c r="EF50" s="30">
        <v>41852</v>
      </c>
      <c r="EG50" s="30">
        <v>41883</v>
      </c>
      <c r="EH50" s="30">
        <v>41913</v>
      </c>
      <c r="EI50" s="30">
        <v>41944</v>
      </c>
      <c r="EJ50" s="30">
        <v>41974</v>
      </c>
      <c r="EK50" s="30">
        <v>42005</v>
      </c>
      <c r="EL50" s="30">
        <v>42036</v>
      </c>
      <c r="EM50" s="30">
        <v>42064</v>
      </c>
      <c r="EN50" s="30">
        <v>42095</v>
      </c>
      <c r="EO50" s="30">
        <v>42125</v>
      </c>
      <c r="EP50" s="30">
        <v>42156</v>
      </c>
      <c r="EQ50" s="30">
        <v>42186</v>
      </c>
      <c r="ER50" s="30">
        <v>42217</v>
      </c>
      <c r="ES50" s="30">
        <v>42248</v>
      </c>
      <c r="ET50" s="30">
        <v>42278</v>
      </c>
      <c r="EU50" s="30">
        <v>42309</v>
      </c>
      <c r="EV50" s="30">
        <v>42339</v>
      </c>
      <c r="EW50" s="30">
        <v>42370</v>
      </c>
      <c r="EX50" s="30">
        <v>42401</v>
      </c>
      <c r="EY50" s="30">
        <v>42430</v>
      </c>
      <c r="EZ50" s="30">
        <v>42461</v>
      </c>
      <c r="FA50" s="30">
        <v>42491</v>
      </c>
      <c r="FB50" s="30">
        <v>42522</v>
      </c>
      <c r="FC50" s="30">
        <v>42552</v>
      </c>
      <c r="FD50" s="30">
        <v>42583</v>
      </c>
      <c r="FE50" s="30">
        <v>42614</v>
      </c>
      <c r="FF50" s="30">
        <v>42644</v>
      </c>
      <c r="FG50" s="30">
        <v>42675</v>
      </c>
      <c r="FH50" s="30">
        <v>42705</v>
      </c>
      <c r="FI50" s="30">
        <v>42736</v>
      </c>
      <c r="FJ50" s="30">
        <v>42767</v>
      </c>
      <c r="FK50" s="30">
        <v>42795</v>
      </c>
      <c r="FL50" s="30">
        <v>42826</v>
      </c>
      <c r="FM50" s="30">
        <v>42856</v>
      </c>
      <c r="FN50" s="30">
        <v>42887</v>
      </c>
      <c r="FO50" s="30">
        <v>42917</v>
      </c>
      <c r="FP50" s="30">
        <v>42948</v>
      </c>
      <c r="FQ50" s="30">
        <v>42979</v>
      </c>
      <c r="FR50" s="30">
        <v>43009</v>
      </c>
      <c r="FS50" s="30">
        <v>43040</v>
      </c>
      <c r="FT50" s="30">
        <v>43070</v>
      </c>
      <c r="FU50" s="30">
        <v>43101</v>
      </c>
      <c r="FV50" s="30">
        <v>43132</v>
      </c>
      <c r="FW50" s="30">
        <v>43160</v>
      </c>
      <c r="FX50" s="30">
        <v>43191</v>
      </c>
      <c r="FY50" s="30">
        <v>43221</v>
      </c>
      <c r="FZ50" s="30">
        <v>43252</v>
      </c>
      <c r="GA50" s="30">
        <v>43282</v>
      </c>
      <c r="GB50" s="30">
        <v>43313</v>
      </c>
      <c r="GC50" s="30">
        <v>43344</v>
      </c>
      <c r="GD50" s="30">
        <v>43374</v>
      </c>
      <c r="GE50" s="30">
        <v>43405</v>
      </c>
      <c r="GF50" s="30">
        <v>43435</v>
      </c>
      <c r="GG50" s="30">
        <v>43466</v>
      </c>
      <c r="GH50" s="30">
        <v>43497</v>
      </c>
      <c r="GI50" s="30">
        <v>43525</v>
      </c>
      <c r="GJ50" s="30">
        <v>43556</v>
      </c>
      <c r="GK50" s="30">
        <v>43586</v>
      </c>
      <c r="GL50" s="30">
        <v>43617</v>
      </c>
      <c r="GM50" s="30">
        <v>43647</v>
      </c>
      <c r="GN50" s="30">
        <v>43678</v>
      </c>
      <c r="GO50" s="30">
        <v>43709</v>
      </c>
      <c r="GP50" s="30">
        <v>43739</v>
      </c>
      <c r="GQ50" s="30">
        <v>43770</v>
      </c>
      <c r="GR50" s="30">
        <v>43800</v>
      </c>
      <c r="GS50" s="30">
        <v>43831</v>
      </c>
      <c r="GT50" s="30">
        <v>43862</v>
      </c>
      <c r="GU50" s="30">
        <v>43891</v>
      </c>
      <c r="GV50" s="30">
        <v>43922</v>
      </c>
      <c r="GW50" s="30">
        <v>43952</v>
      </c>
      <c r="GX50" s="30">
        <v>43983</v>
      </c>
      <c r="GY50" s="30">
        <v>44013</v>
      </c>
      <c r="GZ50" s="30">
        <v>44044</v>
      </c>
      <c r="HA50" s="30">
        <v>44075</v>
      </c>
      <c r="HB50" s="30">
        <v>44105</v>
      </c>
      <c r="HC50" s="30">
        <v>44136</v>
      </c>
      <c r="HD50" s="30">
        <v>44166</v>
      </c>
      <c r="HE50" s="30">
        <v>44197</v>
      </c>
      <c r="HF50" s="30">
        <v>44228</v>
      </c>
      <c r="HG50" s="30">
        <v>44256</v>
      </c>
      <c r="HH50" s="30">
        <v>44287</v>
      </c>
      <c r="HI50" s="30">
        <v>44317</v>
      </c>
      <c r="HJ50" s="30">
        <v>44348</v>
      </c>
      <c r="HK50" s="30">
        <v>44378</v>
      </c>
      <c r="HL50" s="30">
        <v>44409</v>
      </c>
      <c r="HM50" s="30">
        <v>44440</v>
      </c>
      <c r="HN50" s="30">
        <v>44470</v>
      </c>
      <c r="HO50" s="30">
        <v>44501</v>
      </c>
      <c r="HP50" s="30">
        <v>44531</v>
      </c>
      <c r="HQ50" s="30">
        <v>44562</v>
      </c>
      <c r="HR50" s="30">
        <v>44593</v>
      </c>
      <c r="HS50" s="30">
        <v>44621</v>
      </c>
      <c r="HT50" s="30">
        <v>44652</v>
      </c>
      <c r="HU50" s="30">
        <v>44682</v>
      </c>
      <c r="HV50" s="30">
        <v>44713</v>
      </c>
      <c r="HW50" s="30">
        <v>44743</v>
      </c>
      <c r="HX50" s="30">
        <v>44774</v>
      </c>
      <c r="HY50" s="30">
        <v>44805</v>
      </c>
      <c r="HZ50" s="30">
        <v>44835</v>
      </c>
      <c r="IA50" s="30">
        <v>44866</v>
      </c>
      <c r="IB50" s="30">
        <v>44896</v>
      </c>
      <c r="IC50" s="30">
        <v>44927</v>
      </c>
      <c r="ID50" s="30">
        <v>44958</v>
      </c>
      <c r="IE50" s="30">
        <v>44986</v>
      </c>
      <c r="IF50" s="30">
        <v>45017</v>
      </c>
      <c r="IG50" s="30">
        <v>45047</v>
      </c>
      <c r="IH50" s="30">
        <v>45078</v>
      </c>
      <c r="II50" s="30">
        <v>45108</v>
      </c>
      <c r="IJ50" s="30">
        <v>45139</v>
      </c>
      <c r="IK50" s="30">
        <v>45170</v>
      </c>
      <c r="IL50" s="30">
        <v>45200</v>
      </c>
      <c r="IM50" s="30">
        <v>45231</v>
      </c>
      <c r="IN50" s="30">
        <v>45261</v>
      </c>
      <c r="IO50" s="30">
        <v>45292</v>
      </c>
      <c r="IP50" s="30">
        <v>45323</v>
      </c>
      <c r="IQ50" s="155">
        <v>45352</v>
      </c>
      <c r="IR50" s="30">
        <v>45383</v>
      </c>
      <c r="IS50" s="30">
        <v>45413</v>
      </c>
      <c r="IT50" s="30">
        <v>45444</v>
      </c>
      <c r="IU50" s="30">
        <v>45474</v>
      </c>
      <c r="IV50" s="30">
        <v>45505</v>
      </c>
      <c r="IW50" s="30">
        <v>45536</v>
      </c>
      <c r="IX50" s="30">
        <v>45566</v>
      </c>
      <c r="IY50" s="30">
        <v>45597</v>
      </c>
      <c r="IZ50" s="30">
        <v>45627</v>
      </c>
      <c r="JA50" s="30">
        <v>45658</v>
      </c>
      <c r="JB50" s="30">
        <v>45689</v>
      </c>
      <c r="JC50" s="30">
        <v>45717</v>
      </c>
      <c r="JD50" s="30">
        <v>45748</v>
      </c>
      <c r="JE50" s="30">
        <v>45778</v>
      </c>
      <c r="JF50" s="30">
        <v>45809</v>
      </c>
      <c r="JG50" s="30">
        <v>45839</v>
      </c>
      <c r="JH50" s="30">
        <v>45870</v>
      </c>
      <c r="JI50" s="30">
        <v>45901</v>
      </c>
      <c r="JJ50" s="30">
        <v>45931</v>
      </c>
      <c r="JK50" s="30">
        <v>45962</v>
      </c>
      <c r="JL50" s="30">
        <v>45992</v>
      </c>
      <c r="JM50" s="30">
        <v>46023</v>
      </c>
    </row>
    <row r="51" spans="1:273" ht="14.25" customHeight="1" x14ac:dyDescent="0.35">
      <c r="A51" s="185" t="s">
        <v>272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>
        <v>44</v>
      </c>
      <c r="BF51" s="4">
        <v>58</v>
      </c>
      <c r="BG51" s="4">
        <v>80</v>
      </c>
      <c r="BH51" s="4">
        <v>65</v>
      </c>
      <c r="BI51" s="4">
        <v>89</v>
      </c>
      <c r="BJ51" s="4">
        <v>83</v>
      </c>
      <c r="BK51" s="4">
        <v>66</v>
      </c>
      <c r="BL51" s="4">
        <v>74</v>
      </c>
      <c r="BM51" s="4">
        <v>62</v>
      </c>
      <c r="BN51" s="4">
        <v>58</v>
      </c>
      <c r="BO51" s="4">
        <v>34</v>
      </c>
      <c r="BP51" s="4">
        <v>49</v>
      </c>
      <c r="BQ51" s="4">
        <v>25</v>
      </c>
      <c r="BR51" s="4">
        <v>42</v>
      </c>
      <c r="BS51" s="4">
        <v>63</v>
      </c>
      <c r="BT51" s="4">
        <v>48</v>
      </c>
      <c r="BU51" s="4">
        <v>76</v>
      </c>
      <c r="BV51" s="4">
        <v>77</v>
      </c>
      <c r="BW51" s="4">
        <v>67</v>
      </c>
      <c r="BX51" s="4">
        <v>64</v>
      </c>
      <c r="BY51" s="4">
        <v>70</v>
      </c>
      <c r="BZ51" s="4">
        <v>67</v>
      </c>
      <c r="CA51" s="4">
        <v>69</v>
      </c>
      <c r="CB51" s="4">
        <v>69</v>
      </c>
      <c r="CC51" s="4">
        <v>60</v>
      </c>
      <c r="CD51" s="4">
        <v>50</v>
      </c>
      <c r="CE51" s="4">
        <v>66</v>
      </c>
      <c r="CF51" s="4">
        <v>85</v>
      </c>
      <c r="CG51" s="4">
        <v>88</v>
      </c>
      <c r="CH51" s="4">
        <v>82</v>
      </c>
      <c r="CI51" s="4">
        <v>77</v>
      </c>
      <c r="CJ51" s="4">
        <v>68</v>
      </c>
      <c r="CK51" s="4">
        <v>76</v>
      </c>
      <c r="CL51" s="4">
        <v>70</v>
      </c>
      <c r="CM51" s="4">
        <v>66</v>
      </c>
      <c r="CN51" s="4">
        <v>73</v>
      </c>
      <c r="CO51" s="4">
        <v>56</v>
      </c>
      <c r="CP51" s="4">
        <v>52</v>
      </c>
      <c r="CQ51" s="4">
        <v>80</v>
      </c>
      <c r="CR51" s="4">
        <v>97</v>
      </c>
      <c r="CS51" s="4">
        <v>77</v>
      </c>
      <c r="CT51" s="4">
        <v>95</v>
      </c>
      <c r="CU51" s="4">
        <v>82</v>
      </c>
      <c r="CV51" s="4">
        <v>66</v>
      </c>
      <c r="CW51" s="4">
        <v>66</v>
      </c>
      <c r="CX51" s="4">
        <v>62</v>
      </c>
      <c r="CY51" s="4">
        <v>50</v>
      </c>
      <c r="CZ51" s="4">
        <v>66</v>
      </c>
      <c r="DA51" s="4">
        <v>56</v>
      </c>
      <c r="DB51" s="4">
        <v>65</v>
      </c>
      <c r="DC51" s="4">
        <v>108</v>
      </c>
      <c r="DD51" s="4">
        <v>73</v>
      </c>
      <c r="DE51" s="4">
        <v>102</v>
      </c>
      <c r="DF51" s="4">
        <v>91</v>
      </c>
      <c r="DG51" s="4">
        <v>66</v>
      </c>
      <c r="DH51" s="4">
        <v>85</v>
      </c>
      <c r="DI51" s="4">
        <v>84</v>
      </c>
      <c r="DJ51" s="4">
        <v>83</v>
      </c>
      <c r="DK51" s="4">
        <v>86</v>
      </c>
      <c r="DL51" s="4">
        <v>68</v>
      </c>
      <c r="DM51" s="4">
        <v>62</v>
      </c>
      <c r="DN51" s="4">
        <v>48</v>
      </c>
      <c r="DO51" s="4">
        <v>83</v>
      </c>
      <c r="DP51" s="4">
        <v>99</v>
      </c>
      <c r="DQ51" s="4">
        <v>99</v>
      </c>
      <c r="DR51" s="4">
        <v>89</v>
      </c>
      <c r="DS51" s="4">
        <v>93</v>
      </c>
      <c r="DT51" s="4">
        <v>83</v>
      </c>
      <c r="DU51" s="4">
        <v>76</v>
      </c>
      <c r="DV51" s="4">
        <v>77</v>
      </c>
      <c r="DW51" s="4">
        <v>68</v>
      </c>
      <c r="DX51" s="4">
        <v>74</v>
      </c>
      <c r="DY51" s="4">
        <v>72</v>
      </c>
      <c r="DZ51" s="4">
        <v>47</v>
      </c>
      <c r="EA51" s="4">
        <v>69</v>
      </c>
      <c r="EB51" s="4">
        <v>90</v>
      </c>
      <c r="EC51" s="4">
        <v>127</v>
      </c>
      <c r="ED51" s="4">
        <v>87</v>
      </c>
      <c r="EE51" s="4">
        <v>71</v>
      </c>
      <c r="EF51" s="4">
        <v>67</v>
      </c>
      <c r="EG51" s="4">
        <v>85</v>
      </c>
      <c r="EH51" s="4">
        <v>100</v>
      </c>
      <c r="EI51" s="4">
        <v>75</v>
      </c>
      <c r="EJ51" s="4">
        <v>106</v>
      </c>
      <c r="EK51" s="4">
        <v>64</v>
      </c>
      <c r="EL51" s="4">
        <v>63</v>
      </c>
      <c r="EM51" s="4">
        <v>87</v>
      </c>
      <c r="EN51" s="4">
        <v>99</v>
      </c>
      <c r="EO51" s="4">
        <v>127</v>
      </c>
      <c r="EP51" s="4">
        <v>117</v>
      </c>
      <c r="EQ51" s="4">
        <v>108</v>
      </c>
      <c r="ER51" s="4">
        <v>85</v>
      </c>
      <c r="ES51" s="4">
        <v>93</v>
      </c>
      <c r="ET51" s="4">
        <v>108</v>
      </c>
      <c r="EU51" s="4">
        <v>99</v>
      </c>
      <c r="EV51" s="4">
        <v>98</v>
      </c>
      <c r="EW51" s="4">
        <v>80</v>
      </c>
      <c r="EX51" s="4">
        <v>57</v>
      </c>
      <c r="EY51" s="4">
        <v>96</v>
      </c>
      <c r="EZ51" s="4">
        <v>110</v>
      </c>
      <c r="FA51" s="4">
        <v>120</v>
      </c>
      <c r="FB51" s="4">
        <v>124</v>
      </c>
      <c r="FC51" s="4">
        <v>101</v>
      </c>
      <c r="FD51" s="4">
        <v>104</v>
      </c>
      <c r="FE51" s="4">
        <v>110</v>
      </c>
      <c r="FF51" s="4">
        <v>91</v>
      </c>
      <c r="FG51" s="4">
        <v>110</v>
      </c>
      <c r="FH51" s="4">
        <v>120</v>
      </c>
      <c r="FI51" s="4">
        <v>71</v>
      </c>
      <c r="FJ51" s="4">
        <v>78</v>
      </c>
      <c r="FK51" s="4">
        <v>115</v>
      </c>
      <c r="FL51" s="4">
        <v>121</v>
      </c>
      <c r="FM51" s="4">
        <v>119</v>
      </c>
      <c r="FN51" s="4">
        <v>136</v>
      </c>
      <c r="FO51" s="4">
        <v>92</v>
      </c>
      <c r="FP51" s="4">
        <v>111</v>
      </c>
      <c r="FQ51" s="4">
        <v>113</v>
      </c>
      <c r="FR51" s="4">
        <v>111</v>
      </c>
      <c r="FS51" s="4">
        <v>114</v>
      </c>
      <c r="FT51" s="4">
        <v>109</v>
      </c>
      <c r="FU51" s="4">
        <v>74</v>
      </c>
      <c r="FV51" s="4">
        <v>49</v>
      </c>
      <c r="FW51" s="4">
        <v>130</v>
      </c>
      <c r="FX51" s="4">
        <v>128</v>
      </c>
      <c r="FY51" s="4">
        <v>147</v>
      </c>
      <c r="FZ51" s="4">
        <v>119</v>
      </c>
      <c r="GA51" s="4">
        <v>116</v>
      </c>
      <c r="GB51" s="4">
        <v>121</v>
      </c>
      <c r="GC51" s="4">
        <v>94</v>
      </c>
      <c r="GD51" s="4">
        <v>115</v>
      </c>
      <c r="GE51" s="4">
        <v>87</v>
      </c>
      <c r="GF51" s="4">
        <v>117</v>
      </c>
      <c r="GG51" s="4">
        <v>78</v>
      </c>
      <c r="GH51" s="4">
        <v>77</v>
      </c>
      <c r="GI51" s="4">
        <v>114</v>
      </c>
      <c r="GJ51" s="4">
        <v>127</v>
      </c>
      <c r="GK51" s="4">
        <v>143</v>
      </c>
      <c r="GL51" s="4">
        <v>112</v>
      </c>
      <c r="GM51" s="4">
        <v>107</v>
      </c>
      <c r="GN51" s="4">
        <v>128</v>
      </c>
      <c r="GO51" s="4">
        <v>97</v>
      </c>
      <c r="GP51" s="4">
        <v>125</v>
      </c>
      <c r="GQ51" s="4">
        <v>139</v>
      </c>
      <c r="GR51" s="4">
        <v>123</v>
      </c>
      <c r="GS51" s="4">
        <v>92</v>
      </c>
      <c r="GT51" s="4">
        <v>82</v>
      </c>
      <c r="GU51" s="4">
        <v>136</v>
      </c>
      <c r="GV51" s="4">
        <v>107</v>
      </c>
      <c r="GW51" s="4">
        <v>86</v>
      </c>
      <c r="GX51" s="4">
        <v>130</v>
      </c>
      <c r="GY51" s="4">
        <v>269</v>
      </c>
      <c r="GZ51" s="4">
        <v>237</v>
      </c>
      <c r="HA51" s="4">
        <v>260</v>
      </c>
      <c r="HB51" s="4">
        <v>245</v>
      </c>
      <c r="HC51" s="4">
        <v>233</v>
      </c>
      <c r="HD51" s="4">
        <v>236</v>
      </c>
      <c r="HE51" s="4">
        <v>185</v>
      </c>
      <c r="HF51" s="4">
        <v>162</v>
      </c>
      <c r="HG51" s="4">
        <v>259</v>
      </c>
      <c r="HH51" s="4">
        <v>239</v>
      </c>
      <c r="HI51" s="4">
        <v>215</v>
      </c>
      <c r="HJ51" s="4">
        <v>201</v>
      </c>
      <c r="HK51" s="4">
        <v>177</v>
      </c>
      <c r="HL51" s="4">
        <v>144</v>
      </c>
      <c r="HM51" s="4">
        <v>145</v>
      </c>
      <c r="HN51" s="4">
        <v>170</v>
      </c>
      <c r="HO51" s="4">
        <v>186</v>
      </c>
      <c r="HP51" s="4">
        <v>167</v>
      </c>
      <c r="HQ51" s="4">
        <v>155</v>
      </c>
      <c r="HR51" s="4">
        <v>123</v>
      </c>
      <c r="HS51" s="4">
        <v>201</v>
      </c>
      <c r="HT51" s="4">
        <v>164</v>
      </c>
      <c r="HU51" s="4">
        <v>158</v>
      </c>
      <c r="HV51" s="4">
        <v>137</v>
      </c>
      <c r="HW51" s="4">
        <v>111</v>
      </c>
      <c r="HX51" s="4">
        <v>114</v>
      </c>
      <c r="HY51" s="4">
        <v>110</v>
      </c>
      <c r="HZ51" s="4">
        <v>93</v>
      </c>
      <c r="IA51" s="4">
        <v>105</v>
      </c>
      <c r="IB51" s="4">
        <v>83</v>
      </c>
      <c r="IC51" s="4">
        <v>67</v>
      </c>
      <c r="ID51" s="4">
        <v>82</v>
      </c>
      <c r="IE51" s="4">
        <v>123</v>
      </c>
      <c r="IF51" s="4">
        <v>87</v>
      </c>
      <c r="IG51" s="4">
        <v>122</v>
      </c>
      <c r="IH51" s="4">
        <v>114</v>
      </c>
      <c r="II51" s="4">
        <v>74</v>
      </c>
      <c r="IJ51" s="4">
        <v>68</v>
      </c>
      <c r="IK51" s="4">
        <v>89</v>
      </c>
      <c r="IL51" s="4">
        <v>69</v>
      </c>
      <c r="IM51" s="4">
        <v>79</v>
      </c>
      <c r="IN51" s="4">
        <v>67</v>
      </c>
      <c r="IO51" s="4">
        <v>59</v>
      </c>
      <c r="IP51" s="4">
        <v>65</v>
      </c>
      <c r="IQ51" s="121">
        <v>106</v>
      </c>
      <c r="IR51" s="4">
        <v>90</v>
      </c>
      <c r="IS51" s="4">
        <v>96</v>
      </c>
      <c r="IT51" s="4">
        <v>83</v>
      </c>
      <c r="IU51" s="4">
        <v>77</v>
      </c>
      <c r="IV51" s="4">
        <v>81</v>
      </c>
      <c r="IW51" s="4">
        <v>76</v>
      </c>
      <c r="IX51" s="4">
        <v>89</v>
      </c>
      <c r="IY51" s="4">
        <v>78</v>
      </c>
      <c r="IZ51" s="4">
        <v>72</v>
      </c>
      <c r="JA51" s="4">
        <v>65</v>
      </c>
      <c r="JB51" s="4">
        <v>59</v>
      </c>
      <c r="JC51" s="121">
        <v>95</v>
      </c>
    </row>
    <row r="52" spans="1:273" ht="14.25" customHeight="1" x14ac:dyDescent="0.35">
      <c r="A52" s="185" t="s">
        <v>273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>
        <v>12</v>
      </c>
      <c r="BF52" s="4">
        <v>11</v>
      </c>
      <c r="BG52" s="4">
        <v>8</v>
      </c>
      <c r="BH52" s="4">
        <v>21</v>
      </c>
      <c r="BI52" s="4">
        <v>17</v>
      </c>
      <c r="BJ52" s="4">
        <v>18</v>
      </c>
      <c r="BK52" s="4">
        <v>19</v>
      </c>
      <c r="BL52" s="4">
        <v>23</v>
      </c>
      <c r="BM52" s="4">
        <v>19</v>
      </c>
      <c r="BN52" s="4">
        <v>23</v>
      </c>
      <c r="BO52" s="4">
        <v>16</v>
      </c>
      <c r="BP52" s="4">
        <v>13</v>
      </c>
      <c r="BQ52" s="4">
        <v>10</v>
      </c>
      <c r="BR52" s="4">
        <v>14</v>
      </c>
      <c r="BS52" s="4">
        <v>9</v>
      </c>
      <c r="BT52" s="4">
        <v>20</v>
      </c>
      <c r="BU52" s="4">
        <v>15</v>
      </c>
      <c r="BV52" s="4">
        <v>24</v>
      </c>
      <c r="BW52" s="4">
        <v>21</v>
      </c>
      <c r="BX52" s="4">
        <v>24</v>
      </c>
      <c r="BY52" s="4">
        <v>22</v>
      </c>
      <c r="BZ52" s="4">
        <v>24</v>
      </c>
      <c r="CA52" s="4">
        <v>19</v>
      </c>
      <c r="CB52" s="4">
        <v>24</v>
      </c>
      <c r="CC52" s="4">
        <v>18</v>
      </c>
      <c r="CD52" s="4">
        <v>15</v>
      </c>
      <c r="CE52" s="4">
        <v>27</v>
      </c>
      <c r="CF52" s="4">
        <v>35</v>
      </c>
      <c r="CG52" s="4">
        <v>45</v>
      </c>
      <c r="CH52" s="4">
        <v>26</v>
      </c>
      <c r="CI52" s="4">
        <v>31</v>
      </c>
      <c r="CJ52" s="4">
        <v>20</v>
      </c>
      <c r="CK52" s="4">
        <v>18</v>
      </c>
      <c r="CL52" s="4">
        <v>27</v>
      </c>
      <c r="CM52" s="4">
        <v>56</v>
      </c>
      <c r="CN52" s="4">
        <v>32</v>
      </c>
      <c r="CO52" s="4">
        <v>35</v>
      </c>
      <c r="CP52" s="4">
        <v>26</v>
      </c>
      <c r="CQ52" s="4">
        <v>31</v>
      </c>
      <c r="CR52" s="4">
        <v>28</v>
      </c>
      <c r="CS52" s="4">
        <v>30</v>
      </c>
      <c r="CT52" s="4">
        <v>28</v>
      </c>
      <c r="CU52" s="4">
        <v>28</v>
      </c>
      <c r="CV52" s="4">
        <v>29</v>
      </c>
      <c r="CW52" s="4">
        <v>32</v>
      </c>
      <c r="CX52" s="4">
        <v>30</v>
      </c>
      <c r="CY52" s="4">
        <v>19</v>
      </c>
      <c r="CZ52" s="4">
        <v>23</v>
      </c>
      <c r="DA52" s="4">
        <v>26</v>
      </c>
      <c r="DB52" s="4">
        <v>29</v>
      </c>
      <c r="DC52" s="4">
        <v>43</v>
      </c>
      <c r="DD52" s="4">
        <v>38</v>
      </c>
      <c r="DE52" s="4">
        <v>46</v>
      </c>
      <c r="DF52" s="4">
        <v>34</v>
      </c>
      <c r="DG52" s="4">
        <v>40</v>
      </c>
      <c r="DH52" s="4">
        <v>25</v>
      </c>
      <c r="DI52" s="4">
        <v>43</v>
      </c>
      <c r="DJ52" s="4">
        <v>35</v>
      </c>
      <c r="DK52" s="4">
        <v>32</v>
      </c>
      <c r="DL52" s="4">
        <v>24</v>
      </c>
      <c r="DM52" s="4">
        <v>17</v>
      </c>
      <c r="DN52" s="4">
        <v>29</v>
      </c>
      <c r="DO52" s="4">
        <v>36</v>
      </c>
      <c r="DP52" s="4">
        <v>42</v>
      </c>
      <c r="DQ52" s="4">
        <v>37</v>
      </c>
      <c r="DR52" s="4">
        <v>29</v>
      </c>
      <c r="DS52" s="4">
        <v>46</v>
      </c>
      <c r="DT52" s="4">
        <v>36</v>
      </c>
      <c r="DU52" s="4">
        <v>40</v>
      </c>
      <c r="DV52" s="4">
        <v>26</v>
      </c>
      <c r="DW52" s="4">
        <v>32</v>
      </c>
      <c r="DX52" s="4">
        <v>34</v>
      </c>
      <c r="DY52" s="4">
        <v>28</v>
      </c>
      <c r="DZ52" s="4">
        <v>28</v>
      </c>
      <c r="EA52" s="4">
        <v>22</v>
      </c>
      <c r="EB52" s="4">
        <v>38</v>
      </c>
      <c r="EC52" s="4">
        <v>44</v>
      </c>
      <c r="ED52" s="4">
        <v>31</v>
      </c>
      <c r="EE52" s="4">
        <v>30</v>
      </c>
      <c r="EF52" s="4">
        <v>36</v>
      </c>
      <c r="EG52" s="4">
        <v>32</v>
      </c>
      <c r="EH52" s="4">
        <v>31</v>
      </c>
      <c r="EI52" s="4">
        <v>27</v>
      </c>
      <c r="EJ52" s="4">
        <v>32</v>
      </c>
      <c r="EK52" s="4">
        <v>17</v>
      </c>
      <c r="EL52" s="4">
        <v>26</v>
      </c>
      <c r="EM52" s="4">
        <v>30</v>
      </c>
      <c r="EN52" s="4">
        <v>28</v>
      </c>
      <c r="EO52" s="4">
        <v>43</v>
      </c>
      <c r="EP52" s="4">
        <v>34</v>
      </c>
      <c r="EQ52" s="4">
        <v>36</v>
      </c>
      <c r="ER52" s="4">
        <v>35</v>
      </c>
      <c r="ES52" s="4">
        <v>33</v>
      </c>
      <c r="ET52" s="4">
        <v>35</v>
      </c>
      <c r="EU52" s="4">
        <v>26</v>
      </c>
      <c r="EV52" s="4">
        <v>31</v>
      </c>
      <c r="EW52" s="4">
        <v>44</v>
      </c>
      <c r="EX52" s="4">
        <v>26</v>
      </c>
      <c r="EY52" s="4">
        <v>21</v>
      </c>
      <c r="EZ52" s="4">
        <v>37</v>
      </c>
      <c r="FA52" s="4">
        <v>29</v>
      </c>
      <c r="FB52" s="4">
        <v>33</v>
      </c>
      <c r="FC52" s="4">
        <v>37</v>
      </c>
      <c r="FD52" s="4">
        <v>34</v>
      </c>
      <c r="FE52" s="4">
        <v>27</v>
      </c>
      <c r="FF52" s="4">
        <v>36</v>
      </c>
      <c r="FG52" s="4">
        <v>22</v>
      </c>
      <c r="FH52" s="4">
        <v>31</v>
      </c>
      <c r="FI52" s="4">
        <v>25</v>
      </c>
      <c r="FJ52" s="4">
        <v>33</v>
      </c>
      <c r="FK52" s="4">
        <v>44</v>
      </c>
      <c r="FL52" s="4">
        <v>38</v>
      </c>
      <c r="FM52" s="4">
        <v>44</v>
      </c>
      <c r="FN52" s="4">
        <v>42</v>
      </c>
      <c r="FO52" s="4">
        <v>24</v>
      </c>
      <c r="FP52" s="4">
        <v>40</v>
      </c>
      <c r="FQ52" s="4">
        <v>31</v>
      </c>
      <c r="FR52" s="4">
        <v>33</v>
      </c>
      <c r="FS52" s="4">
        <v>32</v>
      </c>
      <c r="FT52" s="4">
        <v>30</v>
      </c>
      <c r="FU52" s="4">
        <v>26</v>
      </c>
      <c r="FV52" s="4">
        <v>22</v>
      </c>
      <c r="FW52" s="4">
        <v>35</v>
      </c>
      <c r="FX52" s="4">
        <v>30</v>
      </c>
      <c r="FY52" s="4">
        <v>41</v>
      </c>
      <c r="FZ52" s="4">
        <v>32</v>
      </c>
      <c r="GA52" s="4">
        <v>25</v>
      </c>
      <c r="GB52" s="4">
        <v>40</v>
      </c>
      <c r="GC52" s="4">
        <v>28</v>
      </c>
      <c r="GD52" s="4">
        <v>34</v>
      </c>
      <c r="GE52" s="4">
        <v>27</v>
      </c>
      <c r="GF52" s="4">
        <v>20</v>
      </c>
      <c r="GG52" s="4">
        <v>23</v>
      </c>
      <c r="GH52" s="4">
        <v>24</v>
      </c>
      <c r="GI52" s="4">
        <v>50</v>
      </c>
      <c r="GJ52" s="4">
        <v>26</v>
      </c>
      <c r="GK52" s="4">
        <v>38</v>
      </c>
      <c r="GL52" s="4">
        <v>42</v>
      </c>
      <c r="GM52" s="4">
        <v>42</v>
      </c>
      <c r="GN52" s="4">
        <v>39</v>
      </c>
      <c r="GO52" s="4">
        <v>25</v>
      </c>
      <c r="GP52" s="4">
        <v>30</v>
      </c>
      <c r="GQ52" s="4">
        <v>35</v>
      </c>
      <c r="GR52" s="4">
        <v>29</v>
      </c>
      <c r="GS52" s="4">
        <v>33</v>
      </c>
      <c r="GT52" s="4">
        <v>34</v>
      </c>
      <c r="GU52" s="4">
        <v>35</v>
      </c>
      <c r="GV52" s="4">
        <v>22</v>
      </c>
      <c r="GW52" s="4">
        <v>32</v>
      </c>
      <c r="GX52" s="4">
        <v>54</v>
      </c>
      <c r="GY52" s="4">
        <v>76</v>
      </c>
      <c r="GZ52" s="4">
        <v>46</v>
      </c>
      <c r="HA52" s="4">
        <v>55</v>
      </c>
      <c r="HB52" s="4">
        <v>81</v>
      </c>
      <c r="HC52" s="4">
        <v>43</v>
      </c>
      <c r="HD52" s="4">
        <v>40</v>
      </c>
      <c r="HE52" s="4">
        <v>37</v>
      </c>
      <c r="HF52" s="4">
        <v>50</v>
      </c>
      <c r="HG52" s="4">
        <v>82</v>
      </c>
      <c r="HH52" s="4">
        <v>68</v>
      </c>
      <c r="HI52" s="4">
        <v>71</v>
      </c>
      <c r="HJ52" s="4">
        <v>73</v>
      </c>
      <c r="HK52" s="4">
        <v>44</v>
      </c>
      <c r="HL52" s="4">
        <v>52</v>
      </c>
      <c r="HM52" s="4">
        <v>55</v>
      </c>
      <c r="HN52" s="4">
        <v>47</v>
      </c>
      <c r="HO52" s="4">
        <v>45</v>
      </c>
      <c r="HP52" s="4">
        <v>41</v>
      </c>
      <c r="HQ52" s="4">
        <v>46</v>
      </c>
      <c r="HR52" s="4">
        <v>39</v>
      </c>
      <c r="HS52" s="4">
        <v>61</v>
      </c>
      <c r="HT52" s="4">
        <v>64</v>
      </c>
      <c r="HU52" s="4">
        <v>57</v>
      </c>
      <c r="HV52" s="4">
        <v>55</v>
      </c>
      <c r="HW52" s="4">
        <v>40</v>
      </c>
      <c r="HX52" s="4">
        <v>63</v>
      </c>
      <c r="HY52" s="4">
        <v>43</v>
      </c>
      <c r="HZ52" s="4">
        <v>46</v>
      </c>
      <c r="IA52" s="4">
        <v>36</v>
      </c>
      <c r="IB52" s="4">
        <v>37</v>
      </c>
      <c r="IC52" s="4">
        <v>21</v>
      </c>
      <c r="ID52" s="4">
        <v>31</v>
      </c>
      <c r="IE52" s="4">
        <v>39</v>
      </c>
      <c r="IF52" s="4">
        <v>56</v>
      </c>
      <c r="IG52" s="4">
        <v>42</v>
      </c>
      <c r="IH52" s="4">
        <v>42</v>
      </c>
      <c r="II52" s="4">
        <v>37</v>
      </c>
      <c r="IJ52" s="4">
        <v>54</v>
      </c>
      <c r="IK52" s="4">
        <v>51</v>
      </c>
      <c r="IL52" s="4">
        <v>46</v>
      </c>
      <c r="IM52" s="4">
        <v>38</v>
      </c>
      <c r="IN52" s="4">
        <v>36</v>
      </c>
      <c r="IO52" s="4">
        <v>32</v>
      </c>
      <c r="IP52" s="4">
        <v>31</v>
      </c>
      <c r="IQ52" s="121">
        <v>48</v>
      </c>
      <c r="IR52" s="4">
        <v>59</v>
      </c>
      <c r="IS52" s="4">
        <v>55</v>
      </c>
      <c r="IT52" s="4">
        <v>30</v>
      </c>
      <c r="IU52" s="4">
        <v>54</v>
      </c>
      <c r="IV52" s="4">
        <v>42</v>
      </c>
      <c r="IW52" s="4">
        <v>41</v>
      </c>
      <c r="IX52" s="4">
        <v>40</v>
      </c>
      <c r="IY52" s="4">
        <v>30</v>
      </c>
      <c r="IZ52" s="4">
        <v>32</v>
      </c>
      <c r="JA52" s="4">
        <v>44</v>
      </c>
      <c r="JB52" s="4">
        <v>32</v>
      </c>
      <c r="JC52" s="121">
        <v>37</v>
      </c>
    </row>
    <row r="53" spans="1:273" ht="14.25" customHeight="1" x14ac:dyDescent="0.35">
      <c r="A53" s="185" t="s">
        <v>274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 t="s">
        <v>275</v>
      </c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>
        <v>0</v>
      </c>
      <c r="BF53" s="4">
        <v>2</v>
      </c>
      <c r="BG53" s="4">
        <v>4</v>
      </c>
      <c r="BH53" s="4">
        <v>1</v>
      </c>
      <c r="BI53" s="4">
        <v>3</v>
      </c>
      <c r="BJ53" s="4">
        <v>2</v>
      </c>
      <c r="BK53" s="4">
        <v>3</v>
      </c>
      <c r="BL53" s="4">
        <v>2</v>
      </c>
      <c r="BM53" s="4">
        <v>7</v>
      </c>
      <c r="BN53" s="4">
        <v>1</v>
      </c>
      <c r="BO53" s="4">
        <v>3</v>
      </c>
      <c r="BP53" s="4">
        <v>3</v>
      </c>
      <c r="BQ53" s="4">
        <v>5</v>
      </c>
      <c r="BR53" s="4">
        <v>6</v>
      </c>
      <c r="BS53" s="4">
        <v>6</v>
      </c>
      <c r="BT53" s="4">
        <v>9</v>
      </c>
      <c r="BU53" s="4">
        <v>10</v>
      </c>
      <c r="BV53" s="4">
        <v>8</v>
      </c>
      <c r="BW53" s="4">
        <v>10</v>
      </c>
      <c r="BX53" s="4">
        <v>6</v>
      </c>
      <c r="BY53" s="4">
        <v>6</v>
      </c>
      <c r="BZ53" s="4">
        <v>9</v>
      </c>
      <c r="CA53" s="4">
        <v>10</v>
      </c>
      <c r="CB53" s="4">
        <v>5</v>
      </c>
      <c r="CC53" s="4">
        <v>2</v>
      </c>
      <c r="CD53" s="4">
        <v>3</v>
      </c>
      <c r="CE53" s="4">
        <v>10</v>
      </c>
      <c r="CF53" s="4">
        <v>6</v>
      </c>
      <c r="CG53" s="4">
        <v>5</v>
      </c>
      <c r="CH53" s="4">
        <v>15</v>
      </c>
      <c r="CI53" s="4">
        <v>8</v>
      </c>
      <c r="CJ53" s="4">
        <v>7</v>
      </c>
      <c r="CK53" s="4">
        <v>6</v>
      </c>
      <c r="CL53" s="4">
        <v>7</v>
      </c>
      <c r="CM53" s="4">
        <v>6</v>
      </c>
      <c r="CN53" s="4">
        <v>9</v>
      </c>
      <c r="CO53" s="4">
        <v>2</v>
      </c>
      <c r="CP53" s="4">
        <v>3</v>
      </c>
      <c r="CQ53" s="4">
        <v>7</v>
      </c>
      <c r="CR53" s="4">
        <v>4</v>
      </c>
      <c r="CS53" s="4">
        <v>4</v>
      </c>
      <c r="CT53" s="4">
        <v>4</v>
      </c>
      <c r="CU53" s="4">
        <v>4</v>
      </c>
      <c r="CV53" s="4">
        <v>7</v>
      </c>
      <c r="CW53" s="4">
        <v>7</v>
      </c>
      <c r="CX53" s="4">
        <v>4</v>
      </c>
      <c r="CY53" s="4">
        <v>2</v>
      </c>
      <c r="CZ53" s="4">
        <v>3</v>
      </c>
      <c r="DA53" s="4">
        <v>5</v>
      </c>
      <c r="DB53" s="4">
        <v>10</v>
      </c>
      <c r="DC53" s="4">
        <v>7</v>
      </c>
      <c r="DD53" s="4">
        <v>12</v>
      </c>
      <c r="DE53" s="4">
        <v>4</v>
      </c>
      <c r="DF53" s="4">
        <v>5</v>
      </c>
      <c r="DG53" s="4">
        <v>4</v>
      </c>
      <c r="DH53" s="4">
        <v>5</v>
      </c>
      <c r="DI53" s="4">
        <v>5</v>
      </c>
      <c r="DJ53" s="4">
        <v>4</v>
      </c>
      <c r="DK53" s="4">
        <v>4</v>
      </c>
      <c r="DL53" s="4">
        <v>3</v>
      </c>
      <c r="DM53" s="4">
        <v>2</v>
      </c>
      <c r="DN53" s="4">
        <v>3</v>
      </c>
      <c r="DO53" s="4">
        <v>2</v>
      </c>
      <c r="DP53" s="4">
        <v>9</v>
      </c>
      <c r="DQ53" s="4">
        <v>2</v>
      </c>
      <c r="DR53" s="4">
        <v>7</v>
      </c>
      <c r="DS53" s="4">
        <v>5</v>
      </c>
      <c r="DT53" s="4">
        <v>4</v>
      </c>
      <c r="DU53" s="4">
        <v>3</v>
      </c>
      <c r="DV53" s="4">
        <v>6</v>
      </c>
      <c r="DW53" s="4">
        <v>6</v>
      </c>
      <c r="DX53" s="4">
        <v>4</v>
      </c>
      <c r="DY53" s="4">
        <v>1</v>
      </c>
      <c r="DZ53" s="4">
        <v>2</v>
      </c>
      <c r="EA53" s="4">
        <v>4</v>
      </c>
      <c r="EB53" s="4">
        <v>4</v>
      </c>
      <c r="EC53" s="4">
        <v>2</v>
      </c>
      <c r="ED53" s="4">
        <v>8</v>
      </c>
      <c r="EE53" s="4">
        <v>7</v>
      </c>
      <c r="EF53" s="4">
        <v>5</v>
      </c>
      <c r="EG53" s="4">
        <v>6</v>
      </c>
      <c r="EH53" s="4">
        <v>3</v>
      </c>
      <c r="EI53" s="4">
        <v>1</v>
      </c>
      <c r="EJ53" s="4">
        <v>3</v>
      </c>
      <c r="EK53" s="4">
        <v>5</v>
      </c>
      <c r="EL53" s="4">
        <v>3</v>
      </c>
      <c r="EM53" s="4">
        <v>6</v>
      </c>
      <c r="EN53" s="4">
        <v>7</v>
      </c>
      <c r="EO53" s="4">
        <v>10</v>
      </c>
      <c r="EP53" s="4">
        <v>7</v>
      </c>
      <c r="EQ53" s="4">
        <v>8</v>
      </c>
      <c r="ER53" s="4">
        <v>6</v>
      </c>
      <c r="ES53" s="4">
        <v>6</v>
      </c>
      <c r="ET53" s="4">
        <v>8</v>
      </c>
      <c r="EU53" s="4">
        <v>6</v>
      </c>
      <c r="EV53" s="4">
        <v>9</v>
      </c>
      <c r="EW53" s="4">
        <v>3</v>
      </c>
      <c r="EX53" s="4">
        <v>3</v>
      </c>
      <c r="EY53" s="4">
        <v>7</v>
      </c>
      <c r="EZ53" s="4">
        <v>1</v>
      </c>
      <c r="FA53" s="4">
        <v>8</v>
      </c>
      <c r="FB53" s="4">
        <v>10</v>
      </c>
      <c r="FC53" s="4">
        <v>3</v>
      </c>
      <c r="FD53" s="4">
        <v>6</v>
      </c>
      <c r="FE53" s="4">
        <v>6</v>
      </c>
      <c r="FF53" s="4">
        <v>4</v>
      </c>
      <c r="FG53" s="4">
        <v>3</v>
      </c>
      <c r="FH53" s="4">
        <v>5</v>
      </c>
      <c r="FI53" s="4">
        <v>3</v>
      </c>
      <c r="FJ53" s="4">
        <v>4</v>
      </c>
      <c r="FK53" s="4">
        <v>9</v>
      </c>
      <c r="FL53" s="4">
        <v>5</v>
      </c>
      <c r="FM53" s="4">
        <v>10</v>
      </c>
      <c r="FN53" s="4">
        <v>7</v>
      </c>
      <c r="FO53" s="4">
        <v>10</v>
      </c>
      <c r="FP53" s="4">
        <v>8</v>
      </c>
      <c r="FQ53" s="4">
        <v>6</v>
      </c>
      <c r="FR53" s="4">
        <v>8</v>
      </c>
      <c r="FS53" s="4">
        <v>7</v>
      </c>
      <c r="FT53" s="4">
        <v>2</v>
      </c>
      <c r="FU53" s="4">
        <v>5</v>
      </c>
      <c r="FV53" s="4">
        <v>4</v>
      </c>
      <c r="FW53" s="4">
        <v>8</v>
      </c>
      <c r="FX53" s="4">
        <v>9</v>
      </c>
      <c r="FY53" s="4">
        <v>8</v>
      </c>
      <c r="FZ53" s="4">
        <v>7</v>
      </c>
      <c r="GA53" s="4">
        <v>7</v>
      </c>
      <c r="GB53" s="4">
        <v>12</v>
      </c>
      <c r="GC53" s="4">
        <v>12</v>
      </c>
      <c r="GD53" s="4">
        <v>8</v>
      </c>
      <c r="GE53" s="4">
        <v>4</v>
      </c>
      <c r="GF53" s="4">
        <v>7</v>
      </c>
      <c r="GG53" s="4">
        <v>6</v>
      </c>
      <c r="GH53" s="4">
        <v>5</v>
      </c>
      <c r="GI53" s="4">
        <v>5</v>
      </c>
      <c r="GJ53" s="4">
        <v>6</v>
      </c>
      <c r="GK53" s="4">
        <v>10</v>
      </c>
      <c r="GL53" s="4">
        <v>12</v>
      </c>
      <c r="GM53" s="4">
        <v>14</v>
      </c>
      <c r="GN53" s="4">
        <v>13</v>
      </c>
      <c r="GO53" s="4">
        <v>12</v>
      </c>
      <c r="GP53" s="4">
        <v>11</v>
      </c>
      <c r="GQ53" s="4">
        <v>9</v>
      </c>
      <c r="GR53" s="4">
        <v>8</v>
      </c>
      <c r="GS53" s="4">
        <v>7</v>
      </c>
      <c r="GT53" s="4">
        <v>5</v>
      </c>
      <c r="GU53" s="4">
        <v>9</v>
      </c>
      <c r="GV53" s="4">
        <v>9</v>
      </c>
      <c r="GW53" s="4">
        <v>9</v>
      </c>
      <c r="GX53" s="4">
        <v>7</v>
      </c>
      <c r="GY53" s="4">
        <v>12</v>
      </c>
      <c r="GZ53" s="4">
        <v>8</v>
      </c>
      <c r="HA53" s="4">
        <v>6</v>
      </c>
      <c r="HB53" s="4">
        <v>12</v>
      </c>
      <c r="HC53" s="4">
        <v>5</v>
      </c>
      <c r="HD53" s="4">
        <v>8</v>
      </c>
      <c r="HE53" s="4">
        <v>9</v>
      </c>
      <c r="HF53" s="4">
        <v>7</v>
      </c>
      <c r="HG53" s="4">
        <v>12</v>
      </c>
      <c r="HH53" s="4">
        <v>10</v>
      </c>
      <c r="HI53" s="4">
        <v>7</v>
      </c>
      <c r="HJ53" s="4">
        <v>10</v>
      </c>
      <c r="HK53" s="4">
        <v>9</v>
      </c>
      <c r="HL53" s="4">
        <v>7</v>
      </c>
      <c r="HM53" s="4">
        <v>4</v>
      </c>
      <c r="HN53" s="4">
        <v>8</v>
      </c>
      <c r="HO53" s="4">
        <v>5</v>
      </c>
      <c r="HP53" s="4">
        <v>4</v>
      </c>
      <c r="HQ53" s="4">
        <v>2</v>
      </c>
      <c r="HR53" s="4">
        <v>5</v>
      </c>
      <c r="HS53" s="4">
        <v>7</v>
      </c>
      <c r="HT53" s="4">
        <v>8</v>
      </c>
      <c r="HU53" s="4">
        <v>3</v>
      </c>
      <c r="HV53" s="4">
        <v>9</v>
      </c>
      <c r="HW53" s="4">
        <v>6</v>
      </c>
      <c r="HX53" s="4">
        <v>4</v>
      </c>
      <c r="HY53" s="4">
        <v>3</v>
      </c>
      <c r="HZ53" s="4">
        <v>7</v>
      </c>
      <c r="IA53" s="4">
        <v>5</v>
      </c>
      <c r="IB53" s="4">
        <v>3</v>
      </c>
      <c r="IC53" s="4">
        <v>4</v>
      </c>
      <c r="ID53" s="4">
        <v>9</v>
      </c>
      <c r="IE53" s="4">
        <v>7</v>
      </c>
      <c r="IF53" s="4">
        <v>6</v>
      </c>
      <c r="IG53" s="4">
        <v>5</v>
      </c>
      <c r="IH53" s="4">
        <v>6</v>
      </c>
      <c r="II53" s="4">
        <v>3</v>
      </c>
      <c r="IJ53" s="4">
        <v>7</v>
      </c>
      <c r="IK53" s="4">
        <v>6</v>
      </c>
      <c r="IL53" s="4">
        <v>4</v>
      </c>
      <c r="IM53" s="4">
        <v>6</v>
      </c>
      <c r="IN53" s="4">
        <v>2</v>
      </c>
      <c r="IO53" s="4">
        <v>3</v>
      </c>
      <c r="IP53" s="4">
        <v>10</v>
      </c>
      <c r="IQ53" s="121">
        <v>10</v>
      </c>
      <c r="IR53" s="4">
        <v>5</v>
      </c>
      <c r="IS53" s="4">
        <v>6</v>
      </c>
      <c r="IT53" s="4">
        <v>5</v>
      </c>
      <c r="IU53" s="4">
        <v>5</v>
      </c>
      <c r="IV53" s="4">
        <v>3</v>
      </c>
      <c r="IW53" s="4">
        <v>4</v>
      </c>
      <c r="IX53" s="4">
        <v>10</v>
      </c>
      <c r="IY53" s="4">
        <v>6</v>
      </c>
      <c r="IZ53" s="4">
        <v>9</v>
      </c>
      <c r="JA53" s="4">
        <v>6</v>
      </c>
      <c r="JB53" s="4">
        <v>2</v>
      </c>
      <c r="JC53" s="121">
        <v>4</v>
      </c>
    </row>
    <row r="54" spans="1:273" ht="14.25" customHeight="1" x14ac:dyDescent="0.35">
      <c r="A54" s="185" t="s">
        <v>276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>
        <v>1</v>
      </c>
      <c r="DO54" s="4">
        <v>3</v>
      </c>
      <c r="DP54" s="4">
        <v>3</v>
      </c>
      <c r="DQ54" s="4">
        <v>0</v>
      </c>
      <c r="DR54" s="4">
        <v>4</v>
      </c>
      <c r="DS54" s="4">
        <v>1</v>
      </c>
      <c r="DT54" s="4">
        <v>0</v>
      </c>
      <c r="DU54" s="4">
        <v>0</v>
      </c>
      <c r="DV54" s="4">
        <v>0</v>
      </c>
      <c r="DW54" s="4">
        <v>0</v>
      </c>
      <c r="DX54" s="4">
        <v>2</v>
      </c>
      <c r="DY54" s="4">
        <v>1</v>
      </c>
      <c r="DZ54" s="4">
        <v>2</v>
      </c>
      <c r="EA54" s="4">
        <v>3</v>
      </c>
      <c r="EB54" s="4">
        <v>5</v>
      </c>
      <c r="EC54" s="4">
        <v>3</v>
      </c>
      <c r="ED54" s="4">
        <v>1</v>
      </c>
      <c r="EE54" s="4">
        <v>3</v>
      </c>
      <c r="EF54" s="4">
        <v>2</v>
      </c>
      <c r="EG54" s="4">
        <v>2</v>
      </c>
      <c r="EH54" s="4">
        <v>1</v>
      </c>
      <c r="EI54" s="4">
        <v>1</v>
      </c>
      <c r="EJ54" s="4">
        <v>4</v>
      </c>
      <c r="EK54" s="4">
        <v>2</v>
      </c>
      <c r="EL54" s="4">
        <v>3</v>
      </c>
      <c r="EM54" s="4">
        <v>3</v>
      </c>
      <c r="EN54" s="4">
        <v>5</v>
      </c>
      <c r="EO54" s="4">
        <v>5</v>
      </c>
      <c r="EP54" s="4">
        <v>5</v>
      </c>
      <c r="EQ54" s="4">
        <v>4</v>
      </c>
      <c r="ER54" s="4">
        <v>4</v>
      </c>
      <c r="ES54" s="4">
        <v>2</v>
      </c>
      <c r="ET54" s="4">
        <v>1</v>
      </c>
      <c r="EU54" s="4">
        <v>3</v>
      </c>
      <c r="EV54" s="4">
        <v>1</v>
      </c>
      <c r="EW54" s="4">
        <v>2</v>
      </c>
      <c r="EX54" s="4">
        <v>0</v>
      </c>
      <c r="EY54" s="4">
        <v>3</v>
      </c>
      <c r="EZ54" s="4">
        <v>2</v>
      </c>
      <c r="FA54" s="4">
        <v>3</v>
      </c>
      <c r="FB54" s="4">
        <v>2</v>
      </c>
      <c r="FC54" s="4">
        <v>1</v>
      </c>
      <c r="FD54" s="4">
        <v>0</v>
      </c>
      <c r="FE54" s="4">
        <v>2</v>
      </c>
      <c r="FF54" s="4">
        <v>2</v>
      </c>
      <c r="FG54" s="4">
        <v>1</v>
      </c>
      <c r="FH54" s="4">
        <v>4</v>
      </c>
      <c r="FI54" s="4">
        <v>2</v>
      </c>
      <c r="FJ54" s="4">
        <v>1</v>
      </c>
      <c r="FK54" s="4">
        <v>2</v>
      </c>
      <c r="FL54" s="4">
        <v>5</v>
      </c>
      <c r="FM54" s="4">
        <v>7</v>
      </c>
      <c r="FN54" s="4">
        <v>5</v>
      </c>
      <c r="FO54" s="4">
        <v>2</v>
      </c>
      <c r="FP54" s="4">
        <v>2</v>
      </c>
      <c r="FQ54" s="4">
        <v>1</v>
      </c>
      <c r="FR54" s="4">
        <v>0</v>
      </c>
      <c r="FS54" s="4">
        <v>2</v>
      </c>
      <c r="FT54" s="4">
        <v>3</v>
      </c>
      <c r="FU54" s="4">
        <v>3</v>
      </c>
      <c r="FV54" s="4">
        <v>5</v>
      </c>
      <c r="FW54" s="4">
        <v>5</v>
      </c>
      <c r="FX54" s="4">
        <v>2</v>
      </c>
      <c r="FY54" s="4">
        <v>5</v>
      </c>
      <c r="FZ54" s="4">
        <v>6</v>
      </c>
      <c r="GA54" s="4">
        <v>4</v>
      </c>
      <c r="GB54" s="4">
        <v>3</v>
      </c>
      <c r="GC54" s="4">
        <v>3</v>
      </c>
      <c r="GD54" s="4">
        <v>7</v>
      </c>
      <c r="GE54" s="4">
        <v>3</v>
      </c>
      <c r="GF54" s="4">
        <v>8</v>
      </c>
      <c r="GG54" s="4">
        <v>3</v>
      </c>
      <c r="GH54" s="4">
        <v>4</v>
      </c>
      <c r="GI54" s="4">
        <v>6</v>
      </c>
      <c r="GJ54" s="4">
        <v>8</v>
      </c>
      <c r="GK54" s="4">
        <v>5</v>
      </c>
      <c r="GL54" s="4">
        <v>4</v>
      </c>
      <c r="GM54" s="4">
        <v>2</v>
      </c>
      <c r="GN54" s="4">
        <v>4</v>
      </c>
      <c r="GO54" s="4">
        <v>5</v>
      </c>
      <c r="GP54" s="4">
        <v>5</v>
      </c>
      <c r="GQ54" s="4">
        <v>6</v>
      </c>
      <c r="GR54" s="4">
        <v>5</v>
      </c>
      <c r="GS54" s="4">
        <v>2</v>
      </c>
      <c r="GT54" s="4">
        <v>3</v>
      </c>
      <c r="GU54" s="4">
        <v>4</v>
      </c>
      <c r="GV54" s="4">
        <v>1</v>
      </c>
      <c r="GW54" s="4">
        <v>4</v>
      </c>
      <c r="GX54" s="4">
        <v>5</v>
      </c>
      <c r="GY54" s="4">
        <v>9</v>
      </c>
      <c r="GZ54" s="4">
        <v>7</v>
      </c>
      <c r="HA54" s="4">
        <v>14</v>
      </c>
      <c r="HB54" s="4">
        <v>14</v>
      </c>
      <c r="HC54" s="4">
        <v>10</v>
      </c>
      <c r="HD54" s="4">
        <v>15</v>
      </c>
      <c r="HE54" s="4">
        <v>13</v>
      </c>
      <c r="HF54" s="4">
        <v>4</v>
      </c>
      <c r="HG54" s="4">
        <v>10</v>
      </c>
      <c r="HH54" s="4">
        <v>19</v>
      </c>
      <c r="HI54" s="4">
        <v>22</v>
      </c>
      <c r="HJ54" s="4">
        <v>20</v>
      </c>
      <c r="HK54" s="4">
        <v>12</v>
      </c>
      <c r="HL54" s="4">
        <v>12</v>
      </c>
      <c r="HM54" s="4">
        <v>10</v>
      </c>
      <c r="HN54" s="4">
        <v>10</v>
      </c>
      <c r="HO54" s="4">
        <v>11</v>
      </c>
      <c r="HP54" s="4">
        <v>14</v>
      </c>
      <c r="HQ54" s="4">
        <v>13</v>
      </c>
      <c r="HR54" s="4">
        <v>7</v>
      </c>
      <c r="HS54" s="4">
        <v>18</v>
      </c>
      <c r="HT54" s="4">
        <v>11</v>
      </c>
      <c r="HU54" s="4">
        <v>11</v>
      </c>
      <c r="HV54" s="4">
        <v>10</v>
      </c>
      <c r="HW54" s="4">
        <v>7</v>
      </c>
      <c r="HX54" s="4">
        <v>5</v>
      </c>
      <c r="HY54" s="4">
        <v>6</v>
      </c>
      <c r="HZ54" s="4">
        <v>3</v>
      </c>
      <c r="IA54" s="4">
        <v>2</v>
      </c>
      <c r="IB54" s="4">
        <v>1</v>
      </c>
      <c r="IC54" s="4">
        <v>2</v>
      </c>
      <c r="ID54" s="4">
        <v>2</v>
      </c>
      <c r="IE54" s="4">
        <v>5</v>
      </c>
      <c r="IF54" s="4">
        <v>1</v>
      </c>
      <c r="IG54" s="4">
        <v>5</v>
      </c>
      <c r="IH54" s="4">
        <v>4</v>
      </c>
      <c r="II54" s="4">
        <v>2</v>
      </c>
      <c r="IJ54" s="4">
        <v>4</v>
      </c>
      <c r="IK54" s="4">
        <v>4</v>
      </c>
      <c r="IL54" s="4">
        <v>2</v>
      </c>
      <c r="IM54" s="4">
        <v>1</v>
      </c>
      <c r="IN54" s="4">
        <v>7</v>
      </c>
      <c r="IO54" s="4">
        <v>2</v>
      </c>
      <c r="IP54" s="4">
        <v>0</v>
      </c>
      <c r="IQ54" s="121">
        <v>5</v>
      </c>
      <c r="IR54" s="4">
        <v>7</v>
      </c>
      <c r="IS54" s="4">
        <v>1</v>
      </c>
      <c r="IT54" s="4">
        <v>5</v>
      </c>
      <c r="IU54" s="4">
        <v>6</v>
      </c>
      <c r="IV54" s="4">
        <v>4</v>
      </c>
      <c r="IW54" s="4">
        <v>3</v>
      </c>
      <c r="IX54" s="4">
        <v>5</v>
      </c>
      <c r="IY54" s="4">
        <v>1</v>
      </c>
      <c r="IZ54" s="4">
        <v>3</v>
      </c>
      <c r="JA54" s="4">
        <v>1</v>
      </c>
      <c r="JB54" s="4">
        <v>2</v>
      </c>
      <c r="JC54" s="121">
        <v>1</v>
      </c>
    </row>
    <row r="55" spans="1:273" ht="14.25" customHeight="1" x14ac:dyDescent="0.35">
      <c r="A55" s="185" t="s">
        <v>277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>
        <v>1</v>
      </c>
      <c r="DN55" s="4">
        <v>4</v>
      </c>
      <c r="DO55" s="4">
        <v>2</v>
      </c>
      <c r="DP55" s="4">
        <v>6</v>
      </c>
      <c r="DQ55" s="4">
        <v>2</v>
      </c>
      <c r="DR55" s="4">
        <v>3</v>
      </c>
      <c r="DS55" s="4">
        <v>3</v>
      </c>
      <c r="DT55" s="4">
        <v>3</v>
      </c>
      <c r="DU55" s="4">
        <v>2</v>
      </c>
      <c r="DV55" s="4">
        <v>1</v>
      </c>
      <c r="DW55" s="4">
        <v>1</v>
      </c>
      <c r="DX55" s="4">
        <v>1</v>
      </c>
      <c r="DY55" s="4">
        <v>0</v>
      </c>
      <c r="DZ55" s="4">
        <v>1</v>
      </c>
      <c r="EA55" s="4">
        <v>1</v>
      </c>
      <c r="EB55" s="4">
        <v>3</v>
      </c>
      <c r="EC55" s="4">
        <v>4</v>
      </c>
      <c r="ED55" s="4">
        <v>2</v>
      </c>
      <c r="EE55" s="4">
        <v>2</v>
      </c>
      <c r="EF55" s="4">
        <v>1</v>
      </c>
      <c r="EG55" s="4">
        <v>1</v>
      </c>
      <c r="EH55" s="4">
        <v>4</v>
      </c>
      <c r="EI55" s="4">
        <v>4</v>
      </c>
      <c r="EJ55" s="4">
        <v>1</v>
      </c>
      <c r="EK55" s="4">
        <v>1</v>
      </c>
      <c r="EL55" s="4">
        <v>2</v>
      </c>
      <c r="EM55" s="4">
        <v>1</v>
      </c>
      <c r="EN55" s="4">
        <v>1</v>
      </c>
      <c r="EO55" s="4">
        <v>3</v>
      </c>
      <c r="EP55" s="4">
        <v>3</v>
      </c>
      <c r="EQ55" s="4">
        <v>3</v>
      </c>
      <c r="ER55" s="4">
        <v>1</v>
      </c>
      <c r="ES55" s="4">
        <v>1</v>
      </c>
      <c r="ET55" s="4">
        <v>0</v>
      </c>
      <c r="EU55" s="4">
        <v>0</v>
      </c>
      <c r="EV55" s="4">
        <v>2</v>
      </c>
      <c r="EW55" s="4">
        <v>1</v>
      </c>
      <c r="EX55" s="4">
        <v>1</v>
      </c>
      <c r="EY55" s="4">
        <v>2</v>
      </c>
      <c r="EZ55" s="4">
        <v>2</v>
      </c>
      <c r="FA55" s="4">
        <v>4</v>
      </c>
      <c r="FB55" s="4">
        <v>2</v>
      </c>
      <c r="FC55" s="4">
        <v>1</v>
      </c>
      <c r="FD55" s="4">
        <v>1</v>
      </c>
      <c r="FE55" s="4">
        <v>6</v>
      </c>
      <c r="FF55" s="4">
        <v>1</v>
      </c>
      <c r="FG55" s="4">
        <v>0</v>
      </c>
      <c r="FH55" s="4">
        <v>0</v>
      </c>
      <c r="FI55" s="4">
        <v>3</v>
      </c>
      <c r="FJ55" s="4">
        <v>1</v>
      </c>
      <c r="FK55" s="4">
        <v>2</v>
      </c>
      <c r="FL55" s="4">
        <v>1</v>
      </c>
      <c r="FM55" s="4">
        <v>3</v>
      </c>
      <c r="FN55" s="4">
        <v>6</v>
      </c>
      <c r="FO55" s="4">
        <v>0</v>
      </c>
      <c r="FP55" s="4">
        <v>4</v>
      </c>
      <c r="FQ55" s="4">
        <v>0</v>
      </c>
      <c r="FR55" s="4">
        <v>1</v>
      </c>
      <c r="FS55" s="4">
        <v>3</v>
      </c>
      <c r="FT55" s="4">
        <v>1</v>
      </c>
      <c r="FU55" s="4">
        <v>0</v>
      </c>
      <c r="FV55" s="4">
        <v>1</v>
      </c>
      <c r="FW55" s="4">
        <v>2</v>
      </c>
      <c r="FX55" s="4">
        <v>3</v>
      </c>
      <c r="FY55" s="4">
        <v>0</v>
      </c>
      <c r="FZ55" s="4">
        <v>0</v>
      </c>
      <c r="GA55" s="4">
        <v>2</v>
      </c>
      <c r="GB55" s="4">
        <v>0</v>
      </c>
      <c r="GC55" s="4">
        <v>1</v>
      </c>
      <c r="GD55" s="4">
        <v>1</v>
      </c>
      <c r="GE55" s="4">
        <v>0</v>
      </c>
      <c r="GF55" s="4">
        <v>2</v>
      </c>
      <c r="GG55" s="4">
        <v>0</v>
      </c>
      <c r="GH55" s="4">
        <v>2</v>
      </c>
      <c r="GI55" s="4">
        <v>1</v>
      </c>
      <c r="GJ55" s="4">
        <v>3</v>
      </c>
      <c r="GK55" s="4">
        <v>1</v>
      </c>
      <c r="GL55" s="4">
        <v>4</v>
      </c>
      <c r="GM55" s="4">
        <v>4</v>
      </c>
      <c r="GN55" s="4">
        <v>2</v>
      </c>
      <c r="GO55" s="4">
        <v>3</v>
      </c>
      <c r="GP55" s="4">
        <v>3</v>
      </c>
      <c r="GQ55" s="4">
        <v>3</v>
      </c>
      <c r="GR55" s="4">
        <v>1</v>
      </c>
      <c r="GS55" s="4">
        <v>4</v>
      </c>
      <c r="GT55" s="4">
        <v>2</v>
      </c>
      <c r="GU55" s="4">
        <v>0</v>
      </c>
      <c r="GV55" s="4">
        <v>4</v>
      </c>
      <c r="GW55" s="4">
        <v>2</v>
      </c>
      <c r="GX55" s="4">
        <v>4</v>
      </c>
      <c r="GY55" s="4">
        <v>3</v>
      </c>
      <c r="GZ55" s="4">
        <v>1</v>
      </c>
      <c r="HA55" s="4">
        <v>1</v>
      </c>
      <c r="HB55" s="4">
        <v>4</v>
      </c>
      <c r="HC55" s="4">
        <v>1</v>
      </c>
      <c r="HD55" s="4">
        <v>1</v>
      </c>
      <c r="HE55" s="4">
        <v>1</v>
      </c>
      <c r="HF55" s="4">
        <v>0</v>
      </c>
      <c r="HG55" s="4">
        <v>0</v>
      </c>
      <c r="HH55" s="4">
        <v>1</v>
      </c>
      <c r="HI55" s="4">
        <v>1</v>
      </c>
      <c r="HJ55" s="4">
        <v>1</v>
      </c>
      <c r="HK55" s="4">
        <v>5</v>
      </c>
      <c r="HL55" s="4">
        <v>0</v>
      </c>
      <c r="HM55" s="4">
        <v>1</v>
      </c>
      <c r="HN55" s="4">
        <v>2</v>
      </c>
      <c r="HO55" s="4">
        <v>0</v>
      </c>
      <c r="HP55" s="4">
        <v>1</v>
      </c>
      <c r="HQ55" s="4">
        <v>0</v>
      </c>
      <c r="HR55" s="4">
        <v>0</v>
      </c>
      <c r="HS55" s="4">
        <v>1</v>
      </c>
      <c r="HT55" s="4">
        <v>0</v>
      </c>
      <c r="HU55" s="4">
        <v>0</v>
      </c>
      <c r="HV55" s="4">
        <v>0</v>
      </c>
      <c r="HW55" s="4">
        <v>0</v>
      </c>
      <c r="HX55" s="4">
        <v>0</v>
      </c>
      <c r="HY55" s="4">
        <v>0</v>
      </c>
      <c r="HZ55" s="4">
        <v>1</v>
      </c>
      <c r="IA55" s="4">
        <v>0</v>
      </c>
      <c r="IB55" s="4">
        <v>0</v>
      </c>
      <c r="IC55" s="4">
        <v>3</v>
      </c>
      <c r="ID55" s="4">
        <v>0</v>
      </c>
      <c r="IE55" s="4">
        <v>1</v>
      </c>
      <c r="IF55" s="4">
        <v>0</v>
      </c>
      <c r="IG55" s="4">
        <v>0</v>
      </c>
      <c r="IH55" s="4">
        <v>0</v>
      </c>
      <c r="II55" s="4">
        <v>2</v>
      </c>
      <c r="IJ55" s="4">
        <v>1</v>
      </c>
      <c r="IK55" s="4">
        <v>0</v>
      </c>
      <c r="IL55" s="4">
        <v>0</v>
      </c>
      <c r="IM55" s="4">
        <v>0</v>
      </c>
      <c r="IN55" s="4">
        <v>0</v>
      </c>
      <c r="IO55" s="4">
        <v>0</v>
      </c>
      <c r="IP55" s="4">
        <v>0</v>
      </c>
      <c r="IQ55" s="121">
        <v>0</v>
      </c>
      <c r="IR55" s="4">
        <v>1</v>
      </c>
      <c r="IS55" s="4">
        <v>1</v>
      </c>
      <c r="IT55" s="4">
        <v>0</v>
      </c>
      <c r="IU55" s="4">
        <v>0</v>
      </c>
      <c r="IV55" s="4">
        <v>0</v>
      </c>
      <c r="IW55" s="4">
        <v>2</v>
      </c>
      <c r="IX55" s="4">
        <v>0</v>
      </c>
      <c r="IY55" s="4">
        <v>3</v>
      </c>
      <c r="IZ55" s="4">
        <v>1</v>
      </c>
      <c r="JA55" s="4">
        <v>0</v>
      </c>
      <c r="JB55" s="4">
        <v>0</v>
      </c>
      <c r="JC55" s="121">
        <v>2</v>
      </c>
    </row>
    <row r="56" spans="1:273" ht="14.25" customHeight="1" x14ac:dyDescent="0.35">
      <c r="A56" s="185" t="s">
        <v>278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>
        <v>0</v>
      </c>
      <c r="BF56" s="4">
        <v>2</v>
      </c>
      <c r="BG56" s="4">
        <v>1</v>
      </c>
      <c r="BH56" s="4">
        <v>1</v>
      </c>
      <c r="BI56" s="4">
        <v>1</v>
      </c>
      <c r="BJ56" s="4">
        <v>5</v>
      </c>
      <c r="BK56" s="4">
        <v>4</v>
      </c>
      <c r="BL56" s="4">
        <v>4</v>
      </c>
      <c r="BM56" s="4">
        <v>5</v>
      </c>
      <c r="BN56" s="4">
        <v>1</v>
      </c>
      <c r="BO56" s="4">
        <v>4</v>
      </c>
      <c r="BP56" s="4">
        <v>1</v>
      </c>
      <c r="BQ56" s="4">
        <v>1</v>
      </c>
      <c r="BR56" s="4">
        <v>2</v>
      </c>
      <c r="BS56" s="4">
        <v>3</v>
      </c>
      <c r="BT56" s="4">
        <v>2</v>
      </c>
      <c r="BU56" s="4">
        <v>4</v>
      </c>
      <c r="BV56" s="4">
        <v>2</v>
      </c>
      <c r="BW56" s="4">
        <v>5</v>
      </c>
      <c r="BX56" s="4">
        <v>3</v>
      </c>
      <c r="BY56" s="4">
        <v>3</v>
      </c>
      <c r="BZ56" s="4">
        <v>4</v>
      </c>
      <c r="CA56" s="4">
        <v>3</v>
      </c>
      <c r="CB56" s="4">
        <v>1</v>
      </c>
      <c r="CC56" s="4">
        <v>3</v>
      </c>
      <c r="CD56" s="4">
        <v>2</v>
      </c>
      <c r="CE56" s="4">
        <v>4</v>
      </c>
      <c r="CF56" s="4">
        <v>8</v>
      </c>
      <c r="CG56" s="4">
        <v>6</v>
      </c>
      <c r="CH56" s="4">
        <v>85</v>
      </c>
      <c r="CI56" s="4">
        <v>4</v>
      </c>
      <c r="CJ56" s="4">
        <v>3</v>
      </c>
      <c r="CK56" s="4">
        <v>2</v>
      </c>
      <c r="CL56" s="4">
        <v>8</v>
      </c>
      <c r="CM56" s="4">
        <v>4</v>
      </c>
      <c r="CN56" s="4">
        <v>8</v>
      </c>
      <c r="CO56" s="4">
        <v>3</v>
      </c>
      <c r="CP56" s="4">
        <v>0</v>
      </c>
      <c r="CQ56" s="4">
        <v>7</v>
      </c>
      <c r="CR56" s="4">
        <v>5</v>
      </c>
      <c r="CS56" s="4">
        <v>5</v>
      </c>
      <c r="CT56" s="4">
        <v>3</v>
      </c>
      <c r="CU56" s="4">
        <v>7</v>
      </c>
      <c r="CV56" s="4">
        <v>2</v>
      </c>
      <c r="CW56" s="4">
        <v>4</v>
      </c>
      <c r="CX56" s="4">
        <v>5</v>
      </c>
      <c r="CY56" s="4">
        <v>3</v>
      </c>
      <c r="CZ56" s="4">
        <v>6</v>
      </c>
      <c r="DA56" s="4">
        <v>6</v>
      </c>
      <c r="DB56" s="4">
        <v>6</v>
      </c>
      <c r="DC56" s="4">
        <v>6</v>
      </c>
      <c r="DD56" s="4">
        <v>5</v>
      </c>
      <c r="DE56" s="4">
        <v>5</v>
      </c>
      <c r="DF56" s="4">
        <v>6</v>
      </c>
      <c r="DG56" s="4">
        <v>7</v>
      </c>
      <c r="DH56" s="4">
        <v>9</v>
      </c>
      <c r="DI56" s="4">
        <v>7</v>
      </c>
      <c r="DJ56" s="4">
        <v>9</v>
      </c>
      <c r="DK56" s="4">
        <v>3</v>
      </c>
      <c r="DL56" s="4">
        <v>7</v>
      </c>
      <c r="DM56" s="4">
        <v>3</v>
      </c>
      <c r="DN56" s="4">
        <v>4</v>
      </c>
      <c r="DO56" s="4">
        <v>4</v>
      </c>
      <c r="DP56" s="4">
        <v>6</v>
      </c>
      <c r="DQ56" s="4">
        <v>3</v>
      </c>
      <c r="DR56" s="4">
        <v>1</v>
      </c>
      <c r="DS56" s="4">
        <v>7</v>
      </c>
      <c r="DT56" s="4">
        <v>3</v>
      </c>
      <c r="DU56" s="4">
        <v>2</v>
      </c>
      <c r="DV56" s="4">
        <v>2</v>
      </c>
      <c r="DW56" s="4">
        <v>2</v>
      </c>
      <c r="DX56" s="4">
        <v>5</v>
      </c>
      <c r="DY56" s="4">
        <v>2</v>
      </c>
      <c r="DZ56" s="4">
        <v>2</v>
      </c>
      <c r="EA56" s="4">
        <v>5</v>
      </c>
      <c r="EB56" s="4">
        <v>6</v>
      </c>
      <c r="EC56" s="4">
        <v>5</v>
      </c>
      <c r="ED56" s="4">
        <v>7</v>
      </c>
      <c r="EE56" s="4">
        <v>2</v>
      </c>
      <c r="EF56" s="4">
        <v>8</v>
      </c>
      <c r="EG56" s="4">
        <v>6</v>
      </c>
      <c r="EH56" s="4">
        <v>3</v>
      </c>
      <c r="EI56" s="4">
        <v>3</v>
      </c>
      <c r="EJ56" s="4">
        <v>2</v>
      </c>
      <c r="EK56" s="4">
        <v>2</v>
      </c>
      <c r="EL56" s="4">
        <v>1</v>
      </c>
      <c r="EM56" s="4">
        <v>5</v>
      </c>
      <c r="EN56" s="4">
        <v>1</v>
      </c>
      <c r="EO56" s="4">
        <v>4</v>
      </c>
      <c r="EP56" s="4">
        <v>6</v>
      </c>
      <c r="EQ56" s="4">
        <v>1</v>
      </c>
      <c r="ER56" s="4">
        <v>4</v>
      </c>
      <c r="ES56" s="4">
        <v>2</v>
      </c>
      <c r="ET56" s="4">
        <v>4</v>
      </c>
      <c r="EU56" s="4">
        <v>8</v>
      </c>
      <c r="EV56" s="4">
        <v>2</v>
      </c>
      <c r="EW56" s="4">
        <v>8</v>
      </c>
      <c r="EX56" s="4">
        <v>0</v>
      </c>
      <c r="EY56" s="4">
        <v>2</v>
      </c>
      <c r="EZ56" s="4">
        <v>1</v>
      </c>
      <c r="FA56" s="4">
        <v>1</v>
      </c>
      <c r="FB56" s="4">
        <v>6</v>
      </c>
      <c r="FC56" s="4">
        <v>3</v>
      </c>
      <c r="FD56" s="4">
        <v>4</v>
      </c>
      <c r="FE56" s="4">
        <v>2</v>
      </c>
      <c r="FF56" s="4">
        <v>1</v>
      </c>
      <c r="FG56" s="4">
        <v>2</v>
      </c>
      <c r="FH56" s="4">
        <v>3</v>
      </c>
      <c r="FI56" s="4">
        <v>4</v>
      </c>
      <c r="FJ56" s="4">
        <v>5</v>
      </c>
      <c r="FK56" s="4">
        <v>2</v>
      </c>
      <c r="FL56" s="4">
        <v>2</v>
      </c>
      <c r="FM56" s="4">
        <v>5</v>
      </c>
      <c r="FN56" s="4">
        <v>6</v>
      </c>
      <c r="FO56" s="4">
        <v>2</v>
      </c>
      <c r="FP56" s="4">
        <v>2</v>
      </c>
      <c r="FQ56" s="4">
        <v>1</v>
      </c>
      <c r="FR56" s="4">
        <v>4</v>
      </c>
      <c r="FS56" s="4">
        <v>1</v>
      </c>
      <c r="FT56" s="4">
        <v>4</v>
      </c>
      <c r="FU56" s="4">
        <v>4</v>
      </c>
      <c r="FV56" s="4">
        <v>1</v>
      </c>
      <c r="FW56" s="4">
        <v>3</v>
      </c>
      <c r="FX56" s="4">
        <v>2</v>
      </c>
      <c r="FY56" s="4">
        <v>2</v>
      </c>
      <c r="FZ56" s="4">
        <v>3</v>
      </c>
      <c r="GA56" s="4">
        <v>3</v>
      </c>
      <c r="GB56" s="4">
        <v>4</v>
      </c>
      <c r="GC56" s="4">
        <v>2</v>
      </c>
      <c r="GD56" s="4">
        <v>3</v>
      </c>
      <c r="GE56" s="4">
        <v>6</v>
      </c>
      <c r="GF56" s="4">
        <v>4</v>
      </c>
      <c r="GG56" s="4">
        <v>3</v>
      </c>
      <c r="GH56" s="4">
        <v>1</v>
      </c>
      <c r="GI56" s="4">
        <v>1</v>
      </c>
      <c r="GJ56" s="4">
        <v>1</v>
      </c>
      <c r="GK56" s="4">
        <v>5</v>
      </c>
      <c r="GL56" s="4">
        <v>1</v>
      </c>
      <c r="GM56" s="4">
        <v>4</v>
      </c>
      <c r="GN56" s="4">
        <v>5</v>
      </c>
      <c r="GO56" s="4">
        <v>7</v>
      </c>
      <c r="GP56" s="4">
        <v>2</v>
      </c>
      <c r="GQ56" s="4">
        <v>1</v>
      </c>
      <c r="GR56" s="4">
        <v>1</v>
      </c>
      <c r="GS56" s="4">
        <v>0</v>
      </c>
      <c r="GT56" s="4">
        <v>5</v>
      </c>
      <c r="GU56" s="4">
        <v>2</v>
      </c>
      <c r="GV56" s="4">
        <v>4</v>
      </c>
      <c r="GW56" s="4">
        <v>2</v>
      </c>
      <c r="GX56" s="4">
        <v>7</v>
      </c>
      <c r="GY56" s="4">
        <v>5</v>
      </c>
      <c r="GZ56" s="4">
        <v>6</v>
      </c>
      <c r="HA56" s="4">
        <v>6</v>
      </c>
      <c r="HB56" s="4">
        <v>2</v>
      </c>
      <c r="HC56" s="4">
        <v>0</v>
      </c>
      <c r="HD56" s="4">
        <v>4</v>
      </c>
      <c r="HE56" s="4">
        <v>5</v>
      </c>
      <c r="HF56" s="4">
        <v>3</v>
      </c>
      <c r="HG56" s="4">
        <v>4</v>
      </c>
      <c r="HH56" s="4">
        <v>2</v>
      </c>
      <c r="HI56" s="4">
        <v>6</v>
      </c>
      <c r="HJ56" s="4">
        <v>1</v>
      </c>
      <c r="HK56" s="4">
        <v>4</v>
      </c>
      <c r="HL56" s="4">
        <v>7</v>
      </c>
      <c r="HM56" s="4">
        <v>2</v>
      </c>
      <c r="HN56" s="4">
        <v>6</v>
      </c>
      <c r="HO56" s="4">
        <v>5</v>
      </c>
      <c r="HP56" s="4">
        <v>4</v>
      </c>
      <c r="HQ56" s="4">
        <v>1</v>
      </c>
      <c r="HR56" s="4">
        <v>4</v>
      </c>
      <c r="HS56" s="4">
        <v>2</v>
      </c>
      <c r="HT56" s="4">
        <v>2</v>
      </c>
      <c r="HU56" s="4">
        <v>4</v>
      </c>
      <c r="HV56" s="4">
        <v>7</v>
      </c>
      <c r="HW56" s="4">
        <v>2</v>
      </c>
      <c r="HX56" s="4">
        <v>3</v>
      </c>
      <c r="HY56" s="4">
        <v>2</v>
      </c>
      <c r="HZ56" s="4">
        <v>4</v>
      </c>
      <c r="IA56" s="4">
        <v>3</v>
      </c>
      <c r="IB56" s="4">
        <v>3</v>
      </c>
      <c r="IC56" s="4">
        <v>4</v>
      </c>
      <c r="ID56" s="4">
        <v>2</v>
      </c>
      <c r="IE56" s="4">
        <v>2</v>
      </c>
      <c r="IF56" s="4">
        <v>4</v>
      </c>
      <c r="IG56" s="4">
        <v>1</v>
      </c>
      <c r="IH56" s="4">
        <v>7</v>
      </c>
      <c r="II56" s="4">
        <v>2</v>
      </c>
      <c r="IJ56" s="4">
        <v>3</v>
      </c>
      <c r="IK56" s="4">
        <v>4</v>
      </c>
      <c r="IL56" s="4">
        <v>2</v>
      </c>
      <c r="IM56" s="4">
        <v>5</v>
      </c>
      <c r="IN56" s="4">
        <v>2</v>
      </c>
      <c r="IO56" s="4">
        <v>0</v>
      </c>
      <c r="IP56" s="4">
        <v>1</v>
      </c>
      <c r="IQ56" s="121">
        <v>2</v>
      </c>
      <c r="IR56" s="4">
        <v>2</v>
      </c>
      <c r="IS56" s="4">
        <v>3</v>
      </c>
      <c r="IT56" s="4">
        <v>3</v>
      </c>
      <c r="IU56" s="4">
        <v>4</v>
      </c>
      <c r="IV56" s="4">
        <v>2</v>
      </c>
      <c r="IW56" s="4">
        <v>0</v>
      </c>
      <c r="IX56" s="4">
        <v>2</v>
      </c>
      <c r="IY56" s="4">
        <v>1</v>
      </c>
      <c r="IZ56" s="4">
        <v>3</v>
      </c>
      <c r="JA56" s="4">
        <v>3</v>
      </c>
      <c r="JB56" s="4">
        <v>2</v>
      </c>
      <c r="JC56" s="121">
        <v>6</v>
      </c>
    </row>
    <row r="57" spans="1:273" ht="14.25" customHeight="1" x14ac:dyDescent="0.35">
      <c r="A57" s="185" t="s">
        <v>279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>
        <v>188</v>
      </c>
      <c r="X57" s="4"/>
      <c r="Y57" s="4">
        <v>71087429</v>
      </c>
      <c r="Z57" s="4"/>
      <c r="AA57" s="4">
        <v>378124</v>
      </c>
      <c r="AB57" s="4"/>
      <c r="AC57" s="4">
        <v>275000</v>
      </c>
      <c r="AD57" s="4"/>
      <c r="AE57" s="4">
        <v>1892</v>
      </c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>
        <v>1</v>
      </c>
      <c r="BF57" s="4">
        <v>2</v>
      </c>
      <c r="BG57" s="4">
        <v>3</v>
      </c>
      <c r="BH57" s="4">
        <v>4</v>
      </c>
      <c r="BI57" s="4">
        <v>1</v>
      </c>
      <c r="BJ57" s="4">
        <v>2</v>
      </c>
      <c r="BK57" s="4">
        <v>2</v>
      </c>
      <c r="BL57" s="4">
        <v>1</v>
      </c>
      <c r="BM57" s="4">
        <v>0</v>
      </c>
      <c r="BN57" s="4">
        <v>2</v>
      </c>
      <c r="BO57" s="4">
        <v>3</v>
      </c>
      <c r="BP57" s="4">
        <v>3</v>
      </c>
      <c r="BQ57" s="4">
        <v>1</v>
      </c>
      <c r="BR57" s="4">
        <v>4</v>
      </c>
      <c r="BS57" s="4">
        <v>3</v>
      </c>
      <c r="BT57" s="4">
        <v>2</v>
      </c>
      <c r="BU57" s="4">
        <v>6</v>
      </c>
      <c r="BV57" s="4">
        <v>3</v>
      </c>
      <c r="BW57" s="4">
        <v>2</v>
      </c>
      <c r="BX57" s="4">
        <v>8</v>
      </c>
      <c r="BY57" s="4">
        <v>3</v>
      </c>
      <c r="BZ57" s="4">
        <v>2</v>
      </c>
      <c r="CA57" s="4">
        <v>5</v>
      </c>
      <c r="CB57" s="4">
        <v>1</v>
      </c>
      <c r="CC57" s="4">
        <v>3</v>
      </c>
      <c r="CD57" s="4">
        <v>2</v>
      </c>
      <c r="CE57" s="4">
        <v>6</v>
      </c>
      <c r="CF57" s="4">
        <v>2</v>
      </c>
      <c r="CG57" s="4">
        <v>7</v>
      </c>
      <c r="CH57" s="4">
        <v>9</v>
      </c>
      <c r="CI57" s="4">
        <v>5</v>
      </c>
      <c r="CJ57" s="4">
        <v>1</v>
      </c>
      <c r="CK57" s="4">
        <v>4</v>
      </c>
      <c r="CL57" s="4">
        <v>3</v>
      </c>
      <c r="CM57" s="4">
        <v>2</v>
      </c>
      <c r="CN57" s="4">
        <v>3</v>
      </c>
      <c r="CO57" s="4">
        <v>1</v>
      </c>
      <c r="CP57" s="4">
        <v>4</v>
      </c>
      <c r="CQ57" s="4">
        <v>5</v>
      </c>
      <c r="CR57" s="4">
        <v>3</v>
      </c>
      <c r="CS57" s="4">
        <v>6</v>
      </c>
      <c r="CT57" s="4">
        <v>12</v>
      </c>
      <c r="CU57" s="4">
        <v>5</v>
      </c>
      <c r="CV57" s="4">
        <v>1</v>
      </c>
      <c r="CW57" s="4">
        <v>4</v>
      </c>
      <c r="CX57" s="4">
        <v>8</v>
      </c>
      <c r="CY57" s="4">
        <v>0</v>
      </c>
      <c r="CZ57" s="4">
        <v>4</v>
      </c>
      <c r="DA57" s="4">
        <v>2</v>
      </c>
      <c r="DB57" s="4">
        <v>1</v>
      </c>
      <c r="DC57" s="4">
        <v>6</v>
      </c>
      <c r="DD57" s="4">
        <v>3</v>
      </c>
      <c r="DE57" s="4">
        <v>6</v>
      </c>
      <c r="DF57" s="4">
        <v>7</v>
      </c>
      <c r="DG57" s="4">
        <v>4</v>
      </c>
      <c r="DH57" s="4">
        <v>1</v>
      </c>
      <c r="DI57" s="4">
        <v>7</v>
      </c>
      <c r="DJ57" s="4">
        <v>3</v>
      </c>
      <c r="DK57" s="4">
        <v>4</v>
      </c>
      <c r="DL57" s="4">
        <v>7</v>
      </c>
      <c r="DM57" s="4">
        <v>4</v>
      </c>
      <c r="DN57" s="4">
        <v>2</v>
      </c>
      <c r="DO57" s="4">
        <v>5</v>
      </c>
      <c r="DP57" s="4">
        <v>2</v>
      </c>
      <c r="DQ57" s="4">
        <v>11</v>
      </c>
      <c r="DR57" s="4">
        <v>12</v>
      </c>
      <c r="DS57" s="4">
        <v>6</v>
      </c>
      <c r="DT57" s="4">
        <v>7</v>
      </c>
      <c r="DU57" s="4">
        <v>4</v>
      </c>
      <c r="DV57" s="4">
        <v>2</v>
      </c>
      <c r="DW57" s="4">
        <v>6</v>
      </c>
      <c r="DX57" s="4">
        <v>5</v>
      </c>
      <c r="DY57" s="4">
        <v>3</v>
      </c>
      <c r="DZ57" s="4">
        <v>4</v>
      </c>
      <c r="EA57" s="4">
        <v>8</v>
      </c>
      <c r="EB57" s="4">
        <v>3</v>
      </c>
      <c r="EC57" s="4">
        <v>7</v>
      </c>
      <c r="ED57" s="4">
        <v>11</v>
      </c>
      <c r="EE57" s="4">
        <v>6</v>
      </c>
      <c r="EF57" s="4">
        <v>3</v>
      </c>
      <c r="EG57" s="4">
        <v>10</v>
      </c>
      <c r="EH57" s="4">
        <v>2</v>
      </c>
      <c r="EI57" s="4">
        <v>7</v>
      </c>
      <c r="EJ57" s="4">
        <v>9</v>
      </c>
      <c r="EK57" s="4">
        <v>5</v>
      </c>
      <c r="EL57" s="4">
        <v>7</v>
      </c>
      <c r="EM57" s="4">
        <v>8</v>
      </c>
      <c r="EN57" s="4">
        <v>12</v>
      </c>
      <c r="EO57" s="4">
        <v>9</v>
      </c>
      <c r="EP57" s="4">
        <v>13</v>
      </c>
      <c r="EQ57" s="4">
        <v>11</v>
      </c>
      <c r="ER57" s="4">
        <v>11</v>
      </c>
      <c r="ES57" s="4">
        <v>6</v>
      </c>
      <c r="ET57" s="4">
        <v>3</v>
      </c>
      <c r="EU57" s="4">
        <v>1</v>
      </c>
      <c r="EV57" s="4">
        <v>5</v>
      </c>
      <c r="EW57" s="4">
        <v>7</v>
      </c>
      <c r="EX57" s="4">
        <v>5</v>
      </c>
      <c r="EY57" s="4">
        <v>7</v>
      </c>
      <c r="EZ57" s="4">
        <v>5</v>
      </c>
      <c r="FA57" s="4">
        <v>10</v>
      </c>
      <c r="FB57" s="4">
        <v>8</v>
      </c>
      <c r="FC57" s="4">
        <v>9</v>
      </c>
      <c r="FD57" s="4">
        <v>10</v>
      </c>
      <c r="FE57" s="4">
        <v>6</v>
      </c>
      <c r="FF57" s="4">
        <v>10</v>
      </c>
      <c r="FG57" s="4">
        <v>2</v>
      </c>
      <c r="FH57" s="4">
        <v>10</v>
      </c>
      <c r="FI57" s="4">
        <v>4</v>
      </c>
      <c r="FJ57" s="4">
        <v>6</v>
      </c>
      <c r="FK57" s="4">
        <v>6</v>
      </c>
      <c r="FL57" s="4">
        <v>8</v>
      </c>
      <c r="FM57" s="4">
        <v>15</v>
      </c>
      <c r="FN57" s="4">
        <v>14</v>
      </c>
      <c r="FO57" s="4">
        <v>6</v>
      </c>
      <c r="FP57" s="4">
        <v>4</v>
      </c>
      <c r="FQ57" s="4">
        <v>10</v>
      </c>
      <c r="FR57" s="4">
        <v>9</v>
      </c>
      <c r="FS57" s="4">
        <v>5</v>
      </c>
      <c r="FT57" s="4">
        <v>15</v>
      </c>
      <c r="FU57" s="4">
        <v>6</v>
      </c>
      <c r="FV57" s="4">
        <v>7</v>
      </c>
      <c r="FW57" s="4">
        <v>4</v>
      </c>
      <c r="FX57" s="4">
        <v>12</v>
      </c>
      <c r="FY57" s="4">
        <v>16</v>
      </c>
      <c r="FZ57" s="4">
        <v>21</v>
      </c>
      <c r="GA57" s="4">
        <v>15</v>
      </c>
      <c r="GB57" s="4">
        <v>9</v>
      </c>
      <c r="GC57" s="4">
        <v>5</v>
      </c>
      <c r="GD57" s="4">
        <v>8</v>
      </c>
      <c r="GE57" s="4">
        <v>8</v>
      </c>
      <c r="GF57" s="4">
        <v>8</v>
      </c>
      <c r="GG57" s="4">
        <v>4</v>
      </c>
      <c r="GH57" s="4">
        <v>10</v>
      </c>
      <c r="GI57" s="4">
        <v>7</v>
      </c>
      <c r="GJ57" s="4">
        <v>18</v>
      </c>
      <c r="GK57" s="4">
        <v>15</v>
      </c>
      <c r="GL57" s="4">
        <v>15</v>
      </c>
      <c r="GM57" s="4">
        <v>12</v>
      </c>
      <c r="GN57" s="4">
        <v>10</v>
      </c>
      <c r="GO57" s="4">
        <v>13</v>
      </c>
      <c r="GP57" s="4">
        <v>13</v>
      </c>
      <c r="GQ57" s="4">
        <v>13</v>
      </c>
      <c r="GR57" s="4">
        <v>7</v>
      </c>
      <c r="GS57" s="4">
        <v>9</v>
      </c>
      <c r="GT57" s="4">
        <v>15</v>
      </c>
      <c r="GU57" s="4">
        <v>13</v>
      </c>
      <c r="GV57" s="4">
        <v>7</v>
      </c>
      <c r="GW57" s="4">
        <v>14</v>
      </c>
      <c r="GX57" s="4">
        <v>14</v>
      </c>
      <c r="GY57" s="4">
        <v>22</v>
      </c>
      <c r="GZ57" s="4">
        <v>13</v>
      </c>
      <c r="HA57" s="4">
        <v>16</v>
      </c>
      <c r="HB57" s="4">
        <v>14</v>
      </c>
      <c r="HC57" s="4">
        <v>14</v>
      </c>
      <c r="HD57" s="4">
        <v>11</v>
      </c>
      <c r="HE57" s="4">
        <v>13</v>
      </c>
      <c r="HF57" s="4">
        <v>11</v>
      </c>
      <c r="HG57" s="4">
        <v>10</v>
      </c>
      <c r="HH57" s="4">
        <v>9</v>
      </c>
      <c r="HI57" s="4">
        <v>15</v>
      </c>
      <c r="HJ57" s="4">
        <v>15</v>
      </c>
      <c r="HK57" s="4">
        <v>12</v>
      </c>
      <c r="HL57" s="4">
        <v>12</v>
      </c>
      <c r="HM57" s="4">
        <v>13</v>
      </c>
      <c r="HN57" s="4">
        <v>10</v>
      </c>
      <c r="HO57" s="4">
        <v>15</v>
      </c>
      <c r="HP57" s="4">
        <v>9</v>
      </c>
      <c r="HQ57" s="4">
        <v>8</v>
      </c>
      <c r="HR57" s="4">
        <v>4</v>
      </c>
      <c r="HS57" s="4">
        <v>10</v>
      </c>
      <c r="HT57" s="4">
        <v>16</v>
      </c>
      <c r="HU57" s="4">
        <v>14</v>
      </c>
      <c r="HV57" s="4">
        <v>17</v>
      </c>
      <c r="HW57" s="4">
        <v>5</v>
      </c>
      <c r="HX57" s="4">
        <v>12</v>
      </c>
      <c r="HY57" s="4">
        <v>3</v>
      </c>
      <c r="HZ57" s="4">
        <v>7</v>
      </c>
      <c r="IA57" s="4">
        <v>10</v>
      </c>
      <c r="IB57" s="4">
        <v>4</v>
      </c>
      <c r="IC57" s="4">
        <v>0</v>
      </c>
      <c r="ID57" s="4">
        <v>11</v>
      </c>
      <c r="IE57" s="4">
        <v>16</v>
      </c>
      <c r="IF57" s="4">
        <v>12</v>
      </c>
      <c r="IG57" s="4">
        <v>10</v>
      </c>
      <c r="IH57" s="4">
        <v>16</v>
      </c>
      <c r="II57" s="4">
        <v>6</v>
      </c>
      <c r="IJ57" s="4">
        <v>6</v>
      </c>
      <c r="IK57" s="4">
        <v>13</v>
      </c>
      <c r="IL57" s="4">
        <v>5</v>
      </c>
      <c r="IM57" s="4">
        <v>7</v>
      </c>
      <c r="IN57" s="4">
        <v>2</v>
      </c>
      <c r="IO57" s="4">
        <v>5</v>
      </c>
      <c r="IP57" s="4">
        <v>6</v>
      </c>
      <c r="IQ57" s="121">
        <v>7</v>
      </c>
      <c r="IR57" s="4">
        <v>11</v>
      </c>
      <c r="IS57" s="4">
        <v>11</v>
      </c>
      <c r="IT57" s="4">
        <v>12</v>
      </c>
      <c r="IU57" s="4">
        <v>12</v>
      </c>
      <c r="IV57" s="4">
        <v>12</v>
      </c>
      <c r="IW57" s="4">
        <v>12</v>
      </c>
      <c r="IX57" s="4">
        <v>14</v>
      </c>
      <c r="IY57" s="4">
        <v>8</v>
      </c>
      <c r="IZ57" s="4">
        <v>16</v>
      </c>
      <c r="JA57" s="4">
        <v>10</v>
      </c>
      <c r="JB57" s="4">
        <v>5</v>
      </c>
      <c r="JC57" s="121">
        <v>6</v>
      </c>
    </row>
    <row r="58" spans="1:273" s="156" customFormat="1" ht="14.25" customHeight="1" x14ac:dyDescent="0.35">
      <c r="A58" s="200" t="s">
        <v>22</v>
      </c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>
        <v>180</v>
      </c>
      <c r="X58" s="13"/>
      <c r="Y58" s="13">
        <v>57659940</v>
      </c>
      <c r="Z58" s="13"/>
      <c r="AA58" s="13">
        <v>320333</v>
      </c>
      <c r="AB58" s="13"/>
      <c r="AC58" s="13">
        <v>250000</v>
      </c>
      <c r="AD58" s="13"/>
      <c r="AE58" s="13">
        <v>1830</v>
      </c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>
        <f t="shared" ref="AY58:HI58" si="69">SUM(AY51:AY57)</f>
        <v>0</v>
      </c>
      <c r="AZ58" s="13">
        <f t="shared" si="69"/>
        <v>0</v>
      </c>
      <c r="BA58" s="13">
        <f t="shared" si="69"/>
        <v>0</v>
      </c>
      <c r="BB58" s="13">
        <f t="shared" si="69"/>
        <v>0</v>
      </c>
      <c r="BC58" s="13">
        <f t="shared" si="69"/>
        <v>0</v>
      </c>
      <c r="BD58" s="13">
        <f t="shared" si="69"/>
        <v>0</v>
      </c>
      <c r="BE58" s="13">
        <f t="shared" si="69"/>
        <v>57</v>
      </c>
      <c r="BF58" s="13">
        <f t="shared" si="69"/>
        <v>75</v>
      </c>
      <c r="BG58" s="13">
        <f t="shared" si="69"/>
        <v>96</v>
      </c>
      <c r="BH58" s="13">
        <f t="shared" si="69"/>
        <v>92</v>
      </c>
      <c r="BI58" s="13">
        <f t="shared" si="69"/>
        <v>111</v>
      </c>
      <c r="BJ58" s="13">
        <f t="shared" si="69"/>
        <v>110</v>
      </c>
      <c r="BK58" s="13">
        <f t="shared" si="69"/>
        <v>94</v>
      </c>
      <c r="BL58" s="13">
        <f t="shared" si="69"/>
        <v>104</v>
      </c>
      <c r="BM58" s="13">
        <f t="shared" si="69"/>
        <v>93</v>
      </c>
      <c r="BN58" s="13">
        <f t="shared" si="69"/>
        <v>85</v>
      </c>
      <c r="BO58" s="13">
        <f t="shared" si="69"/>
        <v>60</v>
      </c>
      <c r="BP58" s="13">
        <f t="shared" si="69"/>
        <v>69</v>
      </c>
      <c r="BQ58" s="13">
        <f t="shared" si="69"/>
        <v>42</v>
      </c>
      <c r="BR58" s="13">
        <f t="shared" si="69"/>
        <v>68</v>
      </c>
      <c r="BS58" s="13">
        <f t="shared" si="69"/>
        <v>84</v>
      </c>
      <c r="BT58" s="13">
        <f t="shared" si="69"/>
        <v>81</v>
      </c>
      <c r="BU58" s="13">
        <f t="shared" si="69"/>
        <v>111</v>
      </c>
      <c r="BV58" s="13">
        <f t="shared" si="69"/>
        <v>114</v>
      </c>
      <c r="BW58" s="13">
        <f t="shared" si="69"/>
        <v>105</v>
      </c>
      <c r="BX58" s="13">
        <f t="shared" si="69"/>
        <v>105</v>
      </c>
      <c r="BY58" s="13">
        <f t="shared" si="69"/>
        <v>104</v>
      </c>
      <c r="BZ58" s="13">
        <f t="shared" si="69"/>
        <v>106</v>
      </c>
      <c r="CA58" s="13">
        <f t="shared" si="69"/>
        <v>106</v>
      </c>
      <c r="CB58" s="13">
        <f t="shared" si="69"/>
        <v>100</v>
      </c>
      <c r="CC58" s="13">
        <f t="shared" si="69"/>
        <v>86</v>
      </c>
      <c r="CD58" s="13">
        <f t="shared" si="69"/>
        <v>72</v>
      </c>
      <c r="CE58" s="13">
        <f t="shared" si="69"/>
        <v>113</v>
      </c>
      <c r="CF58" s="13">
        <f t="shared" si="69"/>
        <v>136</v>
      </c>
      <c r="CG58" s="13">
        <f t="shared" si="69"/>
        <v>151</v>
      </c>
      <c r="CH58" s="13">
        <f t="shared" si="69"/>
        <v>217</v>
      </c>
      <c r="CI58" s="13">
        <f t="shared" si="69"/>
        <v>125</v>
      </c>
      <c r="CJ58" s="13">
        <f t="shared" si="69"/>
        <v>99</v>
      </c>
      <c r="CK58" s="13">
        <f t="shared" si="69"/>
        <v>106</v>
      </c>
      <c r="CL58" s="13">
        <f t="shared" si="69"/>
        <v>115</v>
      </c>
      <c r="CM58" s="13">
        <f t="shared" si="69"/>
        <v>134</v>
      </c>
      <c r="CN58" s="13">
        <f t="shared" si="69"/>
        <v>125</v>
      </c>
      <c r="CO58" s="13">
        <f t="shared" si="69"/>
        <v>97</v>
      </c>
      <c r="CP58" s="13">
        <f t="shared" si="69"/>
        <v>85</v>
      </c>
      <c r="CQ58" s="13">
        <f t="shared" si="69"/>
        <v>130</v>
      </c>
      <c r="CR58" s="13">
        <f t="shared" si="69"/>
        <v>137</v>
      </c>
      <c r="CS58" s="13">
        <f t="shared" si="69"/>
        <v>122</v>
      </c>
      <c r="CT58" s="13">
        <f t="shared" si="69"/>
        <v>142</v>
      </c>
      <c r="CU58" s="13">
        <f t="shared" si="69"/>
        <v>126</v>
      </c>
      <c r="CV58" s="13">
        <f t="shared" si="69"/>
        <v>105</v>
      </c>
      <c r="CW58" s="13">
        <f t="shared" si="69"/>
        <v>113</v>
      </c>
      <c r="CX58" s="13">
        <f t="shared" si="69"/>
        <v>109</v>
      </c>
      <c r="CY58" s="13">
        <f t="shared" si="69"/>
        <v>74</v>
      </c>
      <c r="CZ58" s="13">
        <f t="shared" si="69"/>
        <v>102</v>
      </c>
      <c r="DA58" s="13">
        <f t="shared" si="69"/>
        <v>95</v>
      </c>
      <c r="DB58" s="13">
        <f t="shared" si="69"/>
        <v>111</v>
      </c>
      <c r="DC58" s="13">
        <f t="shared" si="69"/>
        <v>170</v>
      </c>
      <c r="DD58" s="13">
        <f t="shared" si="69"/>
        <v>131</v>
      </c>
      <c r="DE58" s="13">
        <f t="shared" si="69"/>
        <v>163</v>
      </c>
      <c r="DF58" s="13">
        <f t="shared" si="69"/>
        <v>143</v>
      </c>
      <c r="DG58" s="13">
        <f t="shared" si="69"/>
        <v>121</v>
      </c>
      <c r="DH58" s="13">
        <f t="shared" si="69"/>
        <v>125</v>
      </c>
      <c r="DI58" s="13">
        <f t="shared" si="69"/>
        <v>146</v>
      </c>
      <c r="DJ58" s="13">
        <f t="shared" si="69"/>
        <v>134</v>
      </c>
      <c r="DK58" s="13">
        <f t="shared" si="69"/>
        <v>129</v>
      </c>
      <c r="DL58" s="13">
        <f t="shared" si="69"/>
        <v>109</v>
      </c>
      <c r="DM58" s="13">
        <f t="shared" si="69"/>
        <v>89</v>
      </c>
      <c r="DN58" s="13">
        <f t="shared" si="69"/>
        <v>91</v>
      </c>
      <c r="DO58" s="13">
        <f t="shared" si="69"/>
        <v>135</v>
      </c>
      <c r="DP58" s="13">
        <f t="shared" si="69"/>
        <v>167</v>
      </c>
      <c r="DQ58" s="13">
        <f t="shared" si="69"/>
        <v>154</v>
      </c>
      <c r="DR58" s="13">
        <f t="shared" si="69"/>
        <v>145</v>
      </c>
      <c r="DS58" s="13">
        <f t="shared" si="69"/>
        <v>161</v>
      </c>
      <c r="DT58" s="13">
        <f t="shared" si="69"/>
        <v>136</v>
      </c>
      <c r="DU58" s="13">
        <f t="shared" si="69"/>
        <v>127</v>
      </c>
      <c r="DV58" s="13">
        <f t="shared" si="69"/>
        <v>114</v>
      </c>
      <c r="DW58" s="13">
        <f t="shared" si="69"/>
        <v>115</v>
      </c>
      <c r="DX58" s="13">
        <f t="shared" si="69"/>
        <v>125</v>
      </c>
      <c r="DY58" s="13">
        <f t="shared" si="69"/>
        <v>107</v>
      </c>
      <c r="DZ58" s="13">
        <f t="shared" si="69"/>
        <v>86</v>
      </c>
      <c r="EA58" s="13">
        <f t="shared" si="69"/>
        <v>112</v>
      </c>
      <c r="EB58" s="13">
        <f t="shared" si="69"/>
        <v>149</v>
      </c>
      <c r="EC58" s="13">
        <f t="shared" si="69"/>
        <v>192</v>
      </c>
      <c r="ED58" s="13">
        <f t="shared" si="69"/>
        <v>147</v>
      </c>
      <c r="EE58" s="13">
        <f t="shared" si="69"/>
        <v>121</v>
      </c>
      <c r="EF58" s="13">
        <f t="shared" si="69"/>
        <v>122</v>
      </c>
      <c r="EG58" s="13">
        <f t="shared" si="69"/>
        <v>142</v>
      </c>
      <c r="EH58" s="13">
        <f t="shared" si="69"/>
        <v>144</v>
      </c>
      <c r="EI58" s="13">
        <f t="shared" si="69"/>
        <v>118</v>
      </c>
      <c r="EJ58" s="13">
        <f t="shared" si="69"/>
        <v>157</v>
      </c>
      <c r="EK58" s="13">
        <f t="shared" si="69"/>
        <v>96</v>
      </c>
      <c r="EL58" s="13">
        <f t="shared" si="69"/>
        <v>105</v>
      </c>
      <c r="EM58" s="13">
        <f t="shared" si="69"/>
        <v>140</v>
      </c>
      <c r="EN58" s="13">
        <f t="shared" si="69"/>
        <v>153</v>
      </c>
      <c r="EO58" s="13">
        <f t="shared" si="69"/>
        <v>201</v>
      </c>
      <c r="EP58" s="13">
        <f t="shared" si="69"/>
        <v>185</v>
      </c>
      <c r="EQ58" s="13">
        <f t="shared" si="69"/>
        <v>171</v>
      </c>
      <c r="ER58" s="13">
        <f t="shared" si="69"/>
        <v>146</v>
      </c>
      <c r="ES58" s="13">
        <f t="shared" si="69"/>
        <v>143</v>
      </c>
      <c r="ET58" s="13">
        <f t="shared" si="69"/>
        <v>159</v>
      </c>
      <c r="EU58" s="13">
        <f t="shared" si="69"/>
        <v>143</v>
      </c>
      <c r="EV58" s="13">
        <f t="shared" si="69"/>
        <v>148</v>
      </c>
      <c r="EW58" s="13">
        <f t="shared" si="69"/>
        <v>145</v>
      </c>
      <c r="EX58" s="13">
        <f t="shared" si="69"/>
        <v>92</v>
      </c>
      <c r="EY58" s="13">
        <f t="shared" si="69"/>
        <v>138</v>
      </c>
      <c r="EZ58" s="13">
        <f t="shared" si="69"/>
        <v>158</v>
      </c>
      <c r="FA58" s="13">
        <f t="shared" si="69"/>
        <v>175</v>
      </c>
      <c r="FB58" s="13">
        <f t="shared" si="69"/>
        <v>185</v>
      </c>
      <c r="FC58" s="13">
        <f t="shared" si="69"/>
        <v>155</v>
      </c>
      <c r="FD58" s="13">
        <f t="shared" si="69"/>
        <v>159</v>
      </c>
      <c r="FE58" s="13">
        <f t="shared" si="69"/>
        <v>159</v>
      </c>
      <c r="FF58" s="13">
        <f t="shared" si="69"/>
        <v>145</v>
      </c>
      <c r="FG58" s="13">
        <f t="shared" si="69"/>
        <v>140</v>
      </c>
      <c r="FH58" s="13">
        <f t="shared" si="69"/>
        <v>173</v>
      </c>
      <c r="FI58" s="13">
        <f t="shared" si="69"/>
        <v>112</v>
      </c>
      <c r="FJ58" s="13">
        <f t="shared" si="69"/>
        <v>128</v>
      </c>
      <c r="FK58" s="13">
        <f t="shared" si="69"/>
        <v>180</v>
      </c>
      <c r="FL58" s="13">
        <f t="shared" si="69"/>
        <v>180</v>
      </c>
      <c r="FM58" s="13">
        <f t="shared" si="69"/>
        <v>203</v>
      </c>
      <c r="FN58" s="13">
        <f t="shared" si="69"/>
        <v>216</v>
      </c>
      <c r="FO58" s="13">
        <f t="shared" si="69"/>
        <v>136</v>
      </c>
      <c r="FP58" s="13">
        <f t="shared" si="69"/>
        <v>171</v>
      </c>
      <c r="FQ58" s="13">
        <f t="shared" si="69"/>
        <v>162</v>
      </c>
      <c r="FR58" s="13">
        <f t="shared" si="69"/>
        <v>166</v>
      </c>
      <c r="FS58" s="13">
        <f t="shared" si="69"/>
        <v>164</v>
      </c>
      <c r="FT58" s="13">
        <f t="shared" si="69"/>
        <v>164</v>
      </c>
      <c r="FU58" s="13">
        <f t="shared" si="69"/>
        <v>118</v>
      </c>
      <c r="FV58" s="13">
        <f t="shared" si="69"/>
        <v>89</v>
      </c>
      <c r="FW58" s="13">
        <f t="shared" si="69"/>
        <v>187</v>
      </c>
      <c r="FX58" s="13">
        <f t="shared" si="69"/>
        <v>186</v>
      </c>
      <c r="FY58" s="13">
        <f t="shared" si="69"/>
        <v>219</v>
      </c>
      <c r="FZ58" s="13">
        <f t="shared" si="69"/>
        <v>188</v>
      </c>
      <c r="GA58" s="13">
        <f t="shared" si="69"/>
        <v>172</v>
      </c>
      <c r="GB58" s="13">
        <f t="shared" si="69"/>
        <v>189</v>
      </c>
      <c r="GC58" s="13">
        <f t="shared" si="69"/>
        <v>145</v>
      </c>
      <c r="GD58" s="13">
        <f t="shared" si="69"/>
        <v>176</v>
      </c>
      <c r="GE58" s="13">
        <f t="shared" si="69"/>
        <v>135</v>
      </c>
      <c r="GF58" s="13">
        <f t="shared" si="69"/>
        <v>166</v>
      </c>
      <c r="GG58" s="13">
        <f t="shared" si="69"/>
        <v>117</v>
      </c>
      <c r="GH58" s="13">
        <f t="shared" si="69"/>
        <v>123</v>
      </c>
      <c r="GI58" s="13">
        <f t="shared" si="69"/>
        <v>184</v>
      </c>
      <c r="GJ58" s="13">
        <f t="shared" si="69"/>
        <v>189</v>
      </c>
      <c r="GK58" s="13">
        <f t="shared" si="69"/>
        <v>217</v>
      </c>
      <c r="GL58" s="13">
        <f t="shared" si="69"/>
        <v>190</v>
      </c>
      <c r="GM58" s="13">
        <f t="shared" si="69"/>
        <v>185</v>
      </c>
      <c r="GN58" s="13">
        <f t="shared" si="69"/>
        <v>201</v>
      </c>
      <c r="GO58" s="13">
        <f t="shared" si="69"/>
        <v>162</v>
      </c>
      <c r="GP58" s="13">
        <f t="shared" si="69"/>
        <v>189</v>
      </c>
      <c r="GQ58" s="13">
        <f t="shared" si="69"/>
        <v>206</v>
      </c>
      <c r="GR58" s="13">
        <f t="shared" si="69"/>
        <v>174</v>
      </c>
      <c r="GS58" s="13">
        <f t="shared" si="69"/>
        <v>147</v>
      </c>
      <c r="GT58" s="13">
        <f t="shared" si="69"/>
        <v>146</v>
      </c>
      <c r="GU58" s="13">
        <f t="shared" si="69"/>
        <v>199</v>
      </c>
      <c r="GV58" s="13">
        <f t="shared" si="69"/>
        <v>154</v>
      </c>
      <c r="GW58" s="13">
        <f t="shared" si="69"/>
        <v>149</v>
      </c>
      <c r="GX58" s="13">
        <f t="shared" si="69"/>
        <v>221</v>
      </c>
      <c r="GY58" s="13">
        <f t="shared" si="69"/>
        <v>396</v>
      </c>
      <c r="GZ58" s="13">
        <f t="shared" si="69"/>
        <v>318</v>
      </c>
      <c r="HA58" s="13">
        <f t="shared" si="69"/>
        <v>358</v>
      </c>
      <c r="HB58" s="13">
        <f t="shared" si="69"/>
        <v>372</v>
      </c>
      <c r="HC58" s="13">
        <f t="shared" si="69"/>
        <v>306</v>
      </c>
      <c r="HD58" s="13">
        <f t="shared" si="69"/>
        <v>315</v>
      </c>
      <c r="HE58" s="13">
        <f t="shared" si="69"/>
        <v>263</v>
      </c>
      <c r="HF58" s="13">
        <f t="shared" si="69"/>
        <v>237</v>
      </c>
      <c r="HG58" s="13">
        <f t="shared" si="69"/>
        <v>377</v>
      </c>
      <c r="HH58" s="13">
        <f t="shared" si="69"/>
        <v>348</v>
      </c>
      <c r="HI58" s="13">
        <f t="shared" si="69"/>
        <v>337</v>
      </c>
      <c r="HJ58" s="13">
        <f t="shared" ref="HJ58:JM58" si="70">SUM(HJ51:HJ57)</f>
        <v>321</v>
      </c>
      <c r="HK58" s="13">
        <f t="shared" si="70"/>
        <v>263</v>
      </c>
      <c r="HL58" s="13">
        <f t="shared" si="70"/>
        <v>234</v>
      </c>
      <c r="HM58" s="13">
        <f t="shared" si="70"/>
        <v>230</v>
      </c>
      <c r="HN58" s="13">
        <f t="shared" si="70"/>
        <v>253</v>
      </c>
      <c r="HO58" s="13">
        <f t="shared" si="70"/>
        <v>267</v>
      </c>
      <c r="HP58" s="13">
        <f t="shared" si="70"/>
        <v>240</v>
      </c>
      <c r="HQ58" s="13">
        <f t="shared" si="70"/>
        <v>225</v>
      </c>
      <c r="HR58" s="13">
        <f t="shared" si="70"/>
        <v>182</v>
      </c>
      <c r="HS58" s="13">
        <f t="shared" si="70"/>
        <v>300</v>
      </c>
      <c r="HT58" s="13">
        <f t="shared" si="70"/>
        <v>265</v>
      </c>
      <c r="HU58" s="13">
        <f t="shared" si="70"/>
        <v>247</v>
      </c>
      <c r="HV58" s="13">
        <f t="shared" si="70"/>
        <v>235</v>
      </c>
      <c r="HW58" s="13">
        <f t="shared" si="70"/>
        <v>171</v>
      </c>
      <c r="HX58" s="13">
        <f t="shared" si="70"/>
        <v>201</v>
      </c>
      <c r="HY58" s="13">
        <f t="shared" si="70"/>
        <v>167</v>
      </c>
      <c r="HZ58" s="13">
        <f t="shared" si="70"/>
        <v>161</v>
      </c>
      <c r="IA58" s="13">
        <f t="shared" si="70"/>
        <v>161</v>
      </c>
      <c r="IB58" s="13">
        <f t="shared" si="70"/>
        <v>131</v>
      </c>
      <c r="IC58" s="13">
        <f t="shared" si="70"/>
        <v>101</v>
      </c>
      <c r="ID58" s="13">
        <f t="shared" si="70"/>
        <v>137</v>
      </c>
      <c r="IE58" s="13">
        <f t="shared" si="70"/>
        <v>193</v>
      </c>
      <c r="IF58" s="13">
        <f t="shared" si="70"/>
        <v>166</v>
      </c>
      <c r="IG58" s="13">
        <f t="shared" si="70"/>
        <v>185</v>
      </c>
      <c r="IH58" s="13">
        <f t="shared" si="70"/>
        <v>189</v>
      </c>
      <c r="II58" s="13">
        <f t="shared" si="70"/>
        <v>126</v>
      </c>
      <c r="IJ58" s="13">
        <f t="shared" si="70"/>
        <v>143</v>
      </c>
      <c r="IK58" s="13">
        <f t="shared" si="70"/>
        <v>167</v>
      </c>
      <c r="IL58" s="13">
        <f t="shared" si="70"/>
        <v>128</v>
      </c>
      <c r="IM58" s="13">
        <f t="shared" si="70"/>
        <v>136</v>
      </c>
      <c r="IN58" s="13">
        <f t="shared" si="70"/>
        <v>116</v>
      </c>
      <c r="IO58" s="13">
        <f t="shared" si="70"/>
        <v>101</v>
      </c>
      <c r="IP58" s="13">
        <f t="shared" si="70"/>
        <v>113</v>
      </c>
      <c r="IQ58" s="157">
        <f t="shared" si="70"/>
        <v>178</v>
      </c>
      <c r="IR58" s="13">
        <f t="shared" si="70"/>
        <v>175</v>
      </c>
      <c r="IS58" s="13">
        <f t="shared" si="70"/>
        <v>173</v>
      </c>
      <c r="IT58" s="13">
        <f t="shared" si="70"/>
        <v>138</v>
      </c>
      <c r="IU58" s="13">
        <f t="shared" si="70"/>
        <v>158</v>
      </c>
      <c r="IV58" s="13">
        <f t="shared" si="70"/>
        <v>144</v>
      </c>
      <c r="IW58" s="13">
        <f t="shared" si="70"/>
        <v>138</v>
      </c>
      <c r="IX58" s="13">
        <f t="shared" si="70"/>
        <v>160</v>
      </c>
      <c r="IY58" s="13">
        <f t="shared" si="70"/>
        <v>127</v>
      </c>
      <c r="IZ58" s="13">
        <f t="shared" si="70"/>
        <v>136</v>
      </c>
      <c r="JA58" s="13">
        <f t="shared" si="70"/>
        <v>129</v>
      </c>
      <c r="JB58" s="13">
        <f t="shared" si="70"/>
        <v>102</v>
      </c>
      <c r="JC58" s="13">
        <f t="shared" si="70"/>
        <v>151</v>
      </c>
      <c r="JD58" s="13">
        <f t="shared" si="70"/>
        <v>0</v>
      </c>
      <c r="JE58" s="13">
        <f t="shared" si="70"/>
        <v>0</v>
      </c>
      <c r="JF58" s="13">
        <f t="shared" si="70"/>
        <v>0</v>
      </c>
      <c r="JG58" s="13">
        <f t="shared" si="70"/>
        <v>0</v>
      </c>
      <c r="JH58" s="13">
        <f t="shared" si="70"/>
        <v>0</v>
      </c>
      <c r="JI58" s="13">
        <f t="shared" si="70"/>
        <v>0</v>
      </c>
      <c r="JJ58" s="13">
        <f t="shared" si="70"/>
        <v>0</v>
      </c>
      <c r="JK58" s="13">
        <f t="shared" si="70"/>
        <v>0</v>
      </c>
      <c r="JL58" s="13">
        <f t="shared" si="70"/>
        <v>0</v>
      </c>
      <c r="JM58" s="13">
        <f t="shared" si="70"/>
        <v>0</v>
      </c>
    </row>
    <row r="59" spans="1:273" s="208" customFormat="1" ht="14.25" customHeight="1" x14ac:dyDescent="0.3">
      <c r="IZ59" s="208">
        <v>0</v>
      </c>
    </row>
    <row r="60" spans="1:273" s="156" customFormat="1" ht="14.25" customHeight="1" x14ac:dyDescent="0.35">
      <c r="A60" s="200" t="s">
        <v>114</v>
      </c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 t="s">
        <v>280</v>
      </c>
      <c r="V60" s="10"/>
      <c r="W60" s="10"/>
      <c r="X60" s="10"/>
      <c r="Y60" s="10"/>
      <c r="Z60" s="10" t="s">
        <v>281</v>
      </c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30">
        <v>39295</v>
      </c>
      <c r="BA60" s="30">
        <v>39326</v>
      </c>
      <c r="BB60" s="30">
        <v>39356</v>
      </c>
      <c r="BC60" s="30">
        <v>39387</v>
      </c>
      <c r="BD60" s="30">
        <v>39417</v>
      </c>
      <c r="BE60" s="30">
        <v>39448</v>
      </c>
      <c r="BF60" s="30">
        <v>39479</v>
      </c>
      <c r="BG60" s="30">
        <v>39508</v>
      </c>
      <c r="BH60" s="30">
        <v>39539</v>
      </c>
      <c r="BI60" s="30">
        <v>39569</v>
      </c>
      <c r="BJ60" s="30">
        <v>39600</v>
      </c>
      <c r="BK60" s="30">
        <v>39630</v>
      </c>
      <c r="BL60" s="30">
        <v>39661</v>
      </c>
      <c r="BM60" s="30">
        <v>39692</v>
      </c>
      <c r="BN60" s="30">
        <v>39722</v>
      </c>
      <c r="BO60" s="30">
        <v>39753</v>
      </c>
      <c r="BP60" s="30">
        <v>39783</v>
      </c>
      <c r="BQ60" s="30">
        <v>39814</v>
      </c>
      <c r="BR60" s="30">
        <v>39845</v>
      </c>
      <c r="BS60" s="30">
        <v>39873</v>
      </c>
      <c r="BT60" s="30">
        <v>39904</v>
      </c>
      <c r="BU60" s="30">
        <v>39934</v>
      </c>
      <c r="BV60" s="30">
        <v>39965</v>
      </c>
      <c r="BW60" s="30">
        <v>39995</v>
      </c>
      <c r="BX60" s="30">
        <v>40026</v>
      </c>
      <c r="BY60" s="30">
        <v>40057</v>
      </c>
      <c r="BZ60" s="30">
        <v>40087</v>
      </c>
      <c r="CA60" s="30">
        <v>40118</v>
      </c>
      <c r="CB60" s="30">
        <v>40148</v>
      </c>
      <c r="CC60" s="30">
        <v>40179</v>
      </c>
      <c r="CD60" s="30">
        <v>40210</v>
      </c>
      <c r="CE60" s="30">
        <v>40238</v>
      </c>
      <c r="CF60" s="30">
        <v>40269</v>
      </c>
      <c r="CG60" s="30">
        <v>40299</v>
      </c>
      <c r="CH60" s="30">
        <v>40330</v>
      </c>
      <c r="CI60" s="30">
        <v>40360</v>
      </c>
      <c r="CJ60" s="30">
        <v>40391</v>
      </c>
      <c r="CK60" s="30">
        <v>40422</v>
      </c>
      <c r="CL60" s="30">
        <v>40452</v>
      </c>
      <c r="CM60" s="30">
        <v>40483</v>
      </c>
      <c r="CN60" s="30">
        <v>40513</v>
      </c>
      <c r="CO60" s="30">
        <v>40544</v>
      </c>
      <c r="CP60" s="30">
        <v>40575</v>
      </c>
      <c r="CQ60" s="30">
        <v>40603</v>
      </c>
      <c r="CR60" s="30">
        <v>40634</v>
      </c>
      <c r="CS60" s="30">
        <v>40664</v>
      </c>
      <c r="CT60" s="30">
        <v>40695</v>
      </c>
      <c r="CU60" s="30">
        <v>40725</v>
      </c>
      <c r="CV60" s="30">
        <v>40756</v>
      </c>
      <c r="CW60" s="30">
        <v>40787</v>
      </c>
      <c r="CX60" s="30">
        <v>40817</v>
      </c>
      <c r="CY60" s="30">
        <v>40848</v>
      </c>
      <c r="CZ60" s="30">
        <v>40878</v>
      </c>
      <c r="DA60" s="30">
        <v>40909</v>
      </c>
      <c r="DB60" s="30">
        <v>40940</v>
      </c>
      <c r="DC60" s="30">
        <v>40969</v>
      </c>
      <c r="DD60" s="30">
        <v>41000</v>
      </c>
      <c r="DE60" s="30">
        <v>41030</v>
      </c>
      <c r="DF60" s="30">
        <v>41061</v>
      </c>
      <c r="DG60" s="30">
        <v>41091</v>
      </c>
      <c r="DH60" s="30">
        <v>41122</v>
      </c>
      <c r="DI60" s="30">
        <v>41153</v>
      </c>
      <c r="DJ60" s="30">
        <v>41183</v>
      </c>
      <c r="DK60" s="30">
        <v>41214</v>
      </c>
      <c r="DL60" s="30">
        <v>41244</v>
      </c>
      <c r="DM60" s="30">
        <v>41275</v>
      </c>
      <c r="DN60" s="30">
        <v>41306</v>
      </c>
      <c r="DO60" s="30">
        <v>41334</v>
      </c>
      <c r="DP60" s="30">
        <v>41365</v>
      </c>
      <c r="DQ60" s="30">
        <v>41395</v>
      </c>
      <c r="DR60" s="30">
        <v>41426</v>
      </c>
      <c r="DS60" s="30">
        <v>41456</v>
      </c>
      <c r="DT60" s="30">
        <v>41487</v>
      </c>
      <c r="DU60" s="30">
        <v>41518</v>
      </c>
      <c r="DV60" s="30">
        <v>41548</v>
      </c>
      <c r="DW60" s="30">
        <v>41579</v>
      </c>
      <c r="DX60" s="30">
        <v>41609</v>
      </c>
      <c r="DY60" s="30">
        <v>41640</v>
      </c>
      <c r="DZ60" s="30">
        <v>41671</v>
      </c>
      <c r="EA60" s="30">
        <v>41699</v>
      </c>
      <c r="EB60" s="30">
        <v>41730</v>
      </c>
      <c r="EC60" s="30">
        <v>41760</v>
      </c>
      <c r="ED60" s="30">
        <v>41791</v>
      </c>
      <c r="EE60" s="30">
        <v>41821</v>
      </c>
      <c r="EF60" s="30">
        <v>41852</v>
      </c>
      <c r="EG60" s="30">
        <v>41883</v>
      </c>
      <c r="EH60" s="30">
        <v>41913</v>
      </c>
      <c r="EI60" s="30">
        <v>41944</v>
      </c>
      <c r="EJ60" s="30">
        <v>41974</v>
      </c>
      <c r="EK60" s="30">
        <v>42005</v>
      </c>
      <c r="EL60" s="30">
        <v>42036</v>
      </c>
      <c r="EM60" s="30">
        <v>42064</v>
      </c>
      <c r="EN60" s="30">
        <v>42095</v>
      </c>
      <c r="EO60" s="30">
        <v>42125</v>
      </c>
      <c r="EP60" s="30">
        <v>42156</v>
      </c>
      <c r="EQ60" s="30">
        <v>42186</v>
      </c>
      <c r="ER60" s="30">
        <v>42217</v>
      </c>
      <c r="ES60" s="30">
        <v>42248</v>
      </c>
      <c r="ET60" s="30">
        <v>42278</v>
      </c>
      <c r="EU60" s="30">
        <v>42309</v>
      </c>
      <c r="EV60" s="30">
        <v>42339</v>
      </c>
      <c r="EW60" s="30">
        <v>42370</v>
      </c>
      <c r="EX60" s="30">
        <v>42401</v>
      </c>
      <c r="EY60" s="30">
        <v>42430</v>
      </c>
      <c r="EZ60" s="30">
        <v>42461</v>
      </c>
      <c r="FA60" s="30">
        <v>42491</v>
      </c>
      <c r="FB60" s="30">
        <v>42522</v>
      </c>
      <c r="FC60" s="30">
        <v>42552</v>
      </c>
      <c r="FD60" s="30">
        <v>42583</v>
      </c>
      <c r="FE60" s="30">
        <v>42614</v>
      </c>
      <c r="FF60" s="30">
        <v>42644</v>
      </c>
      <c r="FG60" s="30">
        <v>42675</v>
      </c>
      <c r="FH60" s="30">
        <v>42705</v>
      </c>
      <c r="FI60" s="30">
        <v>42736</v>
      </c>
      <c r="FJ60" s="30">
        <v>42767</v>
      </c>
      <c r="FK60" s="30">
        <v>42795</v>
      </c>
      <c r="FL60" s="30">
        <v>42826</v>
      </c>
      <c r="FM60" s="30">
        <v>42856</v>
      </c>
      <c r="FN60" s="30">
        <v>42887</v>
      </c>
      <c r="FO60" s="30">
        <v>42917</v>
      </c>
      <c r="FP60" s="30">
        <v>42948</v>
      </c>
      <c r="FQ60" s="30">
        <v>42979</v>
      </c>
      <c r="FR60" s="30">
        <v>43009</v>
      </c>
      <c r="FS60" s="30">
        <v>43040</v>
      </c>
      <c r="FT60" s="30">
        <v>43070</v>
      </c>
      <c r="FU60" s="30">
        <v>43101</v>
      </c>
      <c r="FV60" s="30">
        <v>43132</v>
      </c>
      <c r="FW60" s="30">
        <v>43160</v>
      </c>
      <c r="FX60" s="30">
        <v>43191</v>
      </c>
      <c r="FY60" s="30">
        <v>43221</v>
      </c>
      <c r="FZ60" s="30">
        <v>43252</v>
      </c>
      <c r="GA60" s="30">
        <v>43282</v>
      </c>
      <c r="GB60" s="30">
        <v>43313</v>
      </c>
      <c r="GC60" s="30">
        <v>43344</v>
      </c>
      <c r="GD60" s="30">
        <v>43374</v>
      </c>
      <c r="GE60" s="30">
        <v>43405</v>
      </c>
      <c r="GF60" s="30">
        <v>43435</v>
      </c>
      <c r="GG60" s="30">
        <v>43466</v>
      </c>
      <c r="GH60" s="30">
        <v>43497</v>
      </c>
      <c r="GI60" s="30">
        <v>43525</v>
      </c>
      <c r="GJ60" s="30">
        <v>43556</v>
      </c>
      <c r="GK60" s="30">
        <v>43586</v>
      </c>
      <c r="GL60" s="30">
        <v>43617</v>
      </c>
      <c r="GM60" s="30">
        <v>43647</v>
      </c>
      <c r="GN60" s="30">
        <v>43678</v>
      </c>
      <c r="GO60" s="30">
        <v>43709</v>
      </c>
      <c r="GP60" s="30">
        <v>43739</v>
      </c>
      <c r="GQ60" s="30">
        <v>43770</v>
      </c>
      <c r="GR60" s="30">
        <v>43800</v>
      </c>
      <c r="GS60" s="30">
        <v>43831</v>
      </c>
      <c r="GT60" s="30">
        <v>43862</v>
      </c>
      <c r="GU60" s="30">
        <v>43891</v>
      </c>
      <c r="GV60" s="30">
        <v>43922</v>
      </c>
      <c r="GW60" s="30">
        <v>43952</v>
      </c>
      <c r="GX60" s="30">
        <v>43983</v>
      </c>
      <c r="GY60" s="30">
        <v>44013</v>
      </c>
      <c r="GZ60" s="30">
        <v>44044</v>
      </c>
      <c r="HA60" s="30">
        <v>44075</v>
      </c>
      <c r="HB60" s="30">
        <v>44105</v>
      </c>
      <c r="HC60" s="30">
        <v>44136</v>
      </c>
      <c r="HD60" s="30">
        <v>44166</v>
      </c>
      <c r="HE60" s="30">
        <v>44197</v>
      </c>
      <c r="HF60" s="30">
        <v>44228</v>
      </c>
      <c r="HG60" s="30">
        <v>44256</v>
      </c>
      <c r="HH60" s="30">
        <v>44287</v>
      </c>
      <c r="HI60" s="30">
        <v>44317</v>
      </c>
      <c r="HJ60" s="30">
        <v>44348</v>
      </c>
      <c r="HK60" s="30">
        <v>44378</v>
      </c>
      <c r="HL60" s="30">
        <v>44409</v>
      </c>
      <c r="HM60" s="30">
        <v>44440</v>
      </c>
      <c r="HN60" s="30">
        <v>44470</v>
      </c>
      <c r="HO60" s="30">
        <v>44501</v>
      </c>
      <c r="HP60" s="30">
        <v>44531</v>
      </c>
      <c r="HQ60" s="30">
        <v>44562</v>
      </c>
      <c r="HR60" s="30">
        <v>44593</v>
      </c>
      <c r="HS60" s="30">
        <v>44621</v>
      </c>
      <c r="HT60" s="30">
        <v>44652</v>
      </c>
      <c r="HU60" s="30">
        <v>44682</v>
      </c>
      <c r="HV60" s="30">
        <v>44713</v>
      </c>
      <c r="HW60" s="30">
        <v>44743</v>
      </c>
      <c r="HX60" s="30">
        <v>44774</v>
      </c>
      <c r="HY60" s="30">
        <v>44805</v>
      </c>
      <c r="HZ60" s="30">
        <v>44835</v>
      </c>
      <c r="IA60" s="30">
        <v>44866</v>
      </c>
      <c r="IB60" s="30">
        <v>44896</v>
      </c>
      <c r="IC60" s="30">
        <v>44927</v>
      </c>
      <c r="ID60" s="30">
        <v>44958</v>
      </c>
      <c r="IE60" s="30">
        <v>44986</v>
      </c>
      <c r="IF60" s="30">
        <v>45017</v>
      </c>
      <c r="IG60" s="30">
        <v>45047</v>
      </c>
      <c r="IH60" s="30">
        <v>45078</v>
      </c>
      <c r="II60" s="30">
        <v>45108</v>
      </c>
      <c r="IJ60" s="30">
        <v>45139</v>
      </c>
      <c r="IK60" s="30">
        <v>45170</v>
      </c>
      <c r="IL60" s="30">
        <v>45200</v>
      </c>
      <c r="IM60" s="30">
        <v>45231</v>
      </c>
      <c r="IN60" s="30">
        <v>45261</v>
      </c>
      <c r="IO60" s="30">
        <v>45292</v>
      </c>
      <c r="IP60" s="30">
        <v>45323</v>
      </c>
      <c r="IQ60" s="155">
        <v>45352</v>
      </c>
      <c r="IR60" s="30">
        <v>45383</v>
      </c>
      <c r="IS60" s="30">
        <v>45413</v>
      </c>
      <c r="IT60" s="30">
        <v>45444</v>
      </c>
      <c r="IU60" s="30">
        <v>45474</v>
      </c>
      <c r="IV60" s="30">
        <v>45505</v>
      </c>
      <c r="IW60" s="30">
        <v>45536</v>
      </c>
      <c r="IX60" s="30">
        <v>45566</v>
      </c>
      <c r="IY60" s="30">
        <v>45597</v>
      </c>
      <c r="IZ60" s="30">
        <v>45627</v>
      </c>
      <c r="JA60" s="30">
        <v>45658</v>
      </c>
      <c r="JB60" s="30">
        <v>45689</v>
      </c>
      <c r="JC60" s="30">
        <v>45717</v>
      </c>
      <c r="JD60" s="30">
        <v>45748</v>
      </c>
      <c r="JE60" s="30">
        <v>45778</v>
      </c>
      <c r="JF60" s="30">
        <v>45809</v>
      </c>
      <c r="JG60" s="30">
        <v>45839</v>
      </c>
      <c r="JH60" s="30">
        <v>45870</v>
      </c>
      <c r="JI60" s="30">
        <v>45901</v>
      </c>
      <c r="JJ60" s="30">
        <v>45931</v>
      </c>
      <c r="JK60" s="30">
        <v>45962</v>
      </c>
      <c r="JL60" s="30">
        <v>45992</v>
      </c>
      <c r="JM60" s="30">
        <v>46023</v>
      </c>
    </row>
    <row r="61" spans="1:273" ht="14.25" customHeight="1" x14ac:dyDescent="0.35">
      <c r="A61" s="185" t="s">
        <v>118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>
        <v>49</v>
      </c>
      <c r="BN61" s="4">
        <v>44</v>
      </c>
      <c r="BO61" s="4">
        <v>38</v>
      </c>
      <c r="BP61" s="4">
        <v>32</v>
      </c>
      <c r="BQ61" s="4">
        <v>22</v>
      </c>
      <c r="BR61" s="4">
        <v>37</v>
      </c>
      <c r="BS61" s="4">
        <v>48</v>
      </c>
      <c r="BT61" s="4">
        <v>41</v>
      </c>
      <c r="BU61" s="4">
        <v>63</v>
      </c>
      <c r="BV61" s="4">
        <v>57</v>
      </c>
      <c r="BW61" s="4">
        <v>59</v>
      </c>
      <c r="BX61" s="4">
        <v>65</v>
      </c>
      <c r="BY61" s="4">
        <v>63</v>
      </c>
      <c r="BZ61" s="4">
        <v>59</v>
      </c>
      <c r="CA61" s="4">
        <v>58</v>
      </c>
      <c r="CB61" s="4">
        <v>52</v>
      </c>
      <c r="CC61" s="4">
        <v>47</v>
      </c>
      <c r="CD61" s="4">
        <v>40</v>
      </c>
      <c r="CE61" s="4">
        <v>63</v>
      </c>
      <c r="CF61" s="4">
        <v>74</v>
      </c>
      <c r="CG61" s="4">
        <v>85</v>
      </c>
      <c r="CH61" s="4">
        <v>72</v>
      </c>
      <c r="CI61" s="4">
        <v>67</v>
      </c>
      <c r="CJ61" s="4">
        <v>51</v>
      </c>
      <c r="CK61" s="4">
        <v>59</v>
      </c>
      <c r="CL61" s="4">
        <v>69</v>
      </c>
      <c r="CM61" s="4">
        <v>57</v>
      </c>
      <c r="CN61" s="4">
        <v>46</v>
      </c>
      <c r="CO61" s="4">
        <v>45</v>
      </c>
      <c r="CP61" s="4">
        <v>35</v>
      </c>
      <c r="CQ61" s="4">
        <v>57</v>
      </c>
      <c r="CR61" s="4">
        <v>81</v>
      </c>
      <c r="CS61" s="4">
        <v>52</v>
      </c>
      <c r="CT61" s="4">
        <v>78</v>
      </c>
      <c r="CU61" s="4">
        <v>62</v>
      </c>
      <c r="CV61" s="4">
        <v>57</v>
      </c>
      <c r="CW61" s="4">
        <v>62</v>
      </c>
      <c r="CX61" s="4">
        <v>55</v>
      </c>
      <c r="CY61" s="4">
        <v>35</v>
      </c>
      <c r="CZ61" s="4">
        <v>49</v>
      </c>
      <c r="DA61" s="4">
        <v>56</v>
      </c>
      <c r="DB61" s="4">
        <v>54</v>
      </c>
      <c r="DC61" s="4">
        <v>77</v>
      </c>
      <c r="DD61" s="4">
        <v>75</v>
      </c>
      <c r="DE61" s="4">
        <v>87</v>
      </c>
      <c r="DF61" s="4">
        <v>81</v>
      </c>
      <c r="DG61" s="4">
        <v>67</v>
      </c>
      <c r="DH61" s="4">
        <v>69</v>
      </c>
      <c r="DI61" s="4">
        <v>84</v>
      </c>
      <c r="DJ61" s="4">
        <v>74</v>
      </c>
      <c r="DK61" s="4">
        <v>73</v>
      </c>
      <c r="DL61" s="4">
        <v>55</v>
      </c>
      <c r="DM61" s="4">
        <v>41</v>
      </c>
      <c r="DN61" s="4">
        <v>45</v>
      </c>
      <c r="DO61" s="4">
        <v>65</v>
      </c>
      <c r="DP61" s="4">
        <v>98</v>
      </c>
      <c r="DQ61" s="4">
        <v>85</v>
      </c>
      <c r="DR61" s="4">
        <v>74</v>
      </c>
      <c r="DS61" s="4">
        <v>81</v>
      </c>
      <c r="DT61" s="4">
        <v>76</v>
      </c>
      <c r="DU61" s="4">
        <v>66</v>
      </c>
      <c r="DV61" s="4">
        <v>59</v>
      </c>
      <c r="DW61" s="4">
        <v>66</v>
      </c>
      <c r="DX61" s="4">
        <v>67</v>
      </c>
      <c r="DY61" s="4">
        <v>53</v>
      </c>
      <c r="DZ61" s="4">
        <v>37</v>
      </c>
      <c r="EA61" s="4">
        <v>56</v>
      </c>
      <c r="EB61" s="4">
        <v>68</v>
      </c>
      <c r="EC61" s="4">
        <v>100</v>
      </c>
      <c r="ED61" s="4">
        <v>81</v>
      </c>
      <c r="EE61" s="4">
        <v>72</v>
      </c>
      <c r="EF61" s="4">
        <v>64</v>
      </c>
      <c r="EG61" s="4">
        <v>86</v>
      </c>
      <c r="EH61" s="4">
        <v>91</v>
      </c>
      <c r="EI61" s="4">
        <v>69</v>
      </c>
      <c r="EJ61" s="4">
        <v>98</v>
      </c>
      <c r="EK61" s="4">
        <v>54</v>
      </c>
      <c r="EL61" s="4">
        <v>57</v>
      </c>
      <c r="EM61" s="4">
        <v>68</v>
      </c>
      <c r="EN61" s="4">
        <v>85</v>
      </c>
      <c r="EO61" s="4">
        <v>126</v>
      </c>
      <c r="EP61" s="4">
        <v>105</v>
      </c>
      <c r="EQ61" s="4">
        <v>99</v>
      </c>
      <c r="ER61" s="4">
        <v>72</v>
      </c>
      <c r="ES61" s="4">
        <v>88</v>
      </c>
      <c r="ET61" s="4">
        <v>107</v>
      </c>
      <c r="EU61" s="4">
        <v>89</v>
      </c>
      <c r="EV61" s="4">
        <v>86</v>
      </c>
      <c r="EW61" s="4">
        <v>69</v>
      </c>
      <c r="EX61" s="4">
        <v>63</v>
      </c>
      <c r="EY61" s="4">
        <v>78</v>
      </c>
      <c r="EZ61" s="4">
        <v>109</v>
      </c>
      <c r="FA61" s="4">
        <v>116</v>
      </c>
      <c r="FB61" s="4">
        <v>122</v>
      </c>
      <c r="FC61" s="4">
        <v>103</v>
      </c>
      <c r="FD61" s="4">
        <v>105</v>
      </c>
      <c r="FE61" s="4">
        <v>95</v>
      </c>
      <c r="FF61" s="4">
        <v>104</v>
      </c>
      <c r="FG61" s="4">
        <v>92</v>
      </c>
      <c r="FH61" s="4">
        <v>111</v>
      </c>
      <c r="FI61" s="4">
        <v>71</v>
      </c>
      <c r="FJ61" s="4">
        <v>86</v>
      </c>
      <c r="FK61" s="4">
        <v>119</v>
      </c>
      <c r="FL61" s="4">
        <v>114</v>
      </c>
      <c r="FM61" s="4">
        <v>119</v>
      </c>
      <c r="FN61" s="4">
        <v>144</v>
      </c>
      <c r="FO61" s="4">
        <v>87</v>
      </c>
      <c r="FP61" s="4">
        <v>112</v>
      </c>
      <c r="FQ61" s="4">
        <v>110</v>
      </c>
      <c r="FR61" s="4">
        <v>112</v>
      </c>
      <c r="FS61" s="4">
        <v>101</v>
      </c>
      <c r="FT61" s="4">
        <v>107</v>
      </c>
      <c r="FU61" s="4">
        <v>73</v>
      </c>
      <c r="FV61" s="4">
        <v>60</v>
      </c>
      <c r="FW61" s="4">
        <v>118</v>
      </c>
      <c r="FX61" s="4">
        <v>133</v>
      </c>
      <c r="FY61" s="4">
        <v>148</v>
      </c>
      <c r="FZ61" s="4">
        <v>109</v>
      </c>
      <c r="GA61" s="4">
        <v>112</v>
      </c>
      <c r="GB61" s="4">
        <v>115</v>
      </c>
      <c r="GC61" s="4">
        <v>97</v>
      </c>
      <c r="GD61" s="4">
        <v>111</v>
      </c>
      <c r="GE61" s="4">
        <v>90</v>
      </c>
      <c r="GF61" s="4">
        <v>99</v>
      </c>
      <c r="GG61" s="4">
        <v>62</v>
      </c>
      <c r="GH61" s="4">
        <v>77</v>
      </c>
      <c r="GI61" s="4">
        <v>116</v>
      </c>
      <c r="GJ61" s="4">
        <v>119</v>
      </c>
      <c r="GK61" s="4">
        <v>139</v>
      </c>
      <c r="GL61" s="4">
        <v>121</v>
      </c>
      <c r="GM61" s="4">
        <v>122</v>
      </c>
      <c r="GN61" s="4">
        <v>142</v>
      </c>
      <c r="GO61" s="4">
        <v>100</v>
      </c>
      <c r="GP61" s="4">
        <v>134</v>
      </c>
      <c r="GQ61" s="4">
        <v>130</v>
      </c>
      <c r="GR61" s="4">
        <v>107</v>
      </c>
      <c r="GS61" s="4">
        <v>98</v>
      </c>
      <c r="GT61" s="4">
        <v>97</v>
      </c>
      <c r="GU61" s="4">
        <v>122</v>
      </c>
      <c r="GV61" s="4">
        <v>110</v>
      </c>
      <c r="GW61" s="4">
        <v>94</v>
      </c>
      <c r="GX61" s="4">
        <v>137</v>
      </c>
      <c r="GY61" s="4">
        <v>252</v>
      </c>
      <c r="GZ61" s="4">
        <v>183</v>
      </c>
      <c r="HA61" s="4">
        <v>201</v>
      </c>
      <c r="HB61" s="4">
        <v>171</v>
      </c>
      <c r="HC61" s="4">
        <v>152</v>
      </c>
      <c r="HD61" s="4">
        <v>149</v>
      </c>
      <c r="HE61" s="4">
        <v>145</v>
      </c>
      <c r="HF61" s="4">
        <v>137</v>
      </c>
      <c r="HG61" s="4">
        <v>176</v>
      </c>
      <c r="HH61" s="4">
        <v>167</v>
      </c>
      <c r="HI61" s="4">
        <v>153</v>
      </c>
      <c r="HJ61" s="4">
        <v>125</v>
      </c>
      <c r="HK61" s="4">
        <v>114</v>
      </c>
      <c r="HL61" s="4">
        <v>93</v>
      </c>
      <c r="HM61" s="4">
        <v>105</v>
      </c>
      <c r="HN61" s="4">
        <v>110</v>
      </c>
      <c r="HO61" s="4">
        <v>121</v>
      </c>
      <c r="HP61" s="4">
        <v>99</v>
      </c>
      <c r="HQ61" s="4">
        <v>87</v>
      </c>
      <c r="HR61" s="4">
        <v>69</v>
      </c>
      <c r="HS61" s="4">
        <v>105</v>
      </c>
      <c r="HT61" s="4">
        <v>97</v>
      </c>
      <c r="HU61" s="4">
        <v>90</v>
      </c>
      <c r="HV61" s="4">
        <v>91</v>
      </c>
      <c r="HW61" s="4">
        <v>64</v>
      </c>
      <c r="HX61" s="4">
        <v>85</v>
      </c>
      <c r="HY61" s="4">
        <v>55</v>
      </c>
      <c r="HZ61" s="4">
        <v>51</v>
      </c>
      <c r="IA61" s="4">
        <v>67</v>
      </c>
      <c r="IB61" s="4">
        <v>52</v>
      </c>
      <c r="IC61" s="4">
        <v>41</v>
      </c>
      <c r="ID61" s="4">
        <v>64</v>
      </c>
      <c r="IE61" s="4">
        <v>84</v>
      </c>
      <c r="IF61" s="4">
        <v>63</v>
      </c>
      <c r="IG61" s="4">
        <v>76</v>
      </c>
      <c r="IH61" s="4">
        <v>62</v>
      </c>
      <c r="II61" s="4">
        <v>44</v>
      </c>
      <c r="IJ61" s="4">
        <v>57</v>
      </c>
      <c r="IK61" s="4">
        <v>72</v>
      </c>
      <c r="IL61" s="4">
        <v>42</v>
      </c>
      <c r="IM61" s="4">
        <v>56</v>
      </c>
      <c r="IN61" s="4">
        <v>33</v>
      </c>
      <c r="IO61" s="4">
        <v>43</v>
      </c>
      <c r="IP61" s="4">
        <v>45</v>
      </c>
      <c r="IQ61" s="121">
        <v>62</v>
      </c>
      <c r="IR61" s="4">
        <v>58</v>
      </c>
      <c r="IS61" s="4">
        <v>63</v>
      </c>
      <c r="IT61" s="4">
        <v>51</v>
      </c>
      <c r="IU61" s="4">
        <v>47</v>
      </c>
      <c r="IV61" s="4">
        <v>50</v>
      </c>
      <c r="IW61" s="4">
        <v>46</v>
      </c>
      <c r="IX61" s="4">
        <v>57</v>
      </c>
      <c r="IY61" s="4">
        <v>50</v>
      </c>
      <c r="IZ61" s="4">
        <v>44</v>
      </c>
      <c r="JA61" s="4">
        <v>47</v>
      </c>
      <c r="JB61" s="4">
        <v>28</v>
      </c>
      <c r="JC61" s="121">
        <v>47</v>
      </c>
      <c r="JD61" s="149"/>
      <c r="JE61" s="149"/>
      <c r="JF61" s="149"/>
      <c r="JG61" s="149"/>
      <c r="JH61" s="149"/>
      <c r="JI61" s="149"/>
      <c r="JJ61" s="149"/>
      <c r="JK61" s="149"/>
      <c r="JL61" s="149"/>
      <c r="JM61" s="149"/>
    </row>
    <row r="62" spans="1:273" ht="14.25" customHeight="1" x14ac:dyDescent="0.35">
      <c r="A62" s="185" t="s">
        <v>117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>
        <v>1579</v>
      </c>
      <c r="X62" s="4"/>
      <c r="Y62" s="4">
        <v>561862046</v>
      </c>
      <c r="Z62" s="4"/>
      <c r="AA62" s="4">
        <v>355834</v>
      </c>
      <c r="AB62" s="4"/>
      <c r="AC62" s="4">
        <v>275000</v>
      </c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>
        <v>21</v>
      </c>
      <c r="BN62" s="4">
        <v>20</v>
      </c>
      <c r="BO62" s="4">
        <v>9</v>
      </c>
      <c r="BP62" s="4">
        <v>16</v>
      </c>
      <c r="BQ62" s="4">
        <v>8</v>
      </c>
      <c r="BR62" s="4">
        <v>16</v>
      </c>
      <c r="BS62" s="4">
        <v>17</v>
      </c>
      <c r="BT62" s="4">
        <v>18</v>
      </c>
      <c r="BU62" s="4">
        <v>24</v>
      </c>
      <c r="BV62" s="4">
        <v>29</v>
      </c>
      <c r="BW62" s="4">
        <v>32</v>
      </c>
      <c r="BX62" s="4">
        <v>23</v>
      </c>
      <c r="BY62" s="4">
        <v>28</v>
      </c>
      <c r="BZ62" s="4">
        <v>20</v>
      </c>
      <c r="CA62" s="4">
        <v>26</v>
      </c>
      <c r="CB62" s="4">
        <v>20</v>
      </c>
      <c r="CC62" s="4">
        <v>12</v>
      </c>
      <c r="CD62" s="4">
        <v>13</v>
      </c>
      <c r="CE62" s="4">
        <v>23</v>
      </c>
      <c r="CF62" s="4">
        <v>35</v>
      </c>
      <c r="CG62" s="4">
        <v>33</v>
      </c>
      <c r="CH62" s="4">
        <v>38</v>
      </c>
      <c r="CI62" s="4">
        <v>35</v>
      </c>
      <c r="CJ62" s="4">
        <v>29</v>
      </c>
      <c r="CK62" s="4">
        <v>25</v>
      </c>
      <c r="CL62" s="4">
        <v>28</v>
      </c>
      <c r="CM62" s="4">
        <v>25</v>
      </c>
      <c r="CN62" s="4">
        <v>44</v>
      </c>
      <c r="CO62" s="4">
        <v>32</v>
      </c>
      <c r="CP62" s="4">
        <v>25</v>
      </c>
      <c r="CQ62" s="4">
        <v>42</v>
      </c>
      <c r="CR62" s="4">
        <v>30</v>
      </c>
      <c r="CS62" s="4">
        <v>26</v>
      </c>
      <c r="CT62" s="4">
        <v>38</v>
      </c>
      <c r="CU62" s="4">
        <v>48</v>
      </c>
      <c r="CV62" s="4">
        <v>32</v>
      </c>
      <c r="CW62" s="4">
        <v>29</v>
      </c>
      <c r="CX62" s="4">
        <v>37</v>
      </c>
      <c r="CY62" s="4">
        <v>26</v>
      </c>
      <c r="CZ62" s="4">
        <v>29</v>
      </c>
      <c r="DA62" s="4">
        <v>22</v>
      </c>
      <c r="DB62" s="4">
        <v>36</v>
      </c>
      <c r="DC62" s="4">
        <v>44</v>
      </c>
      <c r="DD62" s="4">
        <v>37</v>
      </c>
      <c r="DE62" s="4">
        <v>41</v>
      </c>
      <c r="DF62" s="4">
        <v>36</v>
      </c>
      <c r="DG62" s="4">
        <v>34</v>
      </c>
      <c r="DH62" s="4">
        <v>39</v>
      </c>
      <c r="DI62" s="4">
        <v>47</v>
      </c>
      <c r="DJ62" s="4">
        <v>32</v>
      </c>
      <c r="DK62" s="4">
        <v>30</v>
      </c>
      <c r="DL62" s="4">
        <v>25</v>
      </c>
      <c r="DM62" s="4">
        <v>31</v>
      </c>
      <c r="DN62" s="4">
        <v>34</v>
      </c>
      <c r="DO62" s="4">
        <v>40</v>
      </c>
      <c r="DP62" s="4">
        <v>48</v>
      </c>
      <c r="DQ62" s="4">
        <v>38</v>
      </c>
      <c r="DR62" s="4">
        <v>42</v>
      </c>
      <c r="DS62" s="4">
        <v>53</v>
      </c>
      <c r="DT62" s="4">
        <v>39</v>
      </c>
      <c r="DU62" s="4">
        <v>39</v>
      </c>
      <c r="DV62" s="4">
        <v>32</v>
      </c>
      <c r="DW62" s="4">
        <v>32</v>
      </c>
      <c r="DX62" s="4">
        <v>33</v>
      </c>
      <c r="DY62" s="4">
        <v>28</v>
      </c>
      <c r="DZ62" s="4">
        <v>29</v>
      </c>
      <c r="EA62" s="4">
        <v>33</v>
      </c>
      <c r="EB62" s="4">
        <v>40</v>
      </c>
      <c r="EC62" s="4">
        <v>45</v>
      </c>
      <c r="ED62" s="4">
        <v>2</v>
      </c>
      <c r="EE62" s="4">
        <v>34</v>
      </c>
      <c r="EF62" s="4">
        <v>40</v>
      </c>
      <c r="EG62" s="4">
        <v>39</v>
      </c>
      <c r="EH62" s="4">
        <v>29</v>
      </c>
      <c r="EI62" s="4">
        <v>31</v>
      </c>
      <c r="EJ62" s="4">
        <v>29</v>
      </c>
      <c r="EK62" s="4">
        <v>23</v>
      </c>
      <c r="EL62" s="4">
        <v>28</v>
      </c>
      <c r="EM62" s="4">
        <v>44</v>
      </c>
      <c r="EN62" s="4">
        <v>35</v>
      </c>
      <c r="EO62" s="4">
        <v>49</v>
      </c>
      <c r="EP62" s="4">
        <v>36</v>
      </c>
      <c r="EQ62" s="4">
        <v>48</v>
      </c>
      <c r="ER62" s="4">
        <v>45</v>
      </c>
      <c r="ES62" s="4">
        <v>35</v>
      </c>
      <c r="ET62" s="4">
        <v>33</v>
      </c>
      <c r="EU62" s="4">
        <v>31</v>
      </c>
      <c r="EV62" s="4">
        <v>31</v>
      </c>
      <c r="EW62" s="4">
        <v>48</v>
      </c>
      <c r="EX62" s="4">
        <v>18</v>
      </c>
      <c r="EY62" s="4">
        <v>33</v>
      </c>
      <c r="EZ62" s="4">
        <v>23</v>
      </c>
      <c r="FA62" s="4">
        <v>31</v>
      </c>
      <c r="FB62" s="4">
        <v>29</v>
      </c>
      <c r="FC62" s="4">
        <v>31</v>
      </c>
      <c r="FD62" s="4">
        <v>30</v>
      </c>
      <c r="FE62" s="4">
        <v>33</v>
      </c>
      <c r="FF62" s="4">
        <v>26</v>
      </c>
      <c r="FG62" s="4">
        <v>26</v>
      </c>
      <c r="FH62" s="4">
        <v>26</v>
      </c>
      <c r="FI62" s="4">
        <v>19</v>
      </c>
      <c r="FJ62" s="4">
        <v>20</v>
      </c>
      <c r="FK62" s="4">
        <v>33</v>
      </c>
      <c r="FL62" s="4">
        <v>23</v>
      </c>
      <c r="FM62" s="4">
        <v>40</v>
      </c>
      <c r="FN62" s="4">
        <v>30</v>
      </c>
      <c r="FO62" s="4">
        <v>21</v>
      </c>
      <c r="FP62" s="4">
        <v>30</v>
      </c>
      <c r="FQ62" s="4">
        <v>26</v>
      </c>
      <c r="FR62" s="4">
        <v>28</v>
      </c>
      <c r="FS62" s="4">
        <v>30</v>
      </c>
      <c r="FT62" s="4">
        <v>21</v>
      </c>
      <c r="FU62" s="4">
        <v>21</v>
      </c>
      <c r="FV62" s="4">
        <v>15</v>
      </c>
      <c r="FW62" s="4">
        <v>31</v>
      </c>
      <c r="FX62" s="4">
        <v>23</v>
      </c>
      <c r="FY62" s="4">
        <v>27</v>
      </c>
      <c r="FZ62" s="4">
        <v>33</v>
      </c>
      <c r="GA62" s="4">
        <v>21</v>
      </c>
      <c r="GB62" s="4">
        <v>35</v>
      </c>
      <c r="GC62" s="4">
        <v>22</v>
      </c>
      <c r="GD62" s="4">
        <v>31</v>
      </c>
      <c r="GE62" s="4">
        <v>17</v>
      </c>
      <c r="GF62" s="4">
        <v>21</v>
      </c>
      <c r="GG62" s="4">
        <v>23</v>
      </c>
      <c r="GH62" s="4">
        <v>22</v>
      </c>
      <c r="GI62" s="4">
        <v>24</v>
      </c>
      <c r="GJ62" s="4">
        <v>31</v>
      </c>
      <c r="GK62" s="4">
        <v>29</v>
      </c>
      <c r="GL62" s="4">
        <v>27</v>
      </c>
      <c r="GM62" s="4">
        <v>33</v>
      </c>
      <c r="GN62" s="4">
        <v>29</v>
      </c>
      <c r="GO62" s="4">
        <v>29</v>
      </c>
      <c r="GP62" s="4">
        <v>17</v>
      </c>
      <c r="GQ62" s="4">
        <v>26</v>
      </c>
      <c r="GR62" s="4">
        <v>20</v>
      </c>
      <c r="GS62" s="4">
        <v>20</v>
      </c>
      <c r="GT62" s="4">
        <v>24</v>
      </c>
      <c r="GU62" s="4">
        <v>29</v>
      </c>
      <c r="GV62" s="4">
        <v>13</v>
      </c>
      <c r="GW62" s="4">
        <v>18</v>
      </c>
      <c r="GX62" s="4">
        <v>39</v>
      </c>
      <c r="GY62" s="4">
        <v>37</v>
      </c>
      <c r="GZ62" s="4">
        <v>27</v>
      </c>
      <c r="HA62" s="4">
        <v>28</v>
      </c>
      <c r="HB62" s="4">
        <v>37</v>
      </c>
      <c r="HC62" s="4">
        <v>15</v>
      </c>
      <c r="HD62" s="4">
        <v>20</v>
      </c>
      <c r="HE62" s="4">
        <v>15</v>
      </c>
      <c r="HF62" s="4">
        <v>13</v>
      </c>
      <c r="HG62" s="4">
        <v>30</v>
      </c>
      <c r="HH62" s="4">
        <v>27</v>
      </c>
      <c r="HI62" s="4">
        <v>31</v>
      </c>
      <c r="HJ62" s="4">
        <v>22</v>
      </c>
      <c r="HK62" s="4">
        <v>20</v>
      </c>
      <c r="HL62" s="4">
        <v>23</v>
      </c>
      <c r="HM62" s="4">
        <v>15</v>
      </c>
      <c r="HN62" s="4">
        <v>13</v>
      </c>
      <c r="HO62" s="4">
        <v>18</v>
      </c>
      <c r="HP62" s="4">
        <v>9</v>
      </c>
      <c r="HQ62" s="4">
        <v>8</v>
      </c>
      <c r="HR62" s="4">
        <v>6</v>
      </c>
      <c r="HS62" s="4">
        <v>20</v>
      </c>
      <c r="HT62" s="4">
        <v>7</v>
      </c>
      <c r="HU62" s="4">
        <v>3</v>
      </c>
      <c r="HV62" s="4">
        <v>12</v>
      </c>
      <c r="HW62" s="4">
        <v>11</v>
      </c>
      <c r="HX62" s="4">
        <v>14</v>
      </c>
      <c r="HY62" s="4">
        <v>7</v>
      </c>
      <c r="HZ62" s="4">
        <v>9</v>
      </c>
      <c r="IA62" s="4">
        <v>8</v>
      </c>
      <c r="IB62" s="4">
        <v>9</v>
      </c>
      <c r="IC62" s="4">
        <v>2</v>
      </c>
      <c r="ID62" s="4">
        <v>12</v>
      </c>
      <c r="IE62" s="4">
        <v>2</v>
      </c>
      <c r="IF62" s="4">
        <v>12</v>
      </c>
      <c r="IG62" s="4">
        <v>6</v>
      </c>
      <c r="IH62" s="4">
        <v>11</v>
      </c>
      <c r="II62" s="4">
        <v>10</v>
      </c>
      <c r="IJ62" s="4">
        <v>12</v>
      </c>
      <c r="IK62" s="4">
        <v>9</v>
      </c>
      <c r="IL62" s="4">
        <v>7</v>
      </c>
      <c r="IM62" s="4">
        <v>3</v>
      </c>
      <c r="IN62" s="4">
        <v>5</v>
      </c>
      <c r="IO62" s="4">
        <v>2</v>
      </c>
      <c r="IP62" s="4">
        <v>4</v>
      </c>
      <c r="IQ62" s="121">
        <v>6</v>
      </c>
      <c r="IR62" s="4">
        <v>5</v>
      </c>
      <c r="IS62" s="4">
        <v>7</v>
      </c>
      <c r="IT62" s="4">
        <v>4</v>
      </c>
      <c r="IU62" s="4">
        <v>5</v>
      </c>
      <c r="IV62" s="4">
        <v>5</v>
      </c>
      <c r="IW62" s="4">
        <v>5</v>
      </c>
      <c r="IX62" s="4">
        <v>7</v>
      </c>
      <c r="IY62" s="4">
        <v>4</v>
      </c>
      <c r="IZ62" s="4">
        <v>5</v>
      </c>
      <c r="JA62" s="4">
        <v>4</v>
      </c>
      <c r="JB62" s="4">
        <v>2</v>
      </c>
      <c r="JC62" s="121">
        <v>6</v>
      </c>
      <c r="JD62" s="149"/>
      <c r="JE62" s="149"/>
      <c r="JF62" s="149"/>
      <c r="JG62" s="149"/>
      <c r="JH62" s="149"/>
      <c r="JI62" s="149"/>
      <c r="JJ62" s="149"/>
      <c r="JK62" s="149"/>
      <c r="JL62" s="149"/>
      <c r="JM62" s="149"/>
    </row>
    <row r="63" spans="1:273" ht="14.25" customHeight="1" x14ac:dyDescent="0.35">
      <c r="A63" s="185" t="s">
        <v>116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>
        <v>1570</v>
      </c>
      <c r="X63" s="4"/>
      <c r="Y63" s="4">
        <v>564310631</v>
      </c>
      <c r="Z63" s="4"/>
      <c r="AA63" s="4">
        <v>359433</v>
      </c>
      <c r="AB63" s="4"/>
      <c r="AC63" s="4">
        <v>280000</v>
      </c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>
        <v>15</v>
      </c>
      <c r="BN63" s="4">
        <v>14</v>
      </c>
      <c r="BO63" s="4">
        <v>11</v>
      </c>
      <c r="BP63" s="4">
        <v>14</v>
      </c>
      <c r="BQ63" s="4">
        <v>10</v>
      </c>
      <c r="BR63" s="4">
        <v>11</v>
      </c>
      <c r="BS63" s="4">
        <v>14</v>
      </c>
      <c r="BT63" s="4">
        <v>17</v>
      </c>
      <c r="BU63" s="4">
        <v>15</v>
      </c>
      <c r="BV63" s="4">
        <v>16</v>
      </c>
      <c r="BW63" s="4">
        <v>8</v>
      </c>
      <c r="BX63" s="4">
        <v>10</v>
      </c>
      <c r="BY63" s="4">
        <v>7</v>
      </c>
      <c r="BZ63" s="4">
        <v>18</v>
      </c>
      <c r="CA63" s="4">
        <v>16</v>
      </c>
      <c r="CB63" s="4">
        <v>16</v>
      </c>
      <c r="CC63" s="4">
        <v>15</v>
      </c>
      <c r="CD63" s="4">
        <v>15</v>
      </c>
      <c r="CE63" s="4">
        <v>18</v>
      </c>
      <c r="CF63" s="4">
        <v>19</v>
      </c>
      <c r="CG63" s="4">
        <v>24</v>
      </c>
      <c r="CH63" s="4">
        <v>16</v>
      </c>
      <c r="CI63" s="4">
        <v>19</v>
      </c>
      <c r="CJ63" s="4">
        <v>15</v>
      </c>
      <c r="CK63" s="4">
        <v>14</v>
      </c>
      <c r="CL63" s="4">
        <v>12</v>
      </c>
      <c r="CM63" s="4">
        <v>17</v>
      </c>
      <c r="CN63" s="4">
        <v>21</v>
      </c>
      <c r="CO63" s="4">
        <v>12</v>
      </c>
      <c r="CP63" s="4">
        <v>15</v>
      </c>
      <c r="CQ63" s="4">
        <v>18</v>
      </c>
      <c r="CR63" s="4">
        <v>19</v>
      </c>
      <c r="CS63" s="4">
        <v>32</v>
      </c>
      <c r="CT63" s="4">
        <v>15</v>
      </c>
      <c r="CU63" s="4">
        <v>7</v>
      </c>
      <c r="CV63" s="4">
        <v>9</v>
      </c>
      <c r="CW63" s="4">
        <v>8</v>
      </c>
      <c r="CX63" s="4">
        <v>11</v>
      </c>
      <c r="CY63" s="4">
        <v>7</v>
      </c>
      <c r="CZ63" s="4">
        <v>10</v>
      </c>
      <c r="DA63" s="4">
        <v>10</v>
      </c>
      <c r="DB63" s="4">
        <v>14</v>
      </c>
      <c r="DC63" s="4">
        <v>28</v>
      </c>
      <c r="DD63" s="4">
        <v>8</v>
      </c>
      <c r="DE63" s="4">
        <v>22</v>
      </c>
      <c r="DF63" s="4">
        <v>13</v>
      </c>
      <c r="DG63" s="4">
        <v>11</v>
      </c>
      <c r="DH63" s="4">
        <v>7</v>
      </c>
      <c r="DI63" s="4">
        <v>9</v>
      </c>
      <c r="DJ63" s="4">
        <v>17</v>
      </c>
      <c r="DK63" s="4">
        <v>17</v>
      </c>
      <c r="DL63" s="4">
        <v>18</v>
      </c>
      <c r="DM63" s="4">
        <v>10</v>
      </c>
      <c r="DN63" s="4">
        <v>6</v>
      </c>
      <c r="DO63" s="4">
        <v>19</v>
      </c>
      <c r="DP63" s="4">
        <v>11</v>
      </c>
      <c r="DQ63" s="4">
        <v>17</v>
      </c>
      <c r="DR63" s="4">
        <v>15</v>
      </c>
      <c r="DS63" s="4">
        <v>13</v>
      </c>
      <c r="DT63" s="4">
        <v>13</v>
      </c>
      <c r="DU63" s="4">
        <v>15</v>
      </c>
      <c r="DV63" s="4">
        <v>11</v>
      </c>
      <c r="DW63" s="4">
        <v>10</v>
      </c>
      <c r="DX63" s="4">
        <v>15</v>
      </c>
      <c r="DY63" s="4">
        <v>18</v>
      </c>
      <c r="DZ63" s="4">
        <v>11</v>
      </c>
      <c r="EA63" s="4">
        <v>12</v>
      </c>
      <c r="EB63" s="4">
        <v>21</v>
      </c>
      <c r="EC63" s="4">
        <v>30</v>
      </c>
      <c r="ED63" s="4">
        <v>14</v>
      </c>
      <c r="EE63" s="4">
        <v>7</v>
      </c>
      <c r="EF63" s="4">
        <v>15</v>
      </c>
      <c r="EG63" s="4">
        <v>10</v>
      </c>
      <c r="EH63" s="4">
        <v>14</v>
      </c>
      <c r="EI63" s="4">
        <v>11</v>
      </c>
      <c r="EJ63" s="4">
        <v>14</v>
      </c>
      <c r="EK63" s="4">
        <v>15</v>
      </c>
      <c r="EL63" s="4">
        <v>14</v>
      </c>
      <c r="EM63" s="4">
        <v>16</v>
      </c>
      <c r="EN63" s="4">
        <v>18</v>
      </c>
      <c r="EO63" s="4">
        <v>12</v>
      </c>
      <c r="EP63" s="4">
        <v>28</v>
      </c>
      <c r="EQ63" s="4">
        <v>13</v>
      </c>
      <c r="ER63" s="4">
        <v>22</v>
      </c>
      <c r="ES63" s="4">
        <v>10</v>
      </c>
      <c r="ET63" s="4">
        <v>13</v>
      </c>
      <c r="EU63" s="4">
        <v>11</v>
      </c>
      <c r="EV63" s="4">
        <v>19</v>
      </c>
      <c r="EW63" s="4">
        <v>16</v>
      </c>
      <c r="EX63" s="4">
        <v>4</v>
      </c>
      <c r="EY63" s="4">
        <v>14</v>
      </c>
      <c r="EZ63" s="4">
        <v>15</v>
      </c>
      <c r="FA63" s="4">
        <v>18</v>
      </c>
      <c r="FB63" s="4">
        <v>18</v>
      </c>
      <c r="FC63" s="4">
        <v>14</v>
      </c>
      <c r="FD63" s="4">
        <v>17</v>
      </c>
      <c r="FE63" s="4">
        <v>21</v>
      </c>
      <c r="FF63" s="4">
        <v>7</v>
      </c>
      <c r="FG63" s="4">
        <v>16</v>
      </c>
      <c r="FH63" s="4">
        <v>21</v>
      </c>
      <c r="FI63" s="4">
        <v>16</v>
      </c>
      <c r="FJ63" s="4">
        <v>7</v>
      </c>
      <c r="FK63" s="4">
        <v>17</v>
      </c>
      <c r="FL63" s="4">
        <v>30</v>
      </c>
      <c r="FM63" s="4">
        <v>24</v>
      </c>
      <c r="FN63" s="4">
        <v>25</v>
      </c>
      <c r="FO63" s="4">
        <v>19</v>
      </c>
      <c r="FP63" s="4">
        <v>18</v>
      </c>
      <c r="FQ63" s="4">
        <v>19</v>
      </c>
      <c r="FR63" s="4">
        <v>22</v>
      </c>
      <c r="FS63" s="4">
        <v>24</v>
      </c>
      <c r="FT63" s="4">
        <v>18</v>
      </c>
      <c r="FU63" s="4">
        <v>14</v>
      </c>
      <c r="FV63" s="4">
        <v>6</v>
      </c>
      <c r="FW63" s="4">
        <v>21</v>
      </c>
      <c r="FX63" s="4">
        <v>18</v>
      </c>
      <c r="FY63" s="4">
        <v>28</v>
      </c>
      <c r="FZ63" s="4">
        <v>27</v>
      </c>
      <c r="GA63" s="4">
        <v>26</v>
      </c>
      <c r="GB63" s="4">
        <v>28</v>
      </c>
      <c r="GC63" s="4">
        <v>12</v>
      </c>
      <c r="GD63" s="4">
        <v>18</v>
      </c>
      <c r="GE63" s="4">
        <v>18</v>
      </c>
      <c r="GF63" s="4">
        <v>23</v>
      </c>
      <c r="GG63" s="4">
        <v>21</v>
      </c>
      <c r="GH63" s="4">
        <v>15</v>
      </c>
      <c r="GI63" s="4">
        <v>30</v>
      </c>
      <c r="GJ63" s="4">
        <v>28</v>
      </c>
      <c r="GK63" s="4">
        <v>33</v>
      </c>
      <c r="GL63" s="4">
        <v>28</v>
      </c>
      <c r="GM63" s="4">
        <v>18</v>
      </c>
      <c r="GN63" s="4">
        <v>18</v>
      </c>
      <c r="GO63" s="4">
        <v>17</v>
      </c>
      <c r="GP63" s="4">
        <v>24</v>
      </c>
      <c r="GQ63" s="4">
        <v>30</v>
      </c>
      <c r="GR63" s="4">
        <v>32</v>
      </c>
      <c r="GS63" s="4">
        <v>18</v>
      </c>
      <c r="GT63" s="4">
        <v>15</v>
      </c>
      <c r="GU63" s="4">
        <v>31</v>
      </c>
      <c r="GV63" s="4">
        <v>22</v>
      </c>
      <c r="GW63" s="4">
        <v>25</v>
      </c>
      <c r="GX63" s="4">
        <v>29</v>
      </c>
      <c r="GY63" s="4">
        <v>66</v>
      </c>
      <c r="GZ63" s="4">
        <v>82</v>
      </c>
      <c r="HA63" s="4">
        <v>87</v>
      </c>
      <c r="HB63" s="4">
        <v>109</v>
      </c>
      <c r="HC63" s="4">
        <v>75</v>
      </c>
      <c r="HD63" s="4">
        <v>89</v>
      </c>
      <c r="HE63" s="4">
        <v>65</v>
      </c>
      <c r="HF63" s="4">
        <v>53</v>
      </c>
      <c r="HG63" s="4">
        <v>83</v>
      </c>
      <c r="HH63" s="4">
        <v>74</v>
      </c>
      <c r="HI63" s="4">
        <v>75</v>
      </c>
      <c r="HJ63" s="4">
        <v>86</v>
      </c>
      <c r="HK63" s="4">
        <v>73</v>
      </c>
      <c r="HL63" s="4">
        <v>66</v>
      </c>
      <c r="HM63" s="4">
        <v>56</v>
      </c>
      <c r="HN63" s="4">
        <v>74</v>
      </c>
      <c r="HO63" s="4">
        <v>61</v>
      </c>
      <c r="HP63" s="4">
        <v>61</v>
      </c>
      <c r="HQ63" s="4">
        <v>52</v>
      </c>
      <c r="HR63" s="4">
        <v>42</v>
      </c>
      <c r="HS63" s="4">
        <v>80</v>
      </c>
      <c r="HT63" s="4">
        <v>77</v>
      </c>
      <c r="HU63" s="4">
        <v>71</v>
      </c>
      <c r="HV63" s="4">
        <v>68</v>
      </c>
      <c r="HW63" s="4">
        <v>46</v>
      </c>
      <c r="HX63" s="4">
        <v>55</v>
      </c>
      <c r="HY63" s="4">
        <v>56</v>
      </c>
      <c r="HZ63" s="4">
        <v>45</v>
      </c>
      <c r="IA63" s="4">
        <v>48</v>
      </c>
      <c r="IB63" s="4">
        <v>35</v>
      </c>
      <c r="IC63" s="4">
        <v>27</v>
      </c>
      <c r="ID63" s="4">
        <v>39</v>
      </c>
      <c r="IE63" s="4">
        <v>57</v>
      </c>
      <c r="IF63" s="4">
        <v>48</v>
      </c>
      <c r="IG63" s="4">
        <v>57</v>
      </c>
      <c r="IH63" s="4">
        <v>53</v>
      </c>
      <c r="II63" s="4">
        <v>39</v>
      </c>
      <c r="IJ63" s="4">
        <v>40</v>
      </c>
      <c r="IK63" s="4">
        <v>43</v>
      </c>
      <c r="IL63" s="4">
        <v>37</v>
      </c>
      <c r="IM63" s="4">
        <v>37</v>
      </c>
      <c r="IN63" s="4">
        <v>32</v>
      </c>
      <c r="IO63" s="4">
        <v>25</v>
      </c>
      <c r="IP63" s="4">
        <v>35</v>
      </c>
      <c r="IQ63" s="121">
        <v>47</v>
      </c>
      <c r="IR63" s="4">
        <v>57</v>
      </c>
      <c r="IS63" s="4">
        <v>49</v>
      </c>
      <c r="IT63" s="4">
        <v>37</v>
      </c>
      <c r="IU63" s="4">
        <v>47</v>
      </c>
      <c r="IV63" s="4">
        <v>37</v>
      </c>
      <c r="IW63" s="4">
        <v>45</v>
      </c>
      <c r="IX63" s="4">
        <v>49</v>
      </c>
      <c r="IY63" s="4">
        <v>40</v>
      </c>
      <c r="IZ63" s="4">
        <v>46</v>
      </c>
      <c r="JA63" s="4">
        <v>38</v>
      </c>
      <c r="JB63" s="4">
        <v>37</v>
      </c>
      <c r="JC63" s="121">
        <v>53</v>
      </c>
      <c r="JD63" s="149"/>
      <c r="JE63" s="149"/>
      <c r="JF63" s="149"/>
      <c r="JG63" s="149"/>
      <c r="JH63" s="149"/>
      <c r="JI63" s="149"/>
      <c r="JJ63" s="149"/>
      <c r="JK63" s="149"/>
      <c r="JL63" s="149"/>
      <c r="JM63" s="149"/>
    </row>
    <row r="64" spans="1:273" ht="14.25" customHeight="1" x14ac:dyDescent="0.35">
      <c r="A64" s="185" t="s">
        <v>115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>
        <v>8</v>
      </c>
      <c r="BN64" s="4">
        <v>7</v>
      </c>
      <c r="BO64" s="4">
        <v>2</v>
      </c>
      <c r="BP64" s="4">
        <v>7</v>
      </c>
      <c r="BQ64" s="4">
        <v>2</v>
      </c>
      <c r="BR64" s="4">
        <v>4</v>
      </c>
      <c r="BS64" s="4">
        <v>5</v>
      </c>
      <c r="BT64" s="4">
        <v>5</v>
      </c>
      <c r="BU64" s="4">
        <v>9</v>
      </c>
      <c r="BV64" s="4">
        <v>12</v>
      </c>
      <c r="BW64" s="4">
        <v>6</v>
      </c>
      <c r="BX64" s="4">
        <v>7</v>
      </c>
      <c r="BY64" s="4">
        <v>6</v>
      </c>
      <c r="BZ64" s="4">
        <v>9</v>
      </c>
      <c r="CA64" s="4">
        <v>6</v>
      </c>
      <c r="CB64" s="4">
        <v>12</v>
      </c>
      <c r="CC64" s="4">
        <v>12</v>
      </c>
      <c r="CD64" s="4">
        <v>4</v>
      </c>
      <c r="CE64" s="4">
        <v>9</v>
      </c>
      <c r="CF64" s="4">
        <v>8</v>
      </c>
      <c r="CG64" s="4">
        <v>9</v>
      </c>
      <c r="CH64" s="4">
        <v>11</v>
      </c>
      <c r="CI64" s="4">
        <v>4</v>
      </c>
      <c r="CJ64" s="4">
        <v>5</v>
      </c>
      <c r="CK64" s="4">
        <v>8</v>
      </c>
      <c r="CL64" s="4">
        <v>6</v>
      </c>
      <c r="CM64" s="4">
        <v>5</v>
      </c>
      <c r="CN64" s="4">
        <v>14</v>
      </c>
      <c r="CO64" s="4">
        <v>8</v>
      </c>
      <c r="CP64" s="4">
        <v>10</v>
      </c>
      <c r="CQ64" s="4">
        <v>12</v>
      </c>
      <c r="CR64" s="4">
        <v>7</v>
      </c>
      <c r="CS64" s="4">
        <v>12</v>
      </c>
      <c r="CT64" s="4">
        <v>11</v>
      </c>
      <c r="CU64" s="4">
        <v>9</v>
      </c>
      <c r="CV64" s="4">
        <v>7</v>
      </c>
      <c r="CW64" s="4">
        <v>14</v>
      </c>
      <c r="CX64" s="4">
        <v>6</v>
      </c>
      <c r="CY64" s="4">
        <v>6</v>
      </c>
      <c r="CZ64" s="4">
        <v>14</v>
      </c>
      <c r="DA64" s="4">
        <v>7</v>
      </c>
      <c r="DB64" s="4">
        <v>7</v>
      </c>
      <c r="DC64" s="4">
        <v>21</v>
      </c>
      <c r="DD64" s="4">
        <v>11</v>
      </c>
      <c r="DE64" s="4">
        <v>13</v>
      </c>
      <c r="DF64" s="4">
        <v>13</v>
      </c>
      <c r="DG64" s="4">
        <v>9</v>
      </c>
      <c r="DH64" s="4">
        <v>10</v>
      </c>
      <c r="DI64" s="4">
        <v>6</v>
      </c>
      <c r="DJ64" s="4">
        <v>11</v>
      </c>
      <c r="DK64" s="4">
        <v>9</v>
      </c>
      <c r="DL64" s="4">
        <v>11</v>
      </c>
      <c r="DM64" s="4">
        <v>7</v>
      </c>
      <c r="DN64" s="4">
        <v>6</v>
      </c>
      <c r="DO64" s="4">
        <v>11</v>
      </c>
      <c r="DP64" s="4">
        <v>9</v>
      </c>
      <c r="DQ64" s="4">
        <v>14</v>
      </c>
      <c r="DR64" s="4">
        <v>14</v>
      </c>
      <c r="DS64" s="4">
        <v>14</v>
      </c>
      <c r="DT64" s="4">
        <v>8</v>
      </c>
      <c r="DU64" s="4">
        <v>7</v>
      </c>
      <c r="DV64" s="4">
        <v>12</v>
      </c>
      <c r="DW64" s="4">
        <v>7</v>
      </c>
      <c r="DX64" s="4">
        <v>10</v>
      </c>
      <c r="DY64" s="4">
        <v>8</v>
      </c>
      <c r="DZ64" s="4">
        <v>9</v>
      </c>
      <c r="EA64" s="4">
        <v>11</v>
      </c>
      <c r="EB64" s="4">
        <v>20</v>
      </c>
      <c r="EC64" s="4">
        <v>17</v>
      </c>
      <c r="ED64" s="4">
        <v>13</v>
      </c>
      <c r="EE64" s="4">
        <v>8</v>
      </c>
      <c r="EF64" s="4">
        <v>3</v>
      </c>
      <c r="EG64" s="4">
        <v>7</v>
      </c>
      <c r="EH64" s="4">
        <v>10</v>
      </c>
      <c r="EI64" s="4">
        <v>7</v>
      </c>
      <c r="EJ64" s="4">
        <v>16</v>
      </c>
      <c r="EK64" s="4">
        <v>4</v>
      </c>
      <c r="EL64" s="4">
        <v>6</v>
      </c>
      <c r="EM64" s="4">
        <v>12</v>
      </c>
      <c r="EN64" s="4">
        <v>15</v>
      </c>
      <c r="EO64" s="4">
        <v>14</v>
      </c>
      <c r="EP64" s="4">
        <v>16</v>
      </c>
      <c r="EQ64" s="4">
        <v>11</v>
      </c>
      <c r="ER64" s="4">
        <v>7</v>
      </c>
      <c r="ES64" s="4">
        <v>10</v>
      </c>
      <c r="ET64" s="4">
        <v>5</v>
      </c>
      <c r="EU64" s="4">
        <v>12</v>
      </c>
      <c r="EV64" s="4">
        <v>12</v>
      </c>
      <c r="EW64" s="4">
        <v>12</v>
      </c>
      <c r="EX64" s="4">
        <v>7</v>
      </c>
      <c r="EY64" s="4">
        <v>13</v>
      </c>
      <c r="EZ64" s="4">
        <v>11</v>
      </c>
      <c r="FA64" s="4">
        <v>10</v>
      </c>
      <c r="FB64" s="4">
        <v>16</v>
      </c>
      <c r="FC64" s="4">
        <v>7</v>
      </c>
      <c r="FD64" s="4">
        <v>7</v>
      </c>
      <c r="FE64" s="4">
        <v>10</v>
      </c>
      <c r="FF64" s="4">
        <v>8</v>
      </c>
      <c r="FG64" s="4">
        <v>6</v>
      </c>
      <c r="FH64" s="4">
        <v>15</v>
      </c>
      <c r="FI64" s="4">
        <v>6</v>
      </c>
      <c r="FJ64" s="4">
        <v>15</v>
      </c>
      <c r="FK64" s="4">
        <v>11</v>
      </c>
      <c r="FL64" s="4">
        <v>13</v>
      </c>
      <c r="FM64" s="4">
        <v>20</v>
      </c>
      <c r="FN64" s="4">
        <v>17</v>
      </c>
      <c r="FO64" s="4">
        <v>9</v>
      </c>
      <c r="FP64" s="4">
        <v>11</v>
      </c>
      <c r="FQ64" s="4">
        <v>7</v>
      </c>
      <c r="FR64" s="4">
        <v>4</v>
      </c>
      <c r="FS64" s="4">
        <v>9</v>
      </c>
      <c r="FT64" s="4">
        <v>18</v>
      </c>
      <c r="FU64" s="4">
        <v>10</v>
      </c>
      <c r="FV64" s="4">
        <v>8</v>
      </c>
      <c r="FW64" s="4">
        <v>17</v>
      </c>
      <c r="FX64" s="4">
        <v>12</v>
      </c>
      <c r="FY64" s="4">
        <v>16</v>
      </c>
      <c r="FZ64" s="4">
        <v>19</v>
      </c>
      <c r="GA64" s="4">
        <v>13</v>
      </c>
      <c r="GB64" s="4">
        <v>11</v>
      </c>
      <c r="GC64" s="4">
        <v>11</v>
      </c>
      <c r="GD64" s="4">
        <v>16</v>
      </c>
      <c r="GE64" s="4">
        <v>10</v>
      </c>
      <c r="GF64" s="4">
        <v>23</v>
      </c>
      <c r="GG64" s="4">
        <v>11</v>
      </c>
      <c r="GH64" s="4">
        <v>9</v>
      </c>
      <c r="GI64" s="4">
        <v>14</v>
      </c>
      <c r="GJ64" s="4">
        <v>11</v>
      </c>
      <c r="GK64" s="4">
        <v>16</v>
      </c>
      <c r="GL64" s="4">
        <v>14</v>
      </c>
      <c r="GM64" s="4">
        <v>12</v>
      </c>
      <c r="GN64" s="4">
        <v>12</v>
      </c>
      <c r="GO64" s="4">
        <v>16</v>
      </c>
      <c r="GP64" s="4">
        <v>14</v>
      </c>
      <c r="GQ64" s="4">
        <v>20</v>
      </c>
      <c r="GR64" s="4">
        <v>15</v>
      </c>
      <c r="GS64" s="4">
        <v>11</v>
      </c>
      <c r="GT64" s="4">
        <v>10</v>
      </c>
      <c r="GU64" s="4">
        <v>17</v>
      </c>
      <c r="GV64" s="4">
        <v>9</v>
      </c>
      <c r="GW64" s="4">
        <v>12</v>
      </c>
      <c r="GX64" s="4">
        <v>16</v>
      </c>
      <c r="GY64" s="4">
        <v>41</v>
      </c>
      <c r="GZ64" s="4">
        <v>26</v>
      </c>
      <c r="HA64" s="4">
        <v>42</v>
      </c>
      <c r="HB64" s="4">
        <v>55</v>
      </c>
      <c r="HC64" s="4">
        <v>64</v>
      </c>
      <c r="HD64" s="4">
        <v>57</v>
      </c>
      <c r="HE64" s="4">
        <v>38</v>
      </c>
      <c r="HF64" s="4">
        <v>35</v>
      </c>
      <c r="HG64" s="4">
        <v>88</v>
      </c>
      <c r="HH64" s="4">
        <v>80</v>
      </c>
      <c r="HI64" s="4">
        <v>78</v>
      </c>
      <c r="HJ64" s="4">
        <v>88</v>
      </c>
      <c r="HK64" s="4">
        <v>56</v>
      </c>
      <c r="HL64" s="4">
        <v>52</v>
      </c>
      <c r="HM64" s="4">
        <v>54</v>
      </c>
      <c r="HN64" s="4">
        <v>56</v>
      </c>
      <c r="HO64" s="4">
        <v>67</v>
      </c>
      <c r="HP64" s="4">
        <v>70</v>
      </c>
      <c r="HQ64" s="4">
        <v>78</v>
      </c>
      <c r="HR64" s="4">
        <v>63</v>
      </c>
      <c r="HS64" s="4">
        <v>95</v>
      </c>
      <c r="HT64" s="4">
        <v>84</v>
      </c>
      <c r="HU64" s="4">
        <v>83</v>
      </c>
      <c r="HV64" s="4">
        <v>64</v>
      </c>
      <c r="HW64" s="4">
        <v>50</v>
      </c>
      <c r="HX64" s="4">
        <v>47</v>
      </c>
      <c r="HY64" s="4">
        <v>49</v>
      </c>
      <c r="HZ64" s="4">
        <v>56</v>
      </c>
      <c r="IA64" s="4">
        <v>38</v>
      </c>
      <c r="IB64" s="4">
        <v>35</v>
      </c>
      <c r="IC64" s="4">
        <v>31</v>
      </c>
      <c r="ID64" s="4">
        <v>22</v>
      </c>
      <c r="IE64" s="4">
        <v>50</v>
      </c>
      <c r="IF64" s="4">
        <v>43</v>
      </c>
      <c r="IG64" s="4">
        <v>46</v>
      </c>
      <c r="IH64" s="4">
        <v>63</v>
      </c>
      <c r="II64" s="4">
        <v>33</v>
      </c>
      <c r="IJ64" s="4">
        <v>34</v>
      </c>
      <c r="IK64" s="4">
        <v>43</v>
      </c>
      <c r="IL64" s="4">
        <v>42</v>
      </c>
      <c r="IM64" s="4">
        <v>40</v>
      </c>
      <c r="IN64" s="4">
        <v>46</v>
      </c>
      <c r="IO64" s="4">
        <v>31</v>
      </c>
      <c r="IP64" s="4">
        <v>29</v>
      </c>
      <c r="IQ64" s="121">
        <v>61</v>
      </c>
      <c r="IR64" s="4">
        <v>55</v>
      </c>
      <c r="IS64" s="4">
        <v>54</v>
      </c>
      <c r="IT64" s="4">
        <v>46</v>
      </c>
      <c r="IU64" s="4">
        <v>59</v>
      </c>
      <c r="IV64" s="4">
        <v>52</v>
      </c>
      <c r="IW64" s="4">
        <v>42</v>
      </c>
      <c r="IX64" s="4">
        <v>47</v>
      </c>
      <c r="IY64" s="4">
        <v>33</v>
      </c>
      <c r="IZ64" s="4">
        <v>41</v>
      </c>
      <c r="JA64" s="4">
        <v>40</v>
      </c>
      <c r="JB64" s="4">
        <v>32</v>
      </c>
      <c r="JC64" s="121">
        <v>45</v>
      </c>
      <c r="JD64" s="149"/>
      <c r="JE64" s="149"/>
      <c r="JF64" s="149"/>
      <c r="JG64" s="149"/>
      <c r="JH64" s="149"/>
      <c r="JI64" s="149"/>
      <c r="JJ64" s="149"/>
      <c r="JK64" s="149"/>
      <c r="JL64" s="149"/>
      <c r="JM64" s="149"/>
    </row>
    <row r="65" spans="1:273" s="156" customFormat="1" ht="14.25" customHeight="1" x14ac:dyDescent="0.35">
      <c r="A65" s="200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>
        <f t="shared" ref="CL65:HJ65" si="71">SUM(CL61:CL64)</f>
        <v>115</v>
      </c>
      <c r="CM65" s="13">
        <f t="shared" si="71"/>
        <v>104</v>
      </c>
      <c r="CN65" s="13">
        <f t="shared" si="71"/>
        <v>125</v>
      </c>
      <c r="CO65" s="13">
        <f t="shared" si="71"/>
        <v>97</v>
      </c>
      <c r="CP65" s="13">
        <f t="shared" si="71"/>
        <v>85</v>
      </c>
      <c r="CQ65" s="13">
        <f t="shared" si="71"/>
        <v>129</v>
      </c>
      <c r="CR65" s="13">
        <f t="shared" si="71"/>
        <v>137</v>
      </c>
      <c r="CS65" s="13">
        <f t="shared" si="71"/>
        <v>122</v>
      </c>
      <c r="CT65" s="13">
        <f t="shared" si="71"/>
        <v>142</v>
      </c>
      <c r="CU65" s="13">
        <f t="shared" si="71"/>
        <v>126</v>
      </c>
      <c r="CV65" s="13">
        <f t="shared" si="71"/>
        <v>105</v>
      </c>
      <c r="CW65" s="13">
        <f t="shared" si="71"/>
        <v>113</v>
      </c>
      <c r="CX65" s="13">
        <f t="shared" si="71"/>
        <v>109</v>
      </c>
      <c r="CY65" s="13">
        <f t="shared" si="71"/>
        <v>74</v>
      </c>
      <c r="CZ65" s="13">
        <f t="shared" si="71"/>
        <v>102</v>
      </c>
      <c r="DA65" s="13">
        <f t="shared" si="71"/>
        <v>95</v>
      </c>
      <c r="DB65" s="13">
        <f t="shared" si="71"/>
        <v>111</v>
      </c>
      <c r="DC65" s="13">
        <f t="shared" si="71"/>
        <v>170</v>
      </c>
      <c r="DD65" s="13">
        <f t="shared" si="71"/>
        <v>131</v>
      </c>
      <c r="DE65" s="13">
        <f t="shared" si="71"/>
        <v>163</v>
      </c>
      <c r="DF65" s="13">
        <f t="shared" si="71"/>
        <v>143</v>
      </c>
      <c r="DG65" s="13">
        <f t="shared" si="71"/>
        <v>121</v>
      </c>
      <c r="DH65" s="13">
        <f t="shared" si="71"/>
        <v>125</v>
      </c>
      <c r="DI65" s="13">
        <f t="shared" si="71"/>
        <v>146</v>
      </c>
      <c r="DJ65" s="13">
        <f t="shared" si="71"/>
        <v>134</v>
      </c>
      <c r="DK65" s="13">
        <f t="shared" si="71"/>
        <v>129</v>
      </c>
      <c r="DL65" s="13">
        <f t="shared" si="71"/>
        <v>109</v>
      </c>
      <c r="DM65" s="13">
        <f t="shared" si="71"/>
        <v>89</v>
      </c>
      <c r="DN65" s="13">
        <f t="shared" si="71"/>
        <v>91</v>
      </c>
      <c r="DO65" s="13">
        <f t="shared" si="71"/>
        <v>135</v>
      </c>
      <c r="DP65" s="13">
        <f t="shared" si="71"/>
        <v>166</v>
      </c>
      <c r="DQ65" s="13">
        <f t="shared" si="71"/>
        <v>154</v>
      </c>
      <c r="DR65" s="13">
        <f t="shared" si="71"/>
        <v>145</v>
      </c>
      <c r="DS65" s="13">
        <f t="shared" si="71"/>
        <v>161</v>
      </c>
      <c r="DT65" s="13">
        <f t="shared" si="71"/>
        <v>136</v>
      </c>
      <c r="DU65" s="13">
        <f t="shared" si="71"/>
        <v>127</v>
      </c>
      <c r="DV65" s="13">
        <f t="shared" si="71"/>
        <v>114</v>
      </c>
      <c r="DW65" s="13">
        <f t="shared" si="71"/>
        <v>115</v>
      </c>
      <c r="DX65" s="13">
        <f t="shared" si="71"/>
        <v>125</v>
      </c>
      <c r="DY65" s="13">
        <f t="shared" si="71"/>
        <v>107</v>
      </c>
      <c r="DZ65" s="13">
        <f t="shared" si="71"/>
        <v>86</v>
      </c>
      <c r="EA65" s="13">
        <f t="shared" si="71"/>
        <v>112</v>
      </c>
      <c r="EB65" s="13">
        <f t="shared" si="71"/>
        <v>149</v>
      </c>
      <c r="EC65" s="13">
        <f t="shared" si="71"/>
        <v>192</v>
      </c>
      <c r="ED65" s="13">
        <f t="shared" si="71"/>
        <v>110</v>
      </c>
      <c r="EE65" s="13">
        <f t="shared" si="71"/>
        <v>121</v>
      </c>
      <c r="EF65" s="13">
        <f t="shared" si="71"/>
        <v>122</v>
      </c>
      <c r="EG65" s="13">
        <f t="shared" si="71"/>
        <v>142</v>
      </c>
      <c r="EH65" s="13">
        <f t="shared" si="71"/>
        <v>144</v>
      </c>
      <c r="EI65" s="13">
        <f t="shared" si="71"/>
        <v>118</v>
      </c>
      <c r="EJ65" s="13">
        <f t="shared" si="71"/>
        <v>157</v>
      </c>
      <c r="EK65" s="13">
        <f t="shared" si="71"/>
        <v>96</v>
      </c>
      <c r="EL65" s="13">
        <f t="shared" si="71"/>
        <v>105</v>
      </c>
      <c r="EM65" s="13">
        <f t="shared" si="71"/>
        <v>140</v>
      </c>
      <c r="EN65" s="13">
        <f t="shared" si="71"/>
        <v>153</v>
      </c>
      <c r="EO65" s="13">
        <f t="shared" si="71"/>
        <v>201</v>
      </c>
      <c r="EP65" s="13">
        <f t="shared" si="71"/>
        <v>185</v>
      </c>
      <c r="EQ65" s="13">
        <f t="shared" si="71"/>
        <v>171</v>
      </c>
      <c r="ER65" s="13">
        <f t="shared" si="71"/>
        <v>146</v>
      </c>
      <c r="ES65" s="13">
        <f t="shared" si="71"/>
        <v>143</v>
      </c>
      <c r="ET65" s="13">
        <f t="shared" si="71"/>
        <v>158</v>
      </c>
      <c r="EU65" s="13">
        <f t="shared" si="71"/>
        <v>143</v>
      </c>
      <c r="EV65" s="13">
        <f t="shared" si="71"/>
        <v>148</v>
      </c>
      <c r="EW65" s="13">
        <f t="shared" si="71"/>
        <v>145</v>
      </c>
      <c r="EX65" s="13">
        <f t="shared" si="71"/>
        <v>92</v>
      </c>
      <c r="EY65" s="13">
        <f t="shared" si="71"/>
        <v>138</v>
      </c>
      <c r="EZ65" s="13">
        <f t="shared" si="71"/>
        <v>158</v>
      </c>
      <c r="FA65" s="13">
        <f t="shared" si="71"/>
        <v>175</v>
      </c>
      <c r="FB65" s="13">
        <f t="shared" si="71"/>
        <v>185</v>
      </c>
      <c r="FC65" s="13">
        <f t="shared" si="71"/>
        <v>155</v>
      </c>
      <c r="FD65" s="13">
        <f t="shared" si="71"/>
        <v>159</v>
      </c>
      <c r="FE65" s="13">
        <f t="shared" si="71"/>
        <v>159</v>
      </c>
      <c r="FF65" s="13">
        <f t="shared" si="71"/>
        <v>145</v>
      </c>
      <c r="FG65" s="13">
        <f t="shared" si="71"/>
        <v>140</v>
      </c>
      <c r="FH65" s="13">
        <f t="shared" si="71"/>
        <v>173</v>
      </c>
      <c r="FI65" s="13">
        <f t="shared" si="71"/>
        <v>112</v>
      </c>
      <c r="FJ65" s="13">
        <f t="shared" si="71"/>
        <v>128</v>
      </c>
      <c r="FK65" s="13">
        <f t="shared" si="71"/>
        <v>180</v>
      </c>
      <c r="FL65" s="13">
        <f t="shared" si="71"/>
        <v>180</v>
      </c>
      <c r="FM65" s="13">
        <f t="shared" si="71"/>
        <v>203</v>
      </c>
      <c r="FN65" s="13">
        <f t="shared" si="71"/>
        <v>216</v>
      </c>
      <c r="FO65" s="13">
        <f t="shared" si="71"/>
        <v>136</v>
      </c>
      <c r="FP65" s="13">
        <f t="shared" si="71"/>
        <v>171</v>
      </c>
      <c r="FQ65" s="13">
        <f t="shared" si="71"/>
        <v>162</v>
      </c>
      <c r="FR65" s="13">
        <f t="shared" si="71"/>
        <v>166</v>
      </c>
      <c r="FS65" s="13">
        <f t="shared" si="71"/>
        <v>164</v>
      </c>
      <c r="FT65" s="13">
        <f t="shared" si="71"/>
        <v>164</v>
      </c>
      <c r="FU65" s="13">
        <f t="shared" si="71"/>
        <v>118</v>
      </c>
      <c r="FV65" s="13">
        <f t="shared" si="71"/>
        <v>89</v>
      </c>
      <c r="FW65" s="13">
        <f t="shared" si="71"/>
        <v>187</v>
      </c>
      <c r="FX65" s="13">
        <f t="shared" si="71"/>
        <v>186</v>
      </c>
      <c r="FY65" s="13">
        <f t="shared" si="71"/>
        <v>219</v>
      </c>
      <c r="FZ65" s="13">
        <f t="shared" si="71"/>
        <v>188</v>
      </c>
      <c r="GA65" s="13">
        <f t="shared" si="71"/>
        <v>172</v>
      </c>
      <c r="GB65" s="13">
        <f t="shared" si="71"/>
        <v>189</v>
      </c>
      <c r="GC65" s="13">
        <f t="shared" si="71"/>
        <v>142</v>
      </c>
      <c r="GD65" s="13">
        <f t="shared" si="71"/>
        <v>176</v>
      </c>
      <c r="GE65" s="13">
        <f t="shared" si="71"/>
        <v>135</v>
      </c>
      <c r="GF65" s="13">
        <f t="shared" si="71"/>
        <v>166</v>
      </c>
      <c r="GG65" s="13">
        <f t="shared" si="71"/>
        <v>117</v>
      </c>
      <c r="GH65" s="13">
        <f t="shared" si="71"/>
        <v>123</v>
      </c>
      <c r="GI65" s="13">
        <f t="shared" si="71"/>
        <v>184</v>
      </c>
      <c r="GJ65" s="13">
        <f t="shared" si="71"/>
        <v>189</v>
      </c>
      <c r="GK65" s="13">
        <f t="shared" si="71"/>
        <v>217</v>
      </c>
      <c r="GL65" s="13">
        <f t="shared" si="71"/>
        <v>190</v>
      </c>
      <c r="GM65" s="13">
        <f t="shared" si="71"/>
        <v>185</v>
      </c>
      <c r="GN65" s="13">
        <f t="shared" si="71"/>
        <v>201</v>
      </c>
      <c r="GO65" s="13">
        <f t="shared" si="71"/>
        <v>162</v>
      </c>
      <c r="GP65" s="13">
        <f t="shared" si="71"/>
        <v>189</v>
      </c>
      <c r="GQ65" s="13">
        <f t="shared" si="71"/>
        <v>206</v>
      </c>
      <c r="GR65" s="13">
        <f t="shared" si="71"/>
        <v>174</v>
      </c>
      <c r="GS65" s="13">
        <f t="shared" si="71"/>
        <v>147</v>
      </c>
      <c r="GT65" s="13">
        <f t="shared" si="71"/>
        <v>146</v>
      </c>
      <c r="GU65" s="13">
        <f t="shared" si="71"/>
        <v>199</v>
      </c>
      <c r="GV65" s="13">
        <f t="shared" si="71"/>
        <v>154</v>
      </c>
      <c r="GW65" s="13">
        <f t="shared" si="71"/>
        <v>149</v>
      </c>
      <c r="GX65" s="13">
        <f t="shared" si="71"/>
        <v>221</v>
      </c>
      <c r="GY65" s="13">
        <f t="shared" si="71"/>
        <v>396</v>
      </c>
      <c r="GZ65" s="13">
        <f t="shared" si="71"/>
        <v>318</v>
      </c>
      <c r="HA65" s="13">
        <f t="shared" si="71"/>
        <v>358</v>
      </c>
      <c r="HB65" s="13">
        <f t="shared" si="71"/>
        <v>372</v>
      </c>
      <c r="HC65" s="13">
        <f t="shared" si="71"/>
        <v>306</v>
      </c>
      <c r="HD65" s="13">
        <f t="shared" si="71"/>
        <v>315</v>
      </c>
      <c r="HE65" s="13">
        <f t="shared" si="71"/>
        <v>263</v>
      </c>
      <c r="HF65" s="13">
        <f t="shared" si="71"/>
        <v>238</v>
      </c>
      <c r="HG65" s="13">
        <f t="shared" si="71"/>
        <v>377</v>
      </c>
      <c r="HH65" s="13">
        <f t="shared" si="71"/>
        <v>348</v>
      </c>
      <c r="HI65" s="13">
        <f t="shared" si="71"/>
        <v>337</v>
      </c>
      <c r="HJ65" s="13">
        <f t="shared" si="71"/>
        <v>321</v>
      </c>
      <c r="HK65" s="13">
        <f t="shared" ref="HK65:HQ65" si="72">SUM(HK61:HK64)</f>
        <v>263</v>
      </c>
      <c r="HL65" s="13">
        <f t="shared" si="72"/>
        <v>234</v>
      </c>
      <c r="HM65" s="13">
        <f t="shared" si="72"/>
        <v>230</v>
      </c>
      <c r="HN65" s="13">
        <f t="shared" si="72"/>
        <v>253</v>
      </c>
      <c r="HO65" s="13">
        <f t="shared" si="72"/>
        <v>267</v>
      </c>
      <c r="HP65" s="13">
        <f t="shared" si="72"/>
        <v>239</v>
      </c>
      <c r="HQ65" s="13">
        <f t="shared" si="72"/>
        <v>225</v>
      </c>
      <c r="HR65" s="13">
        <f t="shared" ref="HR65:HX65" si="73">SUM(HR61:HR64)</f>
        <v>180</v>
      </c>
      <c r="HS65" s="13">
        <f t="shared" si="73"/>
        <v>300</v>
      </c>
      <c r="HT65" s="13">
        <f t="shared" si="73"/>
        <v>265</v>
      </c>
      <c r="HU65" s="13">
        <f t="shared" si="73"/>
        <v>247</v>
      </c>
      <c r="HV65" s="13">
        <f t="shared" si="73"/>
        <v>235</v>
      </c>
      <c r="HW65" s="13">
        <f t="shared" si="73"/>
        <v>171</v>
      </c>
      <c r="HX65" s="13">
        <f t="shared" si="73"/>
        <v>201</v>
      </c>
      <c r="HY65" s="13">
        <f>SUM(HY61:HY64)</f>
        <v>167</v>
      </c>
      <c r="HZ65" s="13">
        <f>SUM(HZ61:HZ64)</f>
        <v>161</v>
      </c>
      <c r="IA65" s="13">
        <f>SUM(IA61:IA64)</f>
        <v>161</v>
      </c>
      <c r="IB65" s="13">
        <f>SUM(IB61:IB64)</f>
        <v>131</v>
      </c>
      <c r="IC65" s="13">
        <f>SUM(IC61:IC64)</f>
        <v>101</v>
      </c>
      <c r="ID65" s="13">
        <f t="shared" ref="ID65:IR65" si="74">SUM(ID61:ID64)</f>
        <v>137</v>
      </c>
      <c r="IE65" s="13">
        <f t="shared" si="74"/>
        <v>193</v>
      </c>
      <c r="IF65" s="13">
        <f t="shared" si="74"/>
        <v>166</v>
      </c>
      <c r="IG65" s="13">
        <f t="shared" si="74"/>
        <v>185</v>
      </c>
      <c r="IH65" s="13">
        <f t="shared" si="74"/>
        <v>189</v>
      </c>
      <c r="II65" s="13">
        <f t="shared" si="74"/>
        <v>126</v>
      </c>
      <c r="IJ65" s="13">
        <f t="shared" si="74"/>
        <v>143</v>
      </c>
      <c r="IK65" s="13">
        <f t="shared" si="74"/>
        <v>167</v>
      </c>
      <c r="IL65" s="13">
        <f t="shared" si="74"/>
        <v>128</v>
      </c>
      <c r="IM65" s="13">
        <f t="shared" si="74"/>
        <v>136</v>
      </c>
      <c r="IN65" s="13">
        <f t="shared" si="74"/>
        <v>116</v>
      </c>
      <c r="IO65" s="13">
        <f t="shared" si="74"/>
        <v>101</v>
      </c>
      <c r="IP65" s="13">
        <f t="shared" si="74"/>
        <v>113</v>
      </c>
      <c r="IQ65" s="157">
        <f t="shared" si="74"/>
        <v>176</v>
      </c>
      <c r="IR65" s="13">
        <f t="shared" si="74"/>
        <v>175</v>
      </c>
      <c r="IS65" s="13">
        <f t="shared" ref="IS65:JM65" si="75">SUM(IS61:IS64)</f>
        <v>173</v>
      </c>
      <c r="IT65" s="13">
        <f t="shared" si="75"/>
        <v>138</v>
      </c>
      <c r="IU65" s="13">
        <f t="shared" si="75"/>
        <v>158</v>
      </c>
      <c r="IV65" s="13">
        <f t="shared" si="75"/>
        <v>144</v>
      </c>
      <c r="IW65" s="13">
        <f t="shared" si="75"/>
        <v>138</v>
      </c>
      <c r="IX65" s="13">
        <f t="shared" si="75"/>
        <v>160</v>
      </c>
      <c r="IY65" s="13">
        <f t="shared" si="75"/>
        <v>127</v>
      </c>
      <c r="IZ65" s="13">
        <f t="shared" si="75"/>
        <v>136</v>
      </c>
      <c r="JA65" s="13">
        <f t="shared" si="75"/>
        <v>129</v>
      </c>
      <c r="JB65" s="13">
        <f t="shared" si="75"/>
        <v>99</v>
      </c>
      <c r="JC65" s="13">
        <f t="shared" si="75"/>
        <v>151</v>
      </c>
      <c r="JD65" s="13">
        <f t="shared" si="75"/>
        <v>0</v>
      </c>
      <c r="JE65" s="13">
        <f t="shared" si="75"/>
        <v>0</v>
      </c>
      <c r="JF65" s="13">
        <f t="shared" si="75"/>
        <v>0</v>
      </c>
      <c r="JG65" s="13">
        <f t="shared" si="75"/>
        <v>0</v>
      </c>
      <c r="JH65" s="13">
        <f t="shared" si="75"/>
        <v>0</v>
      </c>
      <c r="JI65" s="13">
        <f t="shared" si="75"/>
        <v>0</v>
      </c>
      <c r="JJ65" s="13">
        <f t="shared" si="75"/>
        <v>0</v>
      </c>
      <c r="JK65" s="13">
        <f t="shared" si="75"/>
        <v>0</v>
      </c>
      <c r="JL65" s="13">
        <f t="shared" si="75"/>
        <v>0</v>
      </c>
      <c r="JM65" s="13">
        <f t="shared" si="75"/>
        <v>0</v>
      </c>
    </row>
    <row r="66" spans="1:273" s="161" customFormat="1" ht="14.25" customHeight="1" x14ac:dyDescent="0.35">
      <c r="A66" s="197" t="s">
        <v>282</v>
      </c>
      <c r="B66" s="96"/>
      <c r="C66" s="96"/>
      <c r="D66" s="96"/>
      <c r="E66" s="96"/>
      <c r="F66" s="96"/>
      <c r="G66" s="96"/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6"/>
      <c r="Z66" s="96"/>
      <c r="AA66" s="96"/>
      <c r="AB66" s="96"/>
      <c r="AC66" s="96"/>
      <c r="AD66" s="96"/>
      <c r="AE66" s="96"/>
      <c r="AF66" s="96"/>
      <c r="AG66" s="96"/>
      <c r="AH66" s="96"/>
      <c r="AI66" s="96"/>
      <c r="AJ66" s="96"/>
      <c r="AK66" s="96"/>
      <c r="AL66" s="96"/>
      <c r="AM66" s="96"/>
      <c r="AN66" s="96"/>
      <c r="AO66" s="96"/>
      <c r="AP66" s="96"/>
      <c r="AQ66" s="96"/>
      <c r="AR66" s="96"/>
      <c r="AS66" s="96"/>
      <c r="AT66" s="96"/>
      <c r="AU66" s="96"/>
      <c r="AV66" s="96"/>
      <c r="AW66" s="96"/>
      <c r="AX66" s="96"/>
      <c r="AY66" s="96"/>
      <c r="AZ66" s="120"/>
      <c r="BA66" s="120"/>
      <c r="BB66" s="120"/>
      <c r="BC66" s="120"/>
      <c r="BD66" s="120"/>
      <c r="BE66" s="96"/>
      <c r="BF66" s="96"/>
      <c r="BG66" s="96"/>
      <c r="BH66" s="96"/>
      <c r="BI66" s="96"/>
      <c r="BJ66" s="96"/>
      <c r="BK66" s="96"/>
      <c r="BL66" s="96"/>
      <c r="BM66" s="96"/>
      <c r="BN66" s="96"/>
      <c r="BO66" s="96"/>
      <c r="BP66" s="96"/>
      <c r="BQ66" s="96"/>
      <c r="BR66" s="96"/>
      <c r="BS66" s="96"/>
      <c r="BT66" s="96"/>
      <c r="BU66" s="96"/>
      <c r="BV66" s="96"/>
      <c r="BW66" s="96"/>
      <c r="BX66" s="96"/>
      <c r="BY66" s="96"/>
      <c r="BZ66" s="96"/>
      <c r="CA66" s="96"/>
      <c r="CB66" s="96"/>
      <c r="CC66" s="96"/>
      <c r="CD66" s="96"/>
      <c r="CE66" s="96"/>
      <c r="CF66" s="96"/>
      <c r="CG66" s="96"/>
      <c r="CH66" s="96"/>
      <c r="CI66" s="96"/>
      <c r="CJ66" s="96"/>
      <c r="CK66" s="96"/>
      <c r="CL66" s="96"/>
      <c r="CM66" s="96"/>
      <c r="CN66" s="96"/>
      <c r="CO66" s="96"/>
      <c r="CP66" s="96"/>
      <c r="CQ66" s="96"/>
      <c r="CR66" s="96"/>
      <c r="CS66" s="96"/>
      <c r="CT66" s="96"/>
      <c r="CU66" s="96"/>
      <c r="CV66" s="96"/>
      <c r="CW66" s="96"/>
      <c r="CX66" s="96"/>
      <c r="CY66" s="96"/>
      <c r="CZ66" s="96"/>
      <c r="DA66" s="96"/>
      <c r="DB66" s="96"/>
      <c r="DC66" s="96"/>
      <c r="DD66" s="96"/>
      <c r="DE66" s="96"/>
      <c r="DF66" s="96"/>
      <c r="DG66" s="96"/>
      <c r="DH66" s="96"/>
      <c r="DI66" s="96"/>
      <c r="DJ66" s="96"/>
      <c r="DK66" s="96"/>
      <c r="DL66" s="96"/>
      <c r="DM66" s="96"/>
      <c r="DN66" s="96"/>
      <c r="DO66" s="96"/>
      <c r="DP66" s="96"/>
      <c r="DQ66" s="96"/>
      <c r="DR66" s="96"/>
      <c r="DS66" s="96"/>
      <c r="DT66" s="96"/>
      <c r="DU66" s="96"/>
      <c r="DV66" s="96"/>
      <c r="DW66" s="96"/>
      <c r="DX66" s="96"/>
      <c r="DY66" s="96"/>
      <c r="DZ66" s="96"/>
      <c r="EA66" s="96"/>
      <c r="EB66" s="96"/>
      <c r="EC66" s="96"/>
      <c r="ED66" s="96"/>
      <c r="EE66" s="96"/>
      <c r="EF66" s="96"/>
      <c r="EG66" s="96"/>
      <c r="EH66" s="96"/>
      <c r="EI66" s="96"/>
      <c r="EJ66" s="96"/>
      <c r="EK66" s="96"/>
      <c r="EL66" s="96"/>
      <c r="EM66" s="96"/>
      <c r="EN66" s="96"/>
      <c r="EO66" s="96"/>
      <c r="EP66" s="96"/>
      <c r="EQ66" s="96"/>
      <c r="ER66" s="96"/>
      <c r="ES66" s="96"/>
      <c r="ET66" s="96"/>
      <c r="EU66" s="96"/>
      <c r="EV66" s="96"/>
      <c r="EW66" s="96"/>
      <c r="EX66" s="96"/>
      <c r="EY66" s="96"/>
      <c r="EZ66" s="96"/>
      <c r="FA66" s="96"/>
      <c r="FB66" s="96"/>
      <c r="FC66" s="96"/>
      <c r="FD66" s="96"/>
      <c r="FE66" s="96"/>
      <c r="FF66" s="96"/>
      <c r="FG66" s="96"/>
      <c r="FH66" s="96"/>
      <c r="FI66" s="96"/>
      <c r="FJ66" s="96"/>
      <c r="FK66" s="96"/>
      <c r="FL66" s="96"/>
      <c r="FM66" s="96"/>
      <c r="FN66" s="96"/>
      <c r="FO66" s="96"/>
      <c r="FP66" s="96"/>
      <c r="FQ66" s="96"/>
      <c r="FR66" s="96"/>
      <c r="FS66" s="96"/>
      <c r="FT66" s="96"/>
      <c r="FU66" s="96"/>
      <c r="FV66" s="96"/>
      <c r="FW66" s="96"/>
      <c r="FX66" s="96"/>
      <c r="FY66" s="96"/>
      <c r="FZ66" s="96"/>
      <c r="GA66" s="96"/>
      <c r="GB66" s="96"/>
      <c r="GC66" s="96"/>
      <c r="GD66" s="96"/>
      <c r="GE66" s="96"/>
      <c r="GF66" s="96"/>
      <c r="GG66" s="96"/>
      <c r="GH66" s="96"/>
      <c r="GI66" s="96"/>
      <c r="GJ66" s="96"/>
      <c r="GK66" s="96"/>
      <c r="GL66" s="96"/>
      <c r="GM66" s="96"/>
      <c r="GN66" s="96"/>
      <c r="GO66" s="96"/>
      <c r="GP66" s="96"/>
      <c r="GQ66" s="96"/>
      <c r="GR66" s="96"/>
      <c r="GS66" s="96"/>
      <c r="GT66" s="96"/>
      <c r="GU66" s="96"/>
      <c r="GV66" s="96"/>
      <c r="GW66" s="96"/>
      <c r="GX66" s="96"/>
      <c r="GY66" s="96"/>
      <c r="GZ66" s="96"/>
      <c r="HA66" s="96"/>
      <c r="HB66" s="96"/>
      <c r="HC66" s="96"/>
      <c r="HD66" s="96"/>
      <c r="HE66" s="96"/>
      <c r="HF66" s="96"/>
      <c r="HG66" s="96"/>
      <c r="HH66" s="96"/>
      <c r="HI66" s="96"/>
      <c r="HJ66" s="96"/>
      <c r="HK66" s="96"/>
      <c r="HL66" s="96"/>
      <c r="HM66" s="96"/>
      <c r="HN66" s="96"/>
      <c r="HO66" s="96"/>
      <c r="HP66" s="96"/>
      <c r="HQ66" s="96"/>
      <c r="HR66" s="96"/>
      <c r="HS66" s="96"/>
      <c r="HT66" s="96"/>
      <c r="HU66" s="96"/>
      <c r="HV66" s="96"/>
      <c r="HW66" s="96"/>
      <c r="HX66" s="96"/>
      <c r="HY66" s="96"/>
      <c r="HZ66" s="96"/>
      <c r="IA66" s="96"/>
      <c r="IB66" s="96"/>
      <c r="IC66" s="96"/>
      <c r="ID66" s="96"/>
      <c r="IE66" s="96"/>
      <c r="IF66" s="96"/>
      <c r="IG66" s="96"/>
      <c r="IH66" s="96"/>
      <c r="II66" s="96"/>
      <c r="IJ66" s="96"/>
      <c r="IK66" s="96"/>
      <c r="IL66" s="96"/>
      <c r="IM66" s="96"/>
      <c r="IN66" s="96"/>
      <c r="IO66" s="96"/>
      <c r="IP66" s="96"/>
      <c r="IQ66" s="96"/>
      <c r="IR66" s="96"/>
      <c r="IS66" s="96"/>
      <c r="IT66" s="96"/>
      <c r="IU66" s="96"/>
      <c r="IV66" s="96"/>
      <c r="IW66" s="96"/>
      <c r="IX66" s="96"/>
      <c r="IY66" s="96"/>
      <c r="IZ66" s="96"/>
      <c r="JA66" s="96"/>
      <c r="JB66" s="96"/>
      <c r="JC66" s="96"/>
    </row>
    <row r="67" spans="1:273" ht="14.25" customHeight="1" x14ac:dyDescent="0.35">
      <c r="A67" s="209" t="s">
        <v>283</v>
      </c>
      <c r="B67" s="131"/>
      <c r="C67" s="131"/>
      <c r="D67" s="131"/>
      <c r="E67" s="131"/>
      <c r="F67" s="131"/>
      <c r="G67" s="131"/>
      <c r="H67" s="131"/>
      <c r="I67" s="131"/>
      <c r="J67" s="131"/>
      <c r="K67" s="131"/>
      <c r="L67" s="131"/>
      <c r="M67" s="131"/>
      <c r="N67" s="131"/>
      <c r="O67" s="131"/>
      <c r="P67" s="131"/>
      <c r="Q67" s="131"/>
      <c r="R67" s="131"/>
      <c r="S67" s="131"/>
      <c r="T67" s="131"/>
      <c r="U67" s="131"/>
      <c r="V67" s="131"/>
      <c r="W67" s="131"/>
      <c r="X67" s="131"/>
      <c r="Y67" s="131"/>
      <c r="Z67" s="131"/>
      <c r="AA67" s="131"/>
      <c r="AB67" s="131"/>
      <c r="AC67" s="131"/>
      <c r="AD67" s="131"/>
      <c r="AE67" s="131"/>
      <c r="AF67" s="131"/>
      <c r="AG67" s="131">
        <v>507584</v>
      </c>
      <c r="AH67" s="131">
        <v>448472</v>
      </c>
      <c r="AI67" s="131">
        <v>344712</v>
      </c>
      <c r="AJ67" s="131">
        <v>526335</v>
      </c>
      <c r="AK67" s="131">
        <v>522710</v>
      </c>
      <c r="AL67" s="131">
        <v>575889</v>
      </c>
      <c r="AM67" s="131">
        <v>474002</v>
      </c>
      <c r="AN67" s="131">
        <v>467820</v>
      </c>
      <c r="AO67" s="131">
        <v>465019</v>
      </c>
      <c r="AP67" s="131">
        <v>473337</v>
      </c>
      <c r="AQ67" s="131">
        <v>506294</v>
      </c>
      <c r="AR67" s="131">
        <v>496384</v>
      </c>
      <c r="AS67" s="131">
        <v>532451</v>
      </c>
      <c r="AT67" s="131">
        <v>454558</v>
      </c>
      <c r="AU67" s="131">
        <v>562736</v>
      </c>
      <c r="AV67" s="131">
        <v>531631</v>
      </c>
      <c r="AW67" s="131">
        <v>462580</v>
      </c>
      <c r="AX67" s="131">
        <v>428284</v>
      </c>
      <c r="AY67" s="131">
        <v>434397</v>
      </c>
      <c r="AZ67" s="131">
        <v>437335</v>
      </c>
      <c r="BA67" s="131">
        <v>429249</v>
      </c>
      <c r="BB67" s="131">
        <v>491789</v>
      </c>
      <c r="BC67" s="131">
        <v>506294</v>
      </c>
      <c r="BD67" s="131">
        <v>482500</v>
      </c>
      <c r="BE67" s="131">
        <v>515446</v>
      </c>
      <c r="BF67" s="131">
        <v>570199</v>
      </c>
      <c r="BG67" s="131">
        <v>302450</v>
      </c>
      <c r="BH67" s="131">
        <v>391386</v>
      </c>
      <c r="BI67" s="131">
        <v>438957</v>
      </c>
      <c r="BJ67" s="131">
        <v>435930</v>
      </c>
      <c r="BK67" s="131">
        <v>501898</v>
      </c>
      <c r="BL67" s="131">
        <v>379874</v>
      </c>
      <c r="BM67" s="131">
        <v>370092</v>
      </c>
      <c r="BN67" s="131">
        <v>387889</v>
      </c>
      <c r="BO67" s="131">
        <v>396965</v>
      </c>
      <c r="BP67" s="131">
        <v>444173</v>
      </c>
      <c r="BQ67" s="131">
        <v>414034</v>
      </c>
      <c r="BR67" s="131">
        <v>372480</v>
      </c>
      <c r="BS67" s="131">
        <v>391139</v>
      </c>
      <c r="BT67" s="131">
        <v>405580</v>
      </c>
      <c r="BU67" s="131">
        <v>370649</v>
      </c>
      <c r="BV67" s="131">
        <v>417667</v>
      </c>
      <c r="BW67" s="131">
        <v>332757</v>
      </c>
      <c r="BX67" s="131">
        <v>355412</v>
      </c>
      <c r="BY67" s="131">
        <v>280000</v>
      </c>
      <c r="BZ67" s="131">
        <v>330000</v>
      </c>
      <c r="CA67" s="131">
        <v>367549</v>
      </c>
      <c r="CB67" s="131">
        <v>481398</v>
      </c>
      <c r="CC67" s="131">
        <v>451377</v>
      </c>
      <c r="CD67" s="131">
        <v>408349</v>
      </c>
      <c r="CE67" s="131">
        <v>386598</v>
      </c>
      <c r="CF67" s="131">
        <v>283500</v>
      </c>
      <c r="CG67" s="131">
        <v>385495</v>
      </c>
      <c r="CH67" s="131">
        <v>365943</v>
      </c>
      <c r="CI67" s="131">
        <v>331833</v>
      </c>
      <c r="CJ67" s="131">
        <v>275450</v>
      </c>
      <c r="CK67" s="131">
        <v>361865</v>
      </c>
      <c r="CL67" s="131">
        <v>352065</v>
      </c>
      <c r="CM67" s="131">
        <v>348343</v>
      </c>
      <c r="CN67" s="131">
        <v>378591</v>
      </c>
      <c r="CO67" s="131">
        <v>388798</v>
      </c>
      <c r="CP67" s="131">
        <v>407416</v>
      </c>
      <c r="CQ67" s="131">
        <v>371203</v>
      </c>
      <c r="CR67" s="131">
        <v>374113</v>
      </c>
      <c r="CS67" s="131">
        <v>431991</v>
      </c>
      <c r="CT67" s="131">
        <v>362472</v>
      </c>
      <c r="CU67" s="131">
        <v>316863</v>
      </c>
      <c r="CV67" s="131">
        <v>314391</v>
      </c>
      <c r="CW67" s="131">
        <v>405580</v>
      </c>
      <c r="CX67" s="131">
        <v>317643</v>
      </c>
      <c r="CY67" s="131">
        <v>333254</v>
      </c>
      <c r="CZ67" s="131">
        <v>411801</v>
      </c>
      <c r="DA67" s="131">
        <v>370741</v>
      </c>
      <c r="DB67" s="131">
        <v>348355</v>
      </c>
      <c r="DC67" s="131">
        <v>412362</v>
      </c>
      <c r="DD67" s="131">
        <v>337186</v>
      </c>
      <c r="DE67" s="131">
        <v>349265</v>
      </c>
      <c r="DF67" s="131">
        <v>378091</v>
      </c>
      <c r="DG67" s="131">
        <v>378878</v>
      </c>
      <c r="DH67" s="131">
        <v>327597</v>
      </c>
      <c r="DI67" s="131">
        <v>295935</v>
      </c>
      <c r="DJ67" s="131">
        <v>366492</v>
      </c>
      <c r="DK67" s="131">
        <v>388418</v>
      </c>
      <c r="DL67" s="131">
        <v>431401</v>
      </c>
      <c r="DM67" s="131">
        <v>326127</v>
      </c>
      <c r="DN67" s="131">
        <v>314665</v>
      </c>
      <c r="DO67" s="131">
        <v>379384</v>
      </c>
      <c r="DP67" s="131">
        <v>319663</v>
      </c>
      <c r="DQ67" s="131">
        <v>371414</v>
      </c>
      <c r="DR67" s="131">
        <v>372450</v>
      </c>
      <c r="DS67" s="131">
        <v>358845</v>
      </c>
      <c r="DT67" s="131">
        <v>329408</v>
      </c>
      <c r="DU67" s="131">
        <v>306203</v>
      </c>
      <c r="DV67" s="131">
        <v>383585</v>
      </c>
      <c r="DW67" s="131">
        <v>342405</v>
      </c>
      <c r="DX67" s="131">
        <v>372046</v>
      </c>
      <c r="DY67" s="131">
        <v>392065</v>
      </c>
      <c r="DZ67" s="131">
        <v>349976</v>
      </c>
      <c r="EA67" s="131">
        <v>391074</v>
      </c>
      <c r="EB67" s="131">
        <v>435374</v>
      </c>
      <c r="EC67" s="131">
        <v>392669</v>
      </c>
      <c r="ED67" s="131">
        <v>371633</v>
      </c>
      <c r="EE67" s="131">
        <v>351247</v>
      </c>
      <c r="EF67" s="131">
        <v>303837</v>
      </c>
      <c r="EG67" s="131">
        <v>343288</v>
      </c>
      <c r="EH67" s="131">
        <v>361132</v>
      </c>
      <c r="EI67" s="131">
        <v>342350</v>
      </c>
      <c r="EJ67" s="131">
        <v>402759</v>
      </c>
      <c r="EK67" s="131">
        <v>293223</v>
      </c>
      <c r="EL67" s="131">
        <v>358251</v>
      </c>
      <c r="EM67" s="131">
        <v>336945</v>
      </c>
      <c r="EN67" s="131">
        <v>397372</v>
      </c>
      <c r="EO67" s="131">
        <v>340012</v>
      </c>
      <c r="EP67" s="131">
        <v>403782</v>
      </c>
      <c r="EQ67" s="131">
        <v>331603</v>
      </c>
      <c r="ER67" s="131">
        <v>351395</v>
      </c>
      <c r="ES67" s="131">
        <v>355690</v>
      </c>
      <c r="ET67" s="131">
        <v>309539</v>
      </c>
      <c r="EU67" s="131">
        <v>379797</v>
      </c>
      <c r="EV67" s="131">
        <v>380843</v>
      </c>
      <c r="EW67" s="131">
        <v>426842</v>
      </c>
      <c r="EX67" s="131">
        <v>363445</v>
      </c>
      <c r="EY67" s="131">
        <v>379449</v>
      </c>
      <c r="EZ67" s="131">
        <v>372897</v>
      </c>
      <c r="FA67" s="131">
        <v>362336</v>
      </c>
      <c r="FB67" s="131">
        <v>388450</v>
      </c>
      <c r="FC67" s="131">
        <v>347995</v>
      </c>
      <c r="FD67" s="131">
        <v>346598</v>
      </c>
      <c r="FE67" s="131">
        <v>351734</v>
      </c>
      <c r="FF67" s="131">
        <v>353644</v>
      </c>
      <c r="FG67" s="131">
        <v>365359</v>
      </c>
      <c r="FH67" s="131">
        <v>395274</v>
      </c>
      <c r="FI67" s="131">
        <v>412247</v>
      </c>
      <c r="FJ67" s="131">
        <v>385976</v>
      </c>
      <c r="FK67" s="131">
        <v>369762</v>
      </c>
      <c r="FL67" s="131">
        <v>401042</v>
      </c>
      <c r="FM67" s="131">
        <v>403833</v>
      </c>
      <c r="FN67" s="131">
        <v>388478</v>
      </c>
      <c r="FO67" s="131">
        <v>395374</v>
      </c>
      <c r="FP67" s="131">
        <v>355968</v>
      </c>
      <c r="FQ67" s="131">
        <v>376051</v>
      </c>
      <c r="FR67" s="131">
        <v>346594</v>
      </c>
      <c r="FS67" s="131">
        <v>374534</v>
      </c>
      <c r="FT67" s="131">
        <v>434910</v>
      </c>
      <c r="FU67" s="131">
        <v>351673</v>
      </c>
      <c r="FV67" s="131">
        <v>424444</v>
      </c>
      <c r="FW67" s="131">
        <v>400295</v>
      </c>
      <c r="FX67" s="131">
        <v>390869</v>
      </c>
      <c r="FY67" s="131">
        <v>438104</v>
      </c>
      <c r="FZ67" s="131">
        <v>414252</v>
      </c>
      <c r="GA67" s="131">
        <v>418554</v>
      </c>
      <c r="GB67" s="131">
        <v>373293</v>
      </c>
      <c r="GC67" s="131">
        <v>359545</v>
      </c>
      <c r="GD67" s="131">
        <v>390986</v>
      </c>
      <c r="GE67" s="131">
        <v>397900</v>
      </c>
      <c r="GF67" s="131">
        <v>451876</v>
      </c>
      <c r="GG67" s="131">
        <v>410227</v>
      </c>
      <c r="GH67" s="131">
        <v>386500</v>
      </c>
      <c r="GI67" s="131">
        <v>397695</v>
      </c>
      <c r="GJ67" s="131">
        <v>412075</v>
      </c>
      <c r="GK67" s="131">
        <v>394673</v>
      </c>
      <c r="GL67" s="131">
        <v>409902</v>
      </c>
      <c r="GM67" s="131">
        <v>369758</v>
      </c>
      <c r="GN67" s="131">
        <v>373816</v>
      </c>
      <c r="GO67" s="131">
        <v>413273</v>
      </c>
      <c r="GP67" s="131">
        <v>402082</v>
      </c>
      <c r="GQ67" s="131">
        <v>438268</v>
      </c>
      <c r="GR67" s="131">
        <v>421379</v>
      </c>
      <c r="GS67" s="131">
        <v>406071</v>
      </c>
      <c r="GT67" s="131">
        <v>371718</v>
      </c>
      <c r="GU67" s="131">
        <v>435388</v>
      </c>
      <c r="GV67" s="131">
        <v>415048</v>
      </c>
      <c r="GW67" s="131">
        <v>405862</v>
      </c>
      <c r="GX67" s="131">
        <v>395114</v>
      </c>
      <c r="GY67" s="131">
        <v>443748</v>
      </c>
      <c r="GZ67" s="131">
        <v>475269</v>
      </c>
      <c r="HA67" s="131">
        <v>490079</v>
      </c>
      <c r="HB67" s="131">
        <v>535611</v>
      </c>
      <c r="HC67" s="131">
        <v>567366</v>
      </c>
      <c r="HD67" s="131">
        <v>578292</v>
      </c>
      <c r="HE67" s="131">
        <v>528590</v>
      </c>
      <c r="HF67" s="131">
        <v>529619</v>
      </c>
      <c r="HG67" s="131">
        <v>596636</v>
      </c>
      <c r="HH67" s="131">
        <v>606262</v>
      </c>
      <c r="HI67" s="131">
        <v>642117</v>
      </c>
      <c r="HJ67" s="131">
        <v>688595</v>
      </c>
      <c r="HK67" s="131">
        <v>628784</v>
      </c>
      <c r="HL67" s="131">
        <v>611258</v>
      </c>
      <c r="HM67" s="131">
        <v>619187</v>
      </c>
      <c r="HN67" s="131">
        <v>667132</v>
      </c>
      <c r="HO67" s="131">
        <v>617710</v>
      </c>
      <c r="HP67" s="131">
        <v>698947</v>
      </c>
      <c r="HQ67" s="131">
        <v>725669</v>
      </c>
      <c r="HR67" s="131">
        <v>772979</v>
      </c>
      <c r="HS67" s="131">
        <v>740515</v>
      </c>
      <c r="HT67" s="131">
        <v>751899</v>
      </c>
      <c r="HU67" s="131">
        <v>765320</v>
      </c>
      <c r="HV67" s="131">
        <v>711955</v>
      </c>
      <c r="HW67" s="131">
        <v>712237</v>
      </c>
      <c r="HX67" s="131">
        <v>614297</v>
      </c>
      <c r="HY67" s="131">
        <v>693245</v>
      </c>
      <c r="HZ67" s="131">
        <v>711033</v>
      </c>
      <c r="IA67" s="131">
        <v>632584</v>
      </c>
      <c r="IB67" s="131">
        <v>694886</v>
      </c>
      <c r="IC67" s="131">
        <v>713297</v>
      </c>
      <c r="ID67" s="131">
        <v>566966</v>
      </c>
      <c r="IE67" s="131">
        <v>699538</v>
      </c>
      <c r="IF67" s="131">
        <v>652373</v>
      </c>
      <c r="IG67" s="131">
        <v>690943</v>
      </c>
      <c r="IH67" s="131">
        <v>748942</v>
      </c>
      <c r="II67" s="131">
        <v>616768</v>
      </c>
      <c r="IJ67" s="131">
        <v>651738</v>
      </c>
      <c r="IK67" s="131">
        <v>627648</v>
      </c>
      <c r="IL67" s="131">
        <v>730282</v>
      </c>
      <c r="IM67" s="131">
        <v>730487</v>
      </c>
      <c r="IN67" s="131">
        <v>793409</v>
      </c>
      <c r="IO67" s="131">
        <v>667939</v>
      </c>
      <c r="IP67" s="131">
        <v>731688</v>
      </c>
      <c r="IQ67" s="132">
        <v>758837</v>
      </c>
      <c r="IR67" s="131">
        <v>764517</v>
      </c>
      <c r="IS67" s="131">
        <v>722776</v>
      </c>
      <c r="IT67" s="131">
        <v>741400</v>
      </c>
      <c r="IU67" s="131">
        <v>730376</v>
      </c>
      <c r="IV67" s="131">
        <v>717308</v>
      </c>
      <c r="IW67" s="131">
        <v>694404</v>
      </c>
      <c r="IX67" s="131">
        <v>705871</v>
      </c>
      <c r="IY67" s="131">
        <v>679258</v>
      </c>
      <c r="IZ67" s="131">
        <v>688305</v>
      </c>
      <c r="JA67" s="131">
        <v>660005</v>
      </c>
      <c r="JB67" s="131">
        <v>722998</v>
      </c>
      <c r="JC67" s="132">
        <v>731509</v>
      </c>
      <c r="JD67" s="293"/>
      <c r="JE67" s="293"/>
      <c r="JF67" s="293"/>
      <c r="JG67" s="293"/>
      <c r="JH67" s="293"/>
      <c r="JI67" s="293"/>
      <c r="JJ67" s="293"/>
      <c r="JK67" s="293"/>
      <c r="JL67" s="293"/>
      <c r="JM67" s="293"/>
    </row>
    <row r="68" spans="1:273" ht="14.25" customHeight="1" x14ac:dyDescent="0.35">
      <c r="A68" s="209" t="s">
        <v>284</v>
      </c>
      <c r="B68" s="131"/>
      <c r="C68" s="131"/>
      <c r="D68" s="131"/>
      <c r="E68" s="131"/>
      <c r="F68" s="131"/>
      <c r="G68" s="131"/>
      <c r="H68" s="131"/>
      <c r="I68" s="131"/>
      <c r="J68" s="131"/>
      <c r="K68" s="131"/>
      <c r="L68" s="131"/>
      <c r="M68" s="131"/>
      <c r="N68" s="131"/>
      <c r="O68" s="131"/>
      <c r="P68" s="131"/>
      <c r="Q68" s="131"/>
      <c r="R68" s="131"/>
      <c r="S68" s="131"/>
      <c r="T68" s="131">
        <v>3870000</v>
      </c>
      <c r="U68" s="131"/>
      <c r="V68" s="131"/>
      <c r="W68" s="131"/>
      <c r="X68" s="131"/>
      <c r="Y68" s="131"/>
      <c r="Z68" s="131"/>
      <c r="AA68" s="131"/>
      <c r="AB68" s="131"/>
      <c r="AC68" s="131"/>
      <c r="AD68" s="131"/>
      <c r="AE68" s="131"/>
      <c r="AF68" s="131">
        <v>425000</v>
      </c>
      <c r="AG68" s="131"/>
      <c r="AH68" s="131"/>
      <c r="AI68" s="131"/>
      <c r="AJ68" s="131"/>
      <c r="AK68" s="131"/>
      <c r="AL68" s="131"/>
      <c r="AM68" s="131"/>
      <c r="AN68" s="131"/>
      <c r="AO68" s="131"/>
      <c r="AP68" s="131"/>
      <c r="AQ68" s="131"/>
      <c r="AR68" s="131"/>
      <c r="AS68" s="131">
        <v>395000</v>
      </c>
      <c r="AT68" s="131"/>
      <c r="AU68" s="131"/>
      <c r="AV68" s="131"/>
      <c r="AW68" s="131"/>
      <c r="AX68" s="131"/>
      <c r="AY68" s="131"/>
      <c r="AZ68" s="131"/>
      <c r="BA68" s="131"/>
      <c r="BB68" s="131"/>
      <c r="BC68" s="131"/>
      <c r="BD68" s="131">
        <v>365000</v>
      </c>
      <c r="BE68" s="131">
        <v>399000</v>
      </c>
      <c r="BF68" s="131">
        <v>310000</v>
      </c>
      <c r="BG68" s="131">
        <v>298825</v>
      </c>
      <c r="BH68" s="131">
        <v>317000</v>
      </c>
      <c r="BI68" s="131">
        <v>374000</v>
      </c>
      <c r="BJ68" s="131">
        <v>332000</v>
      </c>
      <c r="BK68" s="131">
        <v>399950</v>
      </c>
      <c r="BL68" s="131">
        <v>275000</v>
      </c>
      <c r="BM68" s="131">
        <v>325000</v>
      </c>
      <c r="BN68" s="131">
        <v>315000</v>
      </c>
      <c r="BO68" s="131">
        <v>334575</v>
      </c>
      <c r="BP68" s="131">
        <v>380000</v>
      </c>
      <c r="BQ68" s="131">
        <v>290000</v>
      </c>
      <c r="BR68" s="131">
        <v>292000</v>
      </c>
      <c r="BS68" s="131">
        <v>355000</v>
      </c>
      <c r="BT68" s="131">
        <v>350000</v>
      </c>
      <c r="BU68" s="131">
        <v>270000</v>
      </c>
      <c r="BV68" s="131">
        <v>315450</v>
      </c>
      <c r="BW68" s="131">
        <v>260000</v>
      </c>
      <c r="BX68" s="131">
        <v>285000</v>
      </c>
      <c r="BY68" s="131">
        <v>277759</v>
      </c>
      <c r="BZ68" s="131">
        <v>300000</v>
      </c>
      <c r="CA68" s="131">
        <v>284540</v>
      </c>
      <c r="CB68" s="131">
        <v>337000</v>
      </c>
      <c r="CC68" s="131">
        <v>393950</v>
      </c>
      <c r="CD68" s="131">
        <v>307500</v>
      </c>
      <c r="CE68" s="131">
        <v>314900</v>
      </c>
      <c r="CF68" s="131">
        <v>283500</v>
      </c>
      <c r="CG68" s="131">
        <v>288200</v>
      </c>
      <c r="CH68" s="131">
        <v>305000</v>
      </c>
      <c r="CI68" s="131">
        <v>270000</v>
      </c>
      <c r="CJ68" s="131">
        <v>269900</v>
      </c>
      <c r="CK68" s="131">
        <v>288000</v>
      </c>
      <c r="CL68" s="131">
        <v>352065</v>
      </c>
      <c r="CM68" s="131">
        <v>288000</v>
      </c>
      <c r="CN68" s="131">
        <v>296900</v>
      </c>
      <c r="CO68" s="131">
        <v>282000</v>
      </c>
      <c r="CP68" s="131">
        <v>295000</v>
      </c>
      <c r="CQ68" s="131">
        <v>279876</v>
      </c>
      <c r="CR68" s="131">
        <v>350000</v>
      </c>
      <c r="CS68" s="131">
        <v>347450</v>
      </c>
      <c r="CT68" s="131">
        <v>285950</v>
      </c>
      <c r="CU68" s="131">
        <v>260000</v>
      </c>
      <c r="CV68" s="131">
        <v>255000</v>
      </c>
      <c r="CW68" s="131">
        <v>305000</v>
      </c>
      <c r="CX68" s="131">
        <v>239000</v>
      </c>
      <c r="CY68" s="131">
        <v>255500</v>
      </c>
      <c r="CZ68" s="131">
        <v>264250</v>
      </c>
      <c r="DA68" s="131">
        <v>285000</v>
      </c>
      <c r="DB68" s="131">
        <v>279000</v>
      </c>
      <c r="DC68" s="131">
        <v>300000</v>
      </c>
      <c r="DD68" s="131">
        <v>287800</v>
      </c>
      <c r="DE68" s="131">
        <v>280000</v>
      </c>
      <c r="DF68" s="131">
        <v>285000</v>
      </c>
      <c r="DG68" s="131">
        <v>273000</v>
      </c>
      <c r="DH68" s="131">
        <v>255000</v>
      </c>
      <c r="DI68" s="131">
        <v>255000</v>
      </c>
      <c r="DJ68" s="131">
        <v>282500</v>
      </c>
      <c r="DK68" s="131">
        <v>315000</v>
      </c>
      <c r="DL68" s="131">
        <v>300000</v>
      </c>
      <c r="DM68" s="131">
        <v>235742</v>
      </c>
      <c r="DN68" s="131">
        <v>271513</v>
      </c>
      <c r="DO68" s="131">
        <v>280000</v>
      </c>
      <c r="DP68" s="131">
        <v>275000</v>
      </c>
      <c r="DQ68" s="131">
        <v>295000</v>
      </c>
      <c r="DR68" s="131">
        <v>299000</v>
      </c>
      <c r="DS68" s="131">
        <v>265000</v>
      </c>
      <c r="DT68" s="131">
        <v>259750</v>
      </c>
      <c r="DU68" s="131">
        <v>250000</v>
      </c>
      <c r="DV68" s="131">
        <v>329500</v>
      </c>
      <c r="DW68" s="131">
        <v>280000</v>
      </c>
      <c r="DX68" s="131">
        <v>280000</v>
      </c>
      <c r="DY68" s="131">
        <v>273750</v>
      </c>
      <c r="DZ68" s="131">
        <v>274000</v>
      </c>
      <c r="EA68" s="131">
        <v>270000</v>
      </c>
      <c r="EB68" s="131">
        <v>269900</v>
      </c>
      <c r="EC68" s="131">
        <v>293500</v>
      </c>
      <c r="ED68" s="131">
        <v>283000</v>
      </c>
      <c r="EE68" s="131">
        <v>271500</v>
      </c>
      <c r="EF68" s="131">
        <v>261250</v>
      </c>
      <c r="EG68" s="131">
        <v>286000</v>
      </c>
      <c r="EH68" s="131">
        <v>288500</v>
      </c>
      <c r="EI68" s="131">
        <v>279000</v>
      </c>
      <c r="EJ68" s="131">
        <v>315000</v>
      </c>
      <c r="EK68" s="131">
        <v>258500</v>
      </c>
      <c r="EL68" s="131">
        <v>312000</v>
      </c>
      <c r="EM68" s="131">
        <v>269500</v>
      </c>
      <c r="EN68" s="131">
        <v>290000</v>
      </c>
      <c r="EO68" s="131">
        <v>270000</v>
      </c>
      <c r="EP68" s="131">
        <v>296000</v>
      </c>
      <c r="EQ68" s="131">
        <v>239750</v>
      </c>
      <c r="ER68" s="131">
        <v>277450</v>
      </c>
      <c r="ES68" s="131">
        <v>275000</v>
      </c>
      <c r="ET68" s="131">
        <v>279000</v>
      </c>
      <c r="EU68" s="131">
        <v>319500</v>
      </c>
      <c r="EV68" s="131">
        <v>278000</v>
      </c>
      <c r="EW68" s="131">
        <v>300000</v>
      </c>
      <c r="EX68" s="131">
        <v>286000</v>
      </c>
      <c r="EY68" s="131">
        <v>303400</v>
      </c>
      <c r="EZ68" s="131">
        <v>317500</v>
      </c>
      <c r="FA68" s="131">
        <v>289000</v>
      </c>
      <c r="FB68" s="131">
        <v>315000</v>
      </c>
      <c r="FC68" s="131">
        <v>300000</v>
      </c>
      <c r="FD68" s="131">
        <v>286000</v>
      </c>
      <c r="FE68" s="131">
        <v>289000</v>
      </c>
      <c r="FF68" s="131">
        <v>284500</v>
      </c>
      <c r="FG68" s="131">
        <v>299450</v>
      </c>
      <c r="FH68" s="131">
        <v>327500</v>
      </c>
      <c r="FI68" s="131">
        <v>306000</v>
      </c>
      <c r="FJ68" s="131">
        <v>310000</v>
      </c>
      <c r="FK68" s="131">
        <v>312500</v>
      </c>
      <c r="FL68" s="131">
        <v>321750</v>
      </c>
      <c r="FM68" s="131">
        <v>288000</v>
      </c>
      <c r="FN68" s="131">
        <v>316000</v>
      </c>
      <c r="FO68" s="131">
        <v>305000</v>
      </c>
      <c r="FP68" s="131">
        <v>310000</v>
      </c>
      <c r="FQ68" s="131">
        <v>320000</v>
      </c>
      <c r="FR68" s="131">
        <v>304500</v>
      </c>
      <c r="FS68" s="131">
        <v>317500</v>
      </c>
      <c r="FT68" s="131">
        <v>345000</v>
      </c>
      <c r="FU68" s="131">
        <v>273975</v>
      </c>
      <c r="FV68" s="131">
        <v>305000</v>
      </c>
      <c r="FW68" s="131">
        <v>325000</v>
      </c>
      <c r="FX68" s="131">
        <v>319250</v>
      </c>
      <c r="FY68" s="131">
        <v>342000</v>
      </c>
      <c r="FZ68" s="131">
        <v>313750</v>
      </c>
      <c r="GA68" s="131">
        <v>333500</v>
      </c>
      <c r="GB68" s="131">
        <v>320000</v>
      </c>
      <c r="GC68" s="131">
        <v>294193</v>
      </c>
      <c r="GD68" s="131">
        <v>325000</v>
      </c>
      <c r="GE68" s="131">
        <v>339000</v>
      </c>
      <c r="GF68" s="131">
        <v>341500</v>
      </c>
      <c r="GG68" s="131">
        <v>329900</v>
      </c>
      <c r="GH68" s="131">
        <v>318500</v>
      </c>
      <c r="GI68" s="131">
        <v>332500</v>
      </c>
      <c r="GJ68" s="131">
        <v>339900</v>
      </c>
      <c r="GK68" s="131">
        <v>399100</v>
      </c>
      <c r="GL68" s="131">
        <v>335000</v>
      </c>
      <c r="GM68" s="131">
        <v>315000</v>
      </c>
      <c r="GN68" s="131">
        <v>313000</v>
      </c>
      <c r="GO68" s="131">
        <v>318750</v>
      </c>
      <c r="GP68" s="131">
        <v>335000</v>
      </c>
      <c r="GQ68" s="131">
        <v>344000</v>
      </c>
      <c r="GR68" s="131">
        <v>371000</v>
      </c>
      <c r="GS68" s="131">
        <v>342000</v>
      </c>
      <c r="GT68" s="131">
        <v>332000</v>
      </c>
      <c r="GU68" s="131">
        <v>347900</v>
      </c>
      <c r="GV68" s="131">
        <v>332500</v>
      </c>
      <c r="GW68" s="131">
        <v>350000</v>
      </c>
      <c r="GX68" s="131">
        <v>343000</v>
      </c>
      <c r="GY68" s="131">
        <v>366500</v>
      </c>
      <c r="GZ68" s="131">
        <v>412500</v>
      </c>
      <c r="HA68" s="131">
        <v>423200</v>
      </c>
      <c r="HB68" s="131">
        <v>456500</v>
      </c>
      <c r="HC68" s="131">
        <v>477500</v>
      </c>
      <c r="HD68" s="131">
        <v>480000</v>
      </c>
      <c r="HE68" s="131">
        <v>430000</v>
      </c>
      <c r="HF68" s="131">
        <v>450000</v>
      </c>
      <c r="HG68" s="131">
        <v>473000</v>
      </c>
      <c r="HH68" s="131">
        <v>454950</v>
      </c>
      <c r="HI68" s="131">
        <v>470000</v>
      </c>
      <c r="HJ68" s="131">
        <v>529000</v>
      </c>
      <c r="HK68" s="131">
        <v>490000</v>
      </c>
      <c r="HL68" s="131">
        <v>500000</v>
      </c>
      <c r="HM68" s="131">
        <v>495000</v>
      </c>
      <c r="HN68" s="131">
        <v>507000</v>
      </c>
      <c r="HO68" s="131">
        <v>480000</v>
      </c>
      <c r="HP68" s="131">
        <v>546500</v>
      </c>
      <c r="HQ68" s="131">
        <v>573910</v>
      </c>
      <c r="HR68" s="131">
        <v>570000</v>
      </c>
      <c r="HS68" s="131">
        <v>577250</v>
      </c>
      <c r="HT68" s="131">
        <v>560000</v>
      </c>
      <c r="HU68" s="131">
        <v>595000</v>
      </c>
      <c r="HV68" s="131">
        <v>545000</v>
      </c>
      <c r="HW68" s="131">
        <v>550000</v>
      </c>
      <c r="HX68" s="131">
        <v>507000</v>
      </c>
      <c r="HY68" s="131">
        <v>595000</v>
      </c>
      <c r="HZ68" s="131">
        <v>600000</v>
      </c>
      <c r="IA68" s="131">
        <v>519654</v>
      </c>
      <c r="IB68" s="131">
        <v>515000</v>
      </c>
      <c r="IC68" s="131">
        <v>582500</v>
      </c>
      <c r="ID68" s="131">
        <v>470000</v>
      </c>
      <c r="IE68" s="131">
        <v>550000</v>
      </c>
      <c r="IF68" s="131">
        <v>544950</v>
      </c>
      <c r="IG68" s="131">
        <v>539000</v>
      </c>
      <c r="IH68" s="131">
        <v>599000</v>
      </c>
      <c r="II68" s="131">
        <v>559499</v>
      </c>
      <c r="IJ68" s="131">
        <v>515000</v>
      </c>
      <c r="IK68" s="131">
        <v>525000</v>
      </c>
      <c r="IL68" s="131">
        <v>602500</v>
      </c>
      <c r="IM68" s="131">
        <v>567750</v>
      </c>
      <c r="IN68" s="131">
        <v>682250</v>
      </c>
      <c r="IO68" s="131">
        <v>545000</v>
      </c>
      <c r="IP68" s="131">
        <v>540000</v>
      </c>
      <c r="IQ68" s="132">
        <v>557375</v>
      </c>
      <c r="IR68" s="131">
        <v>585000</v>
      </c>
      <c r="IS68" s="131">
        <v>590000</v>
      </c>
      <c r="IT68" s="131">
        <v>588000</v>
      </c>
      <c r="IU68" s="131">
        <v>632375</v>
      </c>
      <c r="IV68" s="131">
        <v>602000</v>
      </c>
      <c r="IW68" s="131">
        <v>572500</v>
      </c>
      <c r="IX68" s="131">
        <v>575000</v>
      </c>
      <c r="IY68" s="131">
        <v>529000</v>
      </c>
      <c r="IZ68" s="131">
        <v>573000</v>
      </c>
      <c r="JA68" s="131">
        <v>577500</v>
      </c>
      <c r="JB68" s="131">
        <v>641500</v>
      </c>
      <c r="JC68" s="132">
        <v>634000</v>
      </c>
      <c r="JD68" s="293"/>
      <c r="JE68" s="293"/>
      <c r="JF68" s="293"/>
      <c r="JG68" s="293"/>
      <c r="JH68" s="293"/>
      <c r="JI68" s="293"/>
      <c r="JJ68" s="293"/>
      <c r="JK68" s="293"/>
      <c r="JL68" s="293"/>
      <c r="JM68" s="293"/>
    </row>
    <row r="69" spans="1:273" ht="14.25" customHeight="1" x14ac:dyDescent="0.35">
      <c r="A69" s="209" t="s">
        <v>285</v>
      </c>
      <c r="B69" s="131"/>
      <c r="C69" s="131"/>
      <c r="D69" s="131"/>
      <c r="E69" s="131"/>
      <c r="F69" s="131"/>
      <c r="G69" s="131"/>
      <c r="H69" s="131"/>
      <c r="I69" s="131"/>
      <c r="J69" s="131"/>
      <c r="K69" s="131"/>
      <c r="L69" s="131"/>
      <c r="M69" s="131"/>
      <c r="N69" s="131"/>
      <c r="O69" s="131"/>
      <c r="P69" s="131"/>
      <c r="Q69" s="131"/>
      <c r="R69" s="131"/>
      <c r="S69" s="131"/>
      <c r="T69" s="131"/>
      <c r="U69" s="131"/>
      <c r="V69" s="131"/>
      <c r="W69" s="131"/>
      <c r="X69" s="131"/>
      <c r="Y69" s="131"/>
      <c r="Z69" s="131"/>
      <c r="AA69" s="131"/>
      <c r="AB69" s="131"/>
      <c r="AC69" s="131"/>
      <c r="AD69" s="131"/>
      <c r="AE69" s="131"/>
      <c r="AF69" s="131"/>
      <c r="AG69" s="133">
        <v>47205399</v>
      </c>
      <c r="AH69" s="131">
        <v>42604901</v>
      </c>
      <c r="AI69" s="131">
        <v>34471262</v>
      </c>
      <c r="AJ69" s="131">
        <v>65265602</v>
      </c>
      <c r="AK69" s="131">
        <v>69520550</v>
      </c>
      <c r="AL69" s="131">
        <v>71410330</v>
      </c>
      <c r="AM69" s="131">
        <v>39816189</v>
      </c>
      <c r="AN69" s="131">
        <v>47717662</v>
      </c>
      <c r="AO69" s="131">
        <v>39526640</v>
      </c>
      <c r="AP69" s="131">
        <v>55853877</v>
      </c>
      <c r="AQ69" s="131">
        <v>40503552</v>
      </c>
      <c r="AR69" s="131">
        <v>44178183</v>
      </c>
      <c r="AS69" s="133">
        <v>40466294</v>
      </c>
      <c r="AT69" s="131">
        <v>46819475</v>
      </c>
      <c r="AU69" s="131">
        <v>55710954</v>
      </c>
      <c r="AV69" s="131">
        <v>62732539</v>
      </c>
      <c r="AW69" s="131">
        <v>62448361</v>
      </c>
      <c r="AX69" s="131">
        <v>50109260</v>
      </c>
      <c r="AY69" s="131">
        <v>59946824</v>
      </c>
      <c r="AZ69" s="131">
        <v>45920200</v>
      </c>
      <c r="BA69" s="131">
        <v>57090150</v>
      </c>
      <c r="BB69" s="131">
        <v>46714300</v>
      </c>
      <c r="BC69" s="131">
        <v>40503552</v>
      </c>
      <c r="BD69" s="131">
        <v>39565039</v>
      </c>
      <c r="BE69" s="133">
        <v>29895912</v>
      </c>
      <c r="BF69" s="131">
        <v>34091850</v>
      </c>
      <c r="BG69" s="131">
        <v>38789750</v>
      </c>
      <c r="BH69" s="131">
        <v>40704191</v>
      </c>
      <c r="BI69" s="131">
        <v>47407365</v>
      </c>
      <c r="BJ69" s="131">
        <v>44900829</v>
      </c>
      <c r="BK69" s="131">
        <v>43655189</v>
      </c>
      <c r="BL69" s="131">
        <v>40686545</v>
      </c>
      <c r="BM69" s="131">
        <v>37749435</v>
      </c>
      <c r="BN69" s="131">
        <v>35297989</v>
      </c>
      <c r="BO69" s="131">
        <v>30566326</v>
      </c>
      <c r="BP69" s="131">
        <v>31291849</v>
      </c>
      <c r="BQ69" s="133">
        <v>17389450</v>
      </c>
      <c r="BR69" s="131">
        <v>25328675</v>
      </c>
      <c r="BS69" s="131">
        <v>32464567</v>
      </c>
      <c r="BT69" s="131">
        <v>32852000</v>
      </c>
      <c r="BU69" s="131">
        <v>39288899</v>
      </c>
      <c r="BV69" s="131">
        <v>45943450</v>
      </c>
      <c r="BW69" s="131">
        <v>33608526</v>
      </c>
      <c r="BX69" s="131">
        <v>34830434</v>
      </c>
      <c r="BY69" s="131">
        <v>35700844</v>
      </c>
      <c r="BZ69" s="131">
        <v>38765085</v>
      </c>
      <c r="CA69" s="131">
        <v>36754930</v>
      </c>
      <c r="CB69" s="131">
        <v>42705700</v>
      </c>
      <c r="CC69" s="133">
        <v>38818500</v>
      </c>
      <c r="CD69" s="131">
        <v>28584449</v>
      </c>
      <c r="CE69" s="131">
        <v>42139213</v>
      </c>
      <c r="CF69" s="131">
        <v>47052654</v>
      </c>
      <c r="CG69" s="131">
        <v>56282280</v>
      </c>
      <c r="CH69" s="131">
        <v>46474846</v>
      </c>
      <c r="CI69" s="131">
        <v>38824552</v>
      </c>
      <c r="CJ69" s="131">
        <v>33043860</v>
      </c>
      <c r="CK69" s="131">
        <v>37634009</v>
      </c>
      <c r="CL69" s="131">
        <v>39431307</v>
      </c>
      <c r="CM69" s="131">
        <v>35531023</v>
      </c>
      <c r="CN69" s="131">
        <v>47323910</v>
      </c>
      <c r="CO69" s="133">
        <v>31881469</v>
      </c>
      <c r="CP69" s="131">
        <v>34630380</v>
      </c>
      <c r="CQ69" s="131">
        <v>47885276</v>
      </c>
      <c r="CR69" s="131">
        <v>51253523</v>
      </c>
      <c r="CS69" s="131">
        <v>52702977</v>
      </c>
      <c r="CT69" s="131">
        <v>51471051</v>
      </c>
      <c r="CU69" s="131">
        <v>39291126</v>
      </c>
      <c r="CV69" s="131">
        <v>30810405</v>
      </c>
      <c r="CW69" s="131">
        <v>45425058</v>
      </c>
      <c r="CX69" s="131">
        <v>34305520</v>
      </c>
      <c r="CY69" s="131">
        <v>23661088</v>
      </c>
      <c r="CZ69" s="131">
        <v>39944789</v>
      </c>
      <c r="DA69" s="131">
        <v>34849705</v>
      </c>
      <c r="DB69" s="131">
        <v>37622376</v>
      </c>
      <c r="DC69" s="131">
        <v>64782870</v>
      </c>
      <c r="DD69" s="131">
        <v>44171441</v>
      </c>
      <c r="DE69" s="131">
        <v>56930290</v>
      </c>
      <c r="DF69" s="131">
        <v>54067033</v>
      </c>
      <c r="DG69" s="131">
        <v>40109155</v>
      </c>
      <c r="DH69" s="131">
        <v>40622120</v>
      </c>
      <c r="DI69" s="131">
        <v>42910709</v>
      </c>
      <c r="DJ69" s="131">
        <v>48155487</v>
      </c>
      <c r="DK69" s="131">
        <v>50105950</v>
      </c>
      <c r="DL69" s="131">
        <v>46591321</v>
      </c>
      <c r="DM69" s="133">
        <v>29025378</v>
      </c>
      <c r="DN69" s="131">
        <v>28634562</v>
      </c>
      <c r="DO69" s="131">
        <v>51596237</v>
      </c>
      <c r="DP69" s="131">
        <v>53703510</v>
      </c>
      <c r="DQ69" s="131">
        <v>58312054</v>
      </c>
      <c r="DR69" s="131">
        <v>55867599</v>
      </c>
      <c r="DS69" s="131">
        <v>57774133</v>
      </c>
      <c r="DT69" s="131">
        <v>44799538</v>
      </c>
      <c r="DU69" s="131">
        <v>38887863</v>
      </c>
      <c r="DV69" s="131">
        <v>43728710</v>
      </c>
      <c r="DW69" s="131">
        <v>39376616</v>
      </c>
      <c r="DX69" s="131">
        <v>46505857</v>
      </c>
      <c r="DY69" s="133">
        <v>41558956</v>
      </c>
      <c r="DZ69" s="131">
        <v>30797923</v>
      </c>
      <c r="EA69" s="131">
        <v>44973561</v>
      </c>
      <c r="EB69" s="131">
        <v>64870853</v>
      </c>
      <c r="EC69" s="131">
        <v>75392586</v>
      </c>
      <c r="ED69" s="131">
        <v>54630189</v>
      </c>
      <c r="EE69" s="131">
        <v>42500893</v>
      </c>
      <c r="EF69" s="131">
        <v>38587393</v>
      </c>
      <c r="EG69" s="131">
        <v>47717101</v>
      </c>
      <c r="EH69" s="131">
        <v>50919644</v>
      </c>
      <c r="EI69" s="131">
        <v>48613801</v>
      </c>
      <c r="EJ69" s="131">
        <v>61219467</v>
      </c>
      <c r="EK69" s="133">
        <v>37825852</v>
      </c>
      <c r="EL69" s="131">
        <v>36899888</v>
      </c>
      <c r="EM69" s="131">
        <v>47172437</v>
      </c>
      <c r="EN69" s="131">
        <v>60797939</v>
      </c>
      <c r="EO69" s="131">
        <v>67662469</v>
      </c>
      <c r="EP69" s="131">
        <v>74699702</v>
      </c>
      <c r="EQ69" s="131">
        <v>63168186</v>
      </c>
      <c r="ER69" s="131">
        <v>51303745</v>
      </c>
      <c r="ES69" s="131">
        <v>50863793</v>
      </c>
      <c r="ET69" s="131">
        <v>48597661</v>
      </c>
      <c r="EU69" s="131">
        <v>54310986</v>
      </c>
      <c r="EV69" s="131">
        <v>56364805</v>
      </c>
      <c r="EW69" s="133">
        <v>47379563</v>
      </c>
      <c r="EX69" s="131">
        <v>33437008</v>
      </c>
      <c r="EY69" s="131">
        <v>52363972</v>
      </c>
      <c r="EZ69" s="131">
        <v>58917871</v>
      </c>
      <c r="FA69" s="131">
        <v>63408941</v>
      </c>
      <c r="FB69" s="131">
        <v>71863377</v>
      </c>
      <c r="FC69" s="131">
        <v>53939277</v>
      </c>
      <c r="FD69" s="131">
        <v>55109188</v>
      </c>
      <c r="FE69" s="131">
        <v>55925776</v>
      </c>
      <c r="FF69" s="131">
        <v>51278488</v>
      </c>
      <c r="FG69" s="131">
        <v>51150392</v>
      </c>
      <c r="FH69" s="131">
        <v>68382407</v>
      </c>
      <c r="FI69" s="133">
        <v>46171775</v>
      </c>
      <c r="FJ69" s="131">
        <v>49404971</v>
      </c>
      <c r="FK69" s="131">
        <v>66557269</v>
      </c>
      <c r="FL69" s="131">
        <v>72187652</v>
      </c>
      <c r="FM69" s="131">
        <v>81978227</v>
      </c>
      <c r="FN69" s="131">
        <v>83911384</v>
      </c>
      <c r="FO69" s="131">
        <v>53770962</v>
      </c>
      <c r="FP69" s="131">
        <v>60870546</v>
      </c>
      <c r="FQ69" s="131">
        <v>60920419</v>
      </c>
      <c r="FR69" s="131">
        <v>57534728</v>
      </c>
      <c r="FS69" s="131">
        <v>61423739</v>
      </c>
      <c r="FT69" s="131">
        <v>71325400</v>
      </c>
      <c r="FU69" s="131">
        <v>53806022</v>
      </c>
      <c r="FV69" s="131">
        <v>37775593</v>
      </c>
      <c r="FW69" s="131">
        <v>74855305</v>
      </c>
      <c r="FX69" s="131">
        <v>72701705</v>
      </c>
      <c r="FY69" s="131">
        <v>95944777</v>
      </c>
      <c r="FZ69" s="131">
        <v>77879484</v>
      </c>
      <c r="GA69" s="131">
        <v>71991330</v>
      </c>
      <c r="GB69" s="131">
        <v>70552463</v>
      </c>
      <c r="GC69" s="131">
        <v>51055445</v>
      </c>
      <c r="GD69" s="131">
        <v>68813556</v>
      </c>
      <c r="GE69" s="131">
        <v>53716537</v>
      </c>
      <c r="GF69" s="131">
        <v>75011518</v>
      </c>
      <c r="GG69" s="131">
        <v>47996645</v>
      </c>
      <c r="GH69" s="131">
        <v>47520857</v>
      </c>
      <c r="GI69" s="131">
        <v>73175948</v>
      </c>
      <c r="GJ69" s="131">
        <v>77882329</v>
      </c>
      <c r="GK69" s="131">
        <v>85644128</v>
      </c>
      <c r="GL69" s="131">
        <v>77881539</v>
      </c>
      <c r="GM69" s="131">
        <v>68405376</v>
      </c>
      <c r="GN69" s="131">
        <v>75137084</v>
      </c>
      <c r="GO69" s="131">
        <v>66950.350000000006</v>
      </c>
      <c r="GP69" s="131">
        <v>75993539</v>
      </c>
      <c r="GQ69" s="131">
        <v>90283404</v>
      </c>
      <c r="GR69" s="131">
        <v>73319980</v>
      </c>
      <c r="GS69" s="131">
        <v>59692538</v>
      </c>
      <c r="GT69" s="131">
        <v>52783977</v>
      </c>
      <c r="GU69" s="131">
        <v>86642322</v>
      </c>
      <c r="GV69" s="131">
        <v>63917397</v>
      </c>
      <c r="GW69" s="131">
        <v>60473571</v>
      </c>
      <c r="GX69" s="131">
        <v>87099309</v>
      </c>
      <c r="GY69" s="131">
        <v>175725314</v>
      </c>
      <c r="GZ69" s="131">
        <v>151135811</v>
      </c>
      <c r="HA69" s="131">
        <v>175448586</v>
      </c>
      <c r="HB69" s="131">
        <v>199247577</v>
      </c>
      <c r="HC69" s="131">
        <v>173614022</v>
      </c>
      <c r="HD69" s="131">
        <v>182162109</v>
      </c>
      <c r="HE69" s="131">
        <v>139019355</v>
      </c>
      <c r="HF69" s="131">
        <v>125519815</v>
      </c>
      <c r="HG69" s="131">
        <v>224932131</v>
      </c>
      <c r="HH69" s="131">
        <v>210979465</v>
      </c>
      <c r="HI69" s="131">
        <v>216393628</v>
      </c>
      <c r="HJ69" s="131">
        <v>221039293</v>
      </c>
      <c r="HK69" s="131">
        <v>165370385</v>
      </c>
      <c r="HL69" s="131">
        <v>143034410</v>
      </c>
      <c r="HM69" s="131">
        <v>142413206</v>
      </c>
      <c r="HN69" s="131">
        <v>168784558</v>
      </c>
      <c r="HO69" s="131">
        <v>164928718</v>
      </c>
      <c r="HP69" s="131">
        <v>167048527</v>
      </c>
      <c r="HQ69" s="131">
        <v>163275539</v>
      </c>
      <c r="HR69" s="131">
        <v>140682279</v>
      </c>
      <c r="HS69" s="131">
        <v>222154531</v>
      </c>
      <c r="HT69" s="131">
        <v>199253257</v>
      </c>
      <c r="HU69" s="131">
        <v>189034064</v>
      </c>
      <c r="HV69" s="131">
        <v>167309528</v>
      </c>
      <c r="HW69" s="131">
        <v>131792618</v>
      </c>
      <c r="HX69" s="131">
        <v>123473834</v>
      </c>
      <c r="HY69" s="131">
        <v>115771984</v>
      </c>
      <c r="HZ69" s="131">
        <v>114476319</v>
      </c>
      <c r="IA69" s="131">
        <v>101846155</v>
      </c>
      <c r="IB69" s="131">
        <v>91030096</v>
      </c>
      <c r="IC69" s="131">
        <v>72043087</v>
      </c>
      <c r="ID69" s="131">
        <v>77678473</v>
      </c>
      <c r="IE69" s="131">
        <v>135010870</v>
      </c>
      <c r="IF69" s="131">
        <v>105684431</v>
      </c>
      <c r="IG69" s="131">
        <v>127769028</v>
      </c>
      <c r="IH69" s="131">
        <v>141557759</v>
      </c>
      <c r="II69" s="131">
        <v>77712888</v>
      </c>
      <c r="IJ69" s="131">
        <v>93198603</v>
      </c>
      <c r="IK69" s="131">
        <v>104817254</v>
      </c>
      <c r="IL69" s="131">
        <v>93476165</v>
      </c>
      <c r="IM69" s="131">
        <v>99346310</v>
      </c>
      <c r="IN69" s="131">
        <v>92035549</v>
      </c>
      <c r="IO69" s="131">
        <v>67461859</v>
      </c>
      <c r="IP69" s="131">
        <v>82680824</v>
      </c>
      <c r="IQ69" s="132">
        <v>135073104</v>
      </c>
      <c r="IR69" s="131">
        <v>133790480</v>
      </c>
      <c r="IS69" s="131">
        <v>125040403</v>
      </c>
      <c r="IT69" s="131">
        <v>101571852</v>
      </c>
      <c r="IU69" s="131">
        <v>115399565</v>
      </c>
      <c r="IV69" s="131">
        <v>101857840</v>
      </c>
      <c r="IW69" s="131">
        <v>95827772</v>
      </c>
      <c r="IX69" s="131">
        <v>112939440</v>
      </c>
      <c r="IY69" s="131">
        <v>86265822</v>
      </c>
      <c r="IZ69" s="131">
        <v>93609511</v>
      </c>
      <c r="JA69" s="131">
        <v>85140691</v>
      </c>
      <c r="JB69" s="131">
        <v>71675857</v>
      </c>
      <c r="JC69" s="132">
        <v>110457932</v>
      </c>
      <c r="JD69" s="293"/>
      <c r="JE69" s="293"/>
      <c r="JF69" s="293"/>
      <c r="JG69" s="293"/>
      <c r="JH69" s="293"/>
      <c r="JI69" s="293"/>
      <c r="JJ69" s="293"/>
      <c r="JK69" s="293"/>
      <c r="JL69" s="293"/>
      <c r="JM69" s="293"/>
    </row>
    <row r="70" spans="1:273" s="129" customFormat="1" ht="14.25" customHeight="1" x14ac:dyDescent="0.35"/>
    <row r="71" spans="1:273" s="96" customFormat="1" ht="14.25" customHeight="1" x14ac:dyDescent="0.35">
      <c r="A71" s="96" t="s">
        <v>17</v>
      </c>
    </row>
    <row r="72" spans="1:273" ht="14.25" customHeight="1" x14ac:dyDescent="0.35">
      <c r="A72" s="209" t="s">
        <v>286</v>
      </c>
      <c r="B72" s="131"/>
      <c r="C72" s="131"/>
      <c r="D72" s="131"/>
      <c r="E72" s="131"/>
      <c r="F72" s="131"/>
      <c r="G72" s="131"/>
      <c r="H72" s="131"/>
      <c r="I72" s="131"/>
      <c r="J72" s="131"/>
      <c r="K72" s="131"/>
      <c r="L72" s="131"/>
      <c r="M72" s="131"/>
      <c r="N72" s="131"/>
      <c r="O72" s="131"/>
      <c r="P72" s="131"/>
      <c r="Q72" s="131"/>
      <c r="R72" s="131"/>
      <c r="S72" s="131"/>
      <c r="T72" s="131"/>
      <c r="U72" s="131"/>
      <c r="V72" s="131"/>
      <c r="W72" s="131"/>
      <c r="X72" s="131"/>
      <c r="Y72" s="131"/>
      <c r="Z72" s="131"/>
      <c r="AA72" s="131"/>
      <c r="AB72" s="131"/>
      <c r="AC72" s="131"/>
      <c r="AD72" s="131"/>
      <c r="AE72" s="131"/>
      <c r="AF72" s="131"/>
      <c r="AG72" s="133"/>
      <c r="AH72" s="131"/>
      <c r="AI72" s="131"/>
      <c r="AJ72" s="131"/>
      <c r="AK72" s="131"/>
      <c r="AL72" s="131"/>
      <c r="AM72" s="131"/>
      <c r="AN72" s="131"/>
      <c r="AO72" s="131"/>
      <c r="AP72" s="131"/>
      <c r="AQ72" s="131"/>
      <c r="AR72" s="131"/>
      <c r="AS72" s="133"/>
      <c r="AT72" s="131"/>
      <c r="AU72" s="131"/>
      <c r="AV72" s="131"/>
      <c r="AW72" s="131"/>
      <c r="AX72" s="131"/>
      <c r="AY72" s="131"/>
      <c r="AZ72" s="131"/>
      <c r="BA72" s="131"/>
      <c r="BB72" s="131"/>
      <c r="BC72" s="131"/>
      <c r="BD72" s="131"/>
      <c r="BE72" s="133"/>
      <c r="BF72" s="131"/>
      <c r="BG72" s="131"/>
      <c r="BH72" s="131"/>
      <c r="BI72" s="131"/>
      <c r="BJ72" s="131"/>
      <c r="BK72" s="131"/>
      <c r="BL72" s="131"/>
      <c r="BM72" s="131"/>
      <c r="BN72" s="131"/>
      <c r="BO72" s="131"/>
      <c r="BP72" s="131"/>
      <c r="BQ72" s="133"/>
      <c r="BR72" s="131"/>
      <c r="BS72" s="131"/>
      <c r="BT72" s="131"/>
      <c r="BU72" s="131"/>
      <c r="BV72" s="131"/>
      <c r="BW72" s="131"/>
      <c r="BX72" s="131"/>
      <c r="BY72" s="131"/>
      <c r="BZ72" s="131"/>
      <c r="CA72" s="131"/>
      <c r="CB72" s="131"/>
      <c r="CC72" s="133"/>
      <c r="CD72" s="131"/>
      <c r="CE72" s="131"/>
      <c r="CF72" s="131"/>
      <c r="CG72" s="131"/>
      <c r="CH72" s="131"/>
      <c r="CI72" s="131"/>
      <c r="CJ72" s="131"/>
      <c r="CK72" s="131"/>
      <c r="CL72" s="131"/>
      <c r="CM72" s="131"/>
      <c r="CN72" s="131"/>
      <c r="CO72" s="133"/>
      <c r="CP72" s="131"/>
      <c r="CQ72" s="131"/>
      <c r="CR72" s="131"/>
      <c r="CS72" s="131"/>
      <c r="CT72" s="131"/>
      <c r="CU72" s="131"/>
      <c r="CV72" s="131"/>
      <c r="CW72" s="131"/>
      <c r="CX72" s="131"/>
      <c r="CY72" s="131"/>
      <c r="CZ72" s="131"/>
      <c r="DA72" s="131"/>
      <c r="DB72" s="131"/>
      <c r="DC72" s="131"/>
      <c r="DD72" s="131"/>
      <c r="DE72" s="131"/>
      <c r="DF72" s="131"/>
      <c r="DG72" s="131"/>
      <c r="DH72" s="131"/>
      <c r="DI72" s="131"/>
      <c r="DJ72" s="131"/>
      <c r="DK72" s="131"/>
      <c r="DL72" s="131"/>
      <c r="DM72" s="133"/>
      <c r="DN72" s="131"/>
      <c r="DO72" s="131"/>
      <c r="DP72" s="131"/>
      <c r="DQ72" s="131"/>
      <c r="DR72" s="131"/>
      <c r="DS72" s="131"/>
      <c r="DT72" s="131"/>
      <c r="DU72" s="131"/>
      <c r="DV72" s="131"/>
      <c r="DW72" s="131"/>
      <c r="DX72" s="131"/>
      <c r="DY72" s="133"/>
      <c r="DZ72" s="131"/>
      <c r="EA72" s="131"/>
      <c r="EB72" s="131"/>
      <c r="EC72" s="131"/>
      <c r="ED72" s="131"/>
      <c r="EE72" s="131"/>
      <c r="EF72" s="131"/>
      <c r="EG72" s="131"/>
      <c r="EH72" s="131"/>
      <c r="EI72" s="131"/>
      <c r="EJ72" s="131"/>
      <c r="EK72" s="133"/>
      <c r="EL72" s="131"/>
      <c r="EM72" s="131"/>
      <c r="EN72" s="131"/>
      <c r="EO72" s="131"/>
      <c r="EP72" s="131"/>
      <c r="EQ72" s="131"/>
      <c r="ER72" s="131"/>
      <c r="ES72" s="131"/>
      <c r="ET72" s="131"/>
      <c r="EU72" s="131"/>
      <c r="EV72" s="131"/>
      <c r="EW72" s="133"/>
      <c r="EX72" s="131"/>
      <c r="EY72" s="131"/>
      <c r="EZ72" s="131"/>
      <c r="FA72" s="131"/>
      <c r="FB72" s="131"/>
      <c r="FC72" s="131"/>
      <c r="FD72" s="131"/>
      <c r="FE72" s="131"/>
      <c r="FF72" s="131"/>
      <c r="FG72" s="131"/>
      <c r="FH72" s="131"/>
      <c r="FI72" s="133"/>
      <c r="FJ72" s="131"/>
      <c r="FK72" s="131"/>
      <c r="FL72" s="131"/>
      <c r="FM72" s="131"/>
      <c r="FN72" s="131"/>
      <c r="FO72" s="131"/>
      <c r="FP72" s="131"/>
      <c r="FQ72" s="131"/>
      <c r="FR72" s="131"/>
      <c r="FS72" s="131"/>
      <c r="FT72" s="131"/>
      <c r="FU72" s="131"/>
      <c r="FV72" s="131"/>
      <c r="FW72" s="131"/>
      <c r="FX72" s="131"/>
      <c r="FY72" s="131"/>
      <c r="FZ72" s="131"/>
      <c r="GA72" s="131"/>
      <c r="GB72" s="131"/>
      <c r="GC72" s="131"/>
      <c r="GD72" s="131"/>
      <c r="GE72" s="131"/>
      <c r="GF72" s="131"/>
      <c r="GG72" s="131"/>
      <c r="GH72" s="131"/>
      <c r="GI72" s="131"/>
      <c r="GJ72" s="131"/>
      <c r="GK72" s="131"/>
      <c r="GL72" s="131"/>
      <c r="GM72" s="131"/>
      <c r="GN72" s="131"/>
      <c r="GO72" s="131"/>
      <c r="GP72" s="131"/>
      <c r="GQ72" s="131"/>
      <c r="GR72" s="131"/>
      <c r="GS72" s="131"/>
      <c r="GT72" s="131"/>
      <c r="GU72" s="131">
        <v>227889952</v>
      </c>
      <c r="GV72" s="131">
        <v>136137604</v>
      </c>
      <c r="GW72" s="131">
        <v>220563624</v>
      </c>
      <c r="GX72" s="131">
        <v>351494963</v>
      </c>
      <c r="GY72" s="131">
        <v>414282303</v>
      </c>
      <c r="GZ72" s="131">
        <v>451492385</v>
      </c>
      <c r="HA72" s="131">
        <v>482844778</v>
      </c>
      <c r="HB72" s="131">
        <v>438981787</v>
      </c>
      <c r="HC72" s="131">
        <v>436028142</v>
      </c>
      <c r="HD72" s="131">
        <v>358951929</v>
      </c>
      <c r="HE72" s="131">
        <v>402884259</v>
      </c>
      <c r="HF72" s="131">
        <v>464392561</v>
      </c>
      <c r="HG72" s="131">
        <v>468015132</v>
      </c>
      <c r="HH72" s="131">
        <v>520885652</v>
      </c>
      <c r="HI72" s="131">
        <v>474954283</v>
      </c>
      <c r="HJ72" s="131">
        <v>378889770</v>
      </c>
      <c r="HK72" s="131">
        <v>361824070</v>
      </c>
      <c r="HL72" s="131">
        <v>401156985</v>
      </c>
      <c r="HM72" s="131">
        <v>424593544</v>
      </c>
      <c r="HN72" s="131">
        <v>419696907</v>
      </c>
      <c r="HO72" s="131">
        <v>427568236</v>
      </c>
      <c r="HP72" s="131">
        <v>375288215</v>
      </c>
      <c r="HQ72" s="131">
        <v>398969296</v>
      </c>
      <c r="HR72" s="131">
        <v>434972539</v>
      </c>
      <c r="HS72" s="131">
        <v>420342722</v>
      </c>
      <c r="HT72" s="131">
        <v>404419509</v>
      </c>
      <c r="HU72" s="131">
        <v>342572368</v>
      </c>
      <c r="HV72" s="131">
        <v>288232722</v>
      </c>
      <c r="HW72" s="131" t="s">
        <v>386</v>
      </c>
      <c r="HX72" s="131">
        <v>312376556</v>
      </c>
      <c r="HY72" s="131">
        <v>301904923</v>
      </c>
      <c r="HZ72" s="131">
        <v>264251525</v>
      </c>
      <c r="IA72" s="131">
        <v>227469914</v>
      </c>
      <c r="IB72" s="131">
        <v>190956590</v>
      </c>
      <c r="IC72" s="131">
        <v>232024963</v>
      </c>
      <c r="ID72" s="131">
        <v>254832656</v>
      </c>
      <c r="IE72" s="131">
        <v>245855997</v>
      </c>
      <c r="IF72" s="131">
        <v>257858679</v>
      </c>
      <c r="IG72" s="131">
        <v>245444760</v>
      </c>
      <c r="IH72" s="131">
        <v>202536373</v>
      </c>
      <c r="II72" s="131">
        <v>220158821</v>
      </c>
      <c r="IJ72" s="131">
        <v>238000045</v>
      </c>
      <c r="IK72" s="131">
        <v>232849587</v>
      </c>
      <c r="IL72" s="131">
        <v>244745972</v>
      </c>
      <c r="IM72" s="131">
        <v>196006235</v>
      </c>
      <c r="IN72" s="131">
        <v>147270711</v>
      </c>
      <c r="IO72" s="131">
        <v>199681342</v>
      </c>
      <c r="IP72" s="131">
        <v>253920495</v>
      </c>
      <c r="IQ72" s="132">
        <v>239341483</v>
      </c>
      <c r="IR72" s="33">
        <v>238902384</v>
      </c>
      <c r="IS72" s="33">
        <v>241531124</v>
      </c>
      <c r="IT72" s="33">
        <v>233865383</v>
      </c>
      <c r="IU72" s="33">
        <v>218273289</v>
      </c>
      <c r="IV72" s="33">
        <v>228474180</v>
      </c>
      <c r="IW72" s="33">
        <v>220960747</v>
      </c>
      <c r="IX72" s="33">
        <v>208198044</v>
      </c>
      <c r="IY72" s="33">
        <v>200228778</v>
      </c>
      <c r="IZ72" s="33">
        <v>153138611</v>
      </c>
      <c r="JA72" s="33">
        <v>171483011</v>
      </c>
      <c r="JB72" s="33">
        <v>207239500</v>
      </c>
      <c r="JC72" s="132">
        <v>224437672</v>
      </c>
    </row>
    <row r="73" spans="1:273" s="208" customFormat="1" ht="14.25" customHeight="1" x14ac:dyDescent="0.3"/>
    <row r="74" spans="1:273" ht="14.25" customHeight="1" x14ac:dyDescent="0.35">
      <c r="A74" s="185" t="s">
        <v>287</v>
      </c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>
        <v>175</v>
      </c>
      <c r="S74" s="4">
        <v>129</v>
      </c>
      <c r="T74" s="4">
        <v>155</v>
      </c>
      <c r="U74" s="4">
        <v>130</v>
      </c>
      <c r="V74" s="4">
        <v>105</v>
      </c>
      <c r="W74" s="4">
        <v>171</v>
      </c>
      <c r="X74" s="4">
        <v>175</v>
      </c>
      <c r="Y74" s="4">
        <v>243</v>
      </c>
      <c r="Z74" s="4">
        <v>202</v>
      </c>
      <c r="AA74" s="4">
        <v>145</v>
      </c>
      <c r="AB74" s="4">
        <v>155</v>
      </c>
      <c r="AC74" s="4">
        <v>155</v>
      </c>
      <c r="AD74" s="4">
        <v>139</v>
      </c>
      <c r="AE74" s="4">
        <v>107</v>
      </c>
      <c r="AF74" s="4">
        <v>92</v>
      </c>
      <c r="AG74" s="4">
        <v>75</v>
      </c>
      <c r="AH74" s="4">
        <v>80</v>
      </c>
      <c r="AI74" s="4">
        <v>107</v>
      </c>
      <c r="AJ74" s="4">
        <v>104</v>
      </c>
      <c r="AK74" s="4">
        <v>113</v>
      </c>
      <c r="AL74" s="4">
        <v>103</v>
      </c>
      <c r="AM74" s="4">
        <v>74</v>
      </c>
      <c r="AN74" s="4">
        <v>79</v>
      </c>
      <c r="AO74" s="4">
        <v>72</v>
      </c>
      <c r="AP74" s="4">
        <v>95</v>
      </c>
      <c r="AQ74" s="4">
        <v>62</v>
      </c>
      <c r="AR74" s="4">
        <v>72</v>
      </c>
      <c r="AS74" s="4">
        <v>72</v>
      </c>
      <c r="AT74" s="4">
        <v>82</v>
      </c>
      <c r="AU74" s="4">
        <v>87</v>
      </c>
      <c r="AV74" s="4">
        <v>110</v>
      </c>
      <c r="AW74" s="4">
        <v>106</v>
      </c>
      <c r="AX74" s="4">
        <v>101</v>
      </c>
      <c r="AY74" s="4">
        <v>81</v>
      </c>
      <c r="AZ74" s="4">
        <v>86</v>
      </c>
      <c r="BA74" s="4">
        <v>93</v>
      </c>
      <c r="BB74" s="4">
        <v>87</v>
      </c>
      <c r="BC74" s="4">
        <v>70</v>
      </c>
      <c r="BD74" s="4">
        <v>74</v>
      </c>
      <c r="BE74" s="4">
        <v>52</v>
      </c>
      <c r="BF74" s="4">
        <v>67</v>
      </c>
      <c r="BG74" s="4">
        <v>83</v>
      </c>
      <c r="BH74" s="4">
        <v>77</v>
      </c>
      <c r="BI74" s="4">
        <v>97</v>
      </c>
      <c r="BJ74" s="4">
        <v>94</v>
      </c>
      <c r="BK74" s="4">
        <v>77</v>
      </c>
      <c r="BL74" s="4">
        <v>83</v>
      </c>
      <c r="BM74" s="4">
        <v>77</v>
      </c>
      <c r="BN74" s="4">
        <v>77</v>
      </c>
      <c r="BO74" s="4">
        <v>52</v>
      </c>
      <c r="BP74" s="4">
        <v>65</v>
      </c>
      <c r="BQ74" s="4">
        <v>39</v>
      </c>
      <c r="BR74" s="4">
        <v>60</v>
      </c>
      <c r="BS74" s="4">
        <v>80</v>
      </c>
      <c r="BT74" s="4">
        <v>75</v>
      </c>
      <c r="BU74" s="4">
        <v>96</v>
      </c>
      <c r="BV74" s="4">
        <v>101</v>
      </c>
      <c r="BW74" s="4">
        <v>91</v>
      </c>
      <c r="BX74" s="4">
        <v>88</v>
      </c>
      <c r="BY74" s="4">
        <v>86</v>
      </c>
      <c r="BZ74" s="4">
        <v>84</v>
      </c>
      <c r="CA74" s="4">
        <v>90</v>
      </c>
      <c r="CB74" s="4">
        <v>86</v>
      </c>
      <c r="CC74" s="4">
        <v>85</v>
      </c>
      <c r="CD74" s="4">
        <v>66</v>
      </c>
      <c r="CE74" s="4">
        <v>102</v>
      </c>
      <c r="CF74" s="4">
        <v>105</v>
      </c>
      <c r="CG74" s="4">
        <v>122</v>
      </c>
      <c r="CH74" s="4">
        <v>121</v>
      </c>
      <c r="CI74" s="4">
        <v>98</v>
      </c>
      <c r="CJ74" s="4">
        <v>91</v>
      </c>
      <c r="CK74" s="4">
        <v>94</v>
      </c>
      <c r="CL74" s="4">
        <v>100</v>
      </c>
      <c r="CM74" s="4">
        <v>90</v>
      </c>
      <c r="CN74" s="4">
        <v>112</v>
      </c>
      <c r="CO74" s="4">
        <v>72</v>
      </c>
      <c r="CP74" s="4">
        <v>78</v>
      </c>
      <c r="CQ74" s="4">
        <v>112</v>
      </c>
      <c r="CR74" s="4">
        <v>123</v>
      </c>
      <c r="CS74" s="4">
        <v>111</v>
      </c>
      <c r="CT74" s="4">
        <v>127</v>
      </c>
      <c r="CU74" s="4">
        <v>101</v>
      </c>
      <c r="CV74" s="4">
        <v>93</v>
      </c>
      <c r="CW74" s="4">
        <v>99</v>
      </c>
      <c r="CX74" s="4">
        <v>93</v>
      </c>
      <c r="CY74" s="4">
        <v>61</v>
      </c>
      <c r="CZ74" s="4">
        <v>89</v>
      </c>
      <c r="DA74" s="4">
        <v>81</v>
      </c>
      <c r="DB74" s="4">
        <v>97</v>
      </c>
      <c r="DC74" s="4">
        <v>149</v>
      </c>
      <c r="DD74" s="4">
        <v>118</v>
      </c>
      <c r="DE74" s="4">
        <v>140</v>
      </c>
      <c r="DF74" s="4">
        <v>123</v>
      </c>
      <c r="DG74" s="4">
        <v>102</v>
      </c>
      <c r="DH74" s="4">
        <v>114</v>
      </c>
      <c r="DI74" s="4">
        <v>125</v>
      </c>
      <c r="DJ74" s="4">
        <v>117</v>
      </c>
      <c r="DK74" s="4">
        <v>109</v>
      </c>
      <c r="DL74" s="4">
        <v>93</v>
      </c>
      <c r="DM74" s="4">
        <v>77</v>
      </c>
      <c r="DN74" s="4">
        <v>79</v>
      </c>
      <c r="DO74" s="4">
        <v>121</v>
      </c>
      <c r="DP74" s="4">
        <v>155</v>
      </c>
      <c r="DQ74" s="4">
        <v>140</v>
      </c>
      <c r="DR74" s="4">
        <v>135</v>
      </c>
      <c r="DS74" s="4">
        <v>143</v>
      </c>
      <c r="DT74" s="4">
        <v>114</v>
      </c>
      <c r="DU74" s="4">
        <v>105</v>
      </c>
      <c r="DV74" s="4">
        <v>99</v>
      </c>
      <c r="DW74" s="4">
        <v>95</v>
      </c>
      <c r="DX74" s="4">
        <v>114</v>
      </c>
      <c r="DY74" s="4">
        <v>89</v>
      </c>
      <c r="DZ74" s="4">
        <v>75</v>
      </c>
      <c r="EA74" s="4">
        <v>92</v>
      </c>
      <c r="EB74" s="4">
        <v>120</v>
      </c>
      <c r="EC74" s="4">
        <v>167</v>
      </c>
      <c r="ED74" s="4">
        <v>133</v>
      </c>
      <c r="EE74" s="4">
        <v>102</v>
      </c>
      <c r="EF74" s="4">
        <v>88</v>
      </c>
      <c r="EG74" s="4">
        <v>132</v>
      </c>
      <c r="EH74" s="4">
        <v>128</v>
      </c>
      <c r="EI74" s="4">
        <v>100</v>
      </c>
      <c r="EJ74" s="4">
        <v>144</v>
      </c>
      <c r="EK74" s="4">
        <v>86</v>
      </c>
      <c r="EL74" s="4">
        <v>94</v>
      </c>
      <c r="EM74" s="4">
        <v>110</v>
      </c>
      <c r="EN74" s="4">
        <v>140</v>
      </c>
      <c r="EO74" s="4">
        <v>177</v>
      </c>
      <c r="EP74" s="4">
        <v>155</v>
      </c>
      <c r="EQ74" s="4">
        <v>152</v>
      </c>
      <c r="ER74" s="4">
        <v>122</v>
      </c>
      <c r="ES74" s="4">
        <v>120</v>
      </c>
      <c r="ET74" s="4">
        <v>128</v>
      </c>
      <c r="EU74" s="4">
        <v>124</v>
      </c>
      <c r="EV74" s="4">
        <v>131</v>
      </c>
      <c r="EW74" s="4">
        <v>97</v>
      </c>
      <c r="EX74" s="4">
        <v>77</v>
      </c>
      <c r="EY74" s="4">
        <v>115</v>
      </c>
      <c r="EZ74" s="4">
        <v>138</v>
      </c>
      <c r="FA74" s="4">
        <v>153</v>
      </c>
      <c r="FB74" s="4">
        <v>155</v>
      </c>
      <c r="FC74" s="4">
        <v>135</v>
      </c>
      <c r="FD74" s="4">
        <v>127</v>
      </c>
      <c r="FE74" s="4">
        <v>134</v>
      </c>
      <c r="FF74" s="4">
        <v>125</v>
      </c>
      <c r="FG74" s="4">
        <v>119</v>
      </c>
      <c r="FH74" s="4">
        <v>157</v>
      </c>
      <c r="FI74" s="4">
        <v>99</v>
      </c>
      <c r="FJ74" s="4">
        <v>114</v>
      </c>
      <c r="FK74" s="4">
        <v>159</v>
      </c>
      <c r="FL74" s="4">
        <v>155</v>
      </c>
      <c r="FM74" s="4">
        <v>170</v>
      </c>
      <c r="FN74" s="4">
        <v>189</v>
      </c>
      <c r="FO74" s="4">
        <v>113</v>
      </c>
      <c r="FP74" s="4">
        <v>134</v>
      </c>
      <c r="FQ74" s="4">
        <v>146</v>
      </c>
      <c r="FR74" s="4">
        <v>142</v>
      </c>
      <c r="FS74" s="4">
        <v>141</v>
      </c>
      <c r="FT74" s="4">
        <v>146</v>
      </c>
      <c r="FU74" s="4">
        <v>100</v>
      </c>
      <c r="FV74" s="4">
        <v>79</v>
      </c>
      <c r="FW74" s="4">
        <v>159</v>
      </c>
      <c r="FX74" s="4">
        <v>154</v>
      </c>
      <c r="FY74" s="4">
        <v>189</v>
      </c>
      <c r="FZ74" s="4">
        <v>161</v>
      </c>
      <c r="GA74" s="4">
        <v>146</v>
      </c>
      <c r="GB74" s="4">
        <v>156</v>
      </c>
      <c r="GC74" s="4">
        <v>118</v>
      </c>
      <c r="GD74" s="4">
        <v>154</v>
      </c>
      <c r="GE74" s="4">
        <v>121</v>
      </c>
      <c r="GF74" s="4">
        <v>142</v>
      </c>
      <c r="GG74" s="4">
        <v>105</v>
      </c>
      <c r="GH74" s="4">
        <v>104</v>
      </c>
      <c r="GI74" s="4">
        <v>158</v>
      </c>
      <c r="GJ74" s="4">
        <v>170</v>
      </c>
      <c r="GK74" s="4">
        <v>188</v>
      </c>
      <c r="GL74" s="4">
        <v>166</v>
      </c>
      <c r="GM74" s="4">
        <v>156</v>
      </c>
      <c r="GN74" s="4">
        <v>171</v>
      </c>
      <c r="GO74" s="4">
        <v>138</v>
      </c>
      <c r="GP74" s="4">
        <v>162</v>
      </c>
      <c r="GQ74" s="4">
        <v>174</v>
      </c>
      <c r="GR74" s="4">
        <v>146</v>
      </c>
      <c r="GS74" s="4">
        <v>125</v>
      </c>
      <c r="GT74" s="4">
        <v>126</v>
      </c>
      <c r="GU74" s="4">
        <v>175</v>
      </c>
      <c r="GV74" s="4">
        <v>131</v>
      </c>
      <c r="GW74" s="4">
        <v>128</v>
      </c>
      <c r="GX74" s="4">
        <v>175</v>
      </c>
      <c r="GY74" s="4">
        <v>327</v>
      </c>
      <c r="GZ74" s="4">
        <v>262</v>
      </c>
      <c r="HA74" s="4">
        <v>306</v>
      </c>
      <c r="HB74" s="4">
        <v>314</v>
      </c>
      <c r="HC74" s="4">
        <v>272</v>
      </c>
      <c r="HD74" s="4">
        <v>265</v>
      </c>
      <c r="HE74" s="4">
        <v>233</v>
      </c>
      <c r="HF74" s="4">
        <v>203</v>
      </c>
      <c r="HG74" s="4">
        <v>316</v>
      </c>
      <c r="HH74" s="4">
        <v>295</v>
      </c>
      <c r="HI74" s="4">
        <v>278</v>
      </c>
      <c r="HJ74" s="4">
        <v>292</v>
      </c>
      <c r="HK74" s="4">
        <v>220</v>
      </c>
      <c r="HL74" s="4">
        <v>199</v>
      </c>
      <c r="HM74" s="4">
        <v>192</v>
      </c>
      <c r="HN74" s="4">
        <v>205</v>
      </c>
      <c r="HO74" s="4">
        <v>228</v>
      </c>
      <c r="HP74" s="4">
        <v>214</v>
      </c>
      <c r="HQ74" s="4">
        <v>197</v>
      </c>
      <c r="HR74" s="4">
        <v>150</v>
      </c>
      <c r="HS74" s="4">
        <v>255</v>
      </c>
      <c r="HT74" s="4">
        <v>226</v>
      </c>
      <c r="HU74" s="4">
        <v>217</v>
      </c>
      <c r="HV74" s="4">
        <v>203</v>
      </c>
      <c r="HW74" s="4">
        <v>145</v>
      </c>
      <c r="HX74" s="4">
        <v>164</v>
      </c>
      <c r="HY74" s="4">
        <v>143</v>
      </c>
      <c r="HZ74" s="4">
        <v>143</v>
      </c>
      <c r="IA74" s="4">
        <v>137</v>
      </c>
      <c r="IB74" s="4">
        <v>102</v>
      </c>
      <c r="IC74" s="4">
        <v>79</v>
      </c>
      <c r="ID74" s="4">
        <v>106</v>
      </c>
      <c r="IE74" s="4">
        <v>162</v>
      </c>
      <c r="IF74" s="4">
        <v>133</v>
      </c>
      <c r="IG74" s="4">
        <v>149</v>
      </c>
      <c r="IH74" s="4">
        <v>162</v>
      </c>
      <c r="II74" s="4">
        <v>102</v>
      </c>
      <c r="IJ74" s="4">
        <v>111</v>
      </c>
      <c r="IK74" s="4">
        <v>140</v>
      </c>
      <c r="IL74" s="4">
        <v>105</v>
      </c>
      <c r="IM74" s="4">
        <v>104</v>
      </c>
      <c r="IN74" s="4">
        <v>89</v>
      </c>
      <c r="IO74" s="4">
        <v>85</v>
      </c>
      <c r="IP74" s="4">
        <v>93</v>
      </c>
      <c r="IQ74" s="121">
        <v>147</v>
      </c>
      <c r="IR74" s="4">
        <v>158</v>
      </c>
      <c r="IS74" s="4">
        <v>136</v>
      </c>
      <c r="IT74" s="4">
        <v>124</v>
      </c>
      <c r="IU74" s="4">
        <v>137</v>
      </c>
      <c r="IV74" s="4">
        <v>123</v>
      </c>
      <c r="IW74" s="4">
        <v>113</v>
      </c>
      <c r="IX74" s="4">
        <v>135</v>
      </c>
      <c r="IY74" s="4">
        <v>109</v>
      </c>
      <c r="IZ74" s="4">
        <v>117</v>
      </c>
      <c r="JA74" s="4">
        <v>108</v>
      </c>
      <c r="JB74" s="4">
        <v>91</v>
      </c>
      <c r="JC74" s="121">
        <v>120</v>
      </c>
    </row>
    <row r="75" spans="1:273" ht="14.25" customHeight="1" x14ac:dyDescent="0.35">
      <c r="A75" s="209" t="s">
        <v>288</v>
      </c>
      <c r="B75" s="131"/>
      <c r="C75" s="131"/>
      <c r="D75" s="131"/>
      <c r="E75" s="131"/>
      <c r="F75" s="131"/>
      <c r="G75" s="131"/>
      <c r="H75" s="131"/>
      <c r="I75" s="131"/>
      <c r="J75" s="131"/>
      <c r="K75" s="131"/>
      <c r="L75" s="131"/>
      <c r="M75" s="131"/>
      <c r="N75" s="131"/>
      <c r="O75" s="131"/>
      <c r="P75" s="131"/>
      <c r="Q75" s="131"/>
      <c r="R75" s="131"/>
      <c r="S75" s="131"/>
      <c r="T75" s="131"/>
      <c r="U75" s="131"/>
      <c r="V75" s="131"/>
      <c r="W75" s="131"/>
      <c r="X75" s="131"/>
      <c r="Y75" s="131"/>
      <c r="Z75" s="131"/>
      <c r="AA75" s="131"/>
      <c r="AB75" s="131"/>
      <c r="AC75" s="131"/>
      <c r="AD75" s="131"/>
      <c r="AE75" s="131"/>
      <c r="AF75" s="131"/>
      <c r="AG75" s="131"/>
      <c r="AH75" s="131"/>
      <c r="AI75" s="131"/>
      <c r="AJ75" s="131"/>
      <c r="AK75" s="131"/>
      <c r="AL75" s="131"/>
      <c r="AM75" s="131"/>
      <c r="AN75" s="131"/>
      <c r="AO75" s="131"/>
      <c r="AP75" s="131"/>
      <c r="AQ75" s="131"/>
      <c r="AR75" s="131"/>
      <c r="AS75" s="131"/>
      <c r="AT75" s="131"/>
      <c r="AU75" s="131"/>
      <c r="AV75" s="131"/>
      <c r="AW75" s="131"/>
      <c r="AX75" s="131"/>
      <c r="AY75" s="131"/>
      <c r="AZ75" s="131"/>
      <c r="BA75" s="131"/>
      <c r="BB75" s="131"/>
      <c r="BC75" s="131"/>
      <c r="BD75" s="131"/>
      <c r="BE75" s="131"/>
      <c r="BF75" s="131"/>
      <c r="BG75" s="131"/>
      <c r="BH75" s="131"/>
      <c r="BI75" s="131"/>
      <c r="BJ75" s="131"/>
      <c r="BK75" s="131"/>
      <c r="BL75" s="131"/>
      <c r="BM75" s="131"/>
      <c r="BN75" s="131"/>
      <c r="BO75" s="131"/>
      <c r="BP75" s="131"/>
      <c r="BQ75" s="131"/>
      <c r="BR75" s="131"/>
      <c r="BS75" s="131"/>
      <c r="BT75" s="131"/>
      <c r="BU75" s="131"/>
      <c r="BV75" s="131"/>
      <c r="BW75" s="131"/>
      <c r="BX75" s="131"/>
      <c r="BY75" s="131"/>
      <c r="BZ75" s="131"/>
      <c r="CA75" s="131"/>
      <c r="CB75" s="131"/>
      <c r="CC75" s="131"/>
      <c r="CD75" s="131"/>
      <c r="CE75" s="131"/>
      <c r="CF75" s="131"/>
      <c r="CG75" s="131"/>
      <c r="CH75" s="131"/>
      <c r="CI75" s="131"/>
      <c r="CJ75" s="131"/>
      <c r="CK75" s="131"/>
      <c r="CL75" s="131"/>
      <c r="CM75" s="131"/>
      <c r="CN75" s="131"/>
      <c r="CO75" s="131"/>
      <c r="CP75" s="131"/>
      <c r="CQ75" s="131"/>
      <c r="CR75" s="131"/>
      <c r="CS75" s="131"/>
      <c r="CT75" s="131"/>
      <c r="CU75" s="131"/>
      <c r="CV75" s="131"/>
      <c r="CW75" s="131"/>
      <c r="CX75" s="131"/>
      <c r="CY75" s="131"/>
      <c r="CZ75" s="131"/>
      <c r="DA75" s="131"/>
      <c r="DB75" s="131"/>
      <c r="DC75" s="131"/>
      <c r="DD75" s="131"/>
      <c r="DE75" s="131"/>
      <c r="DF75" s="131"/>
      <c r="DG75" s="131"/>
      <c r="DH75" s="131"/>
      <c r="DI75" s="131"/>
      <c r="DJ75" s="131"/>
      <c r="DK75" s="131"/>
      <c r="DL75" s="131"/>
      <c r="DM75" s="131"/>
      <c r="DN75" s="131"/>
      <c r="DO75" s="131"/>
      <c r="DP75" s="131"/>
      <c r="DQ75" s="131"/>
      <c r="DR75" s="131"/>
      <c r="DS75" s="131"/>
      <c r="DT75" s="131"/>
      <c r="DU75" s="131"/>
      <c r="DV75" s="131"/>
      <c r="DW75" s="131"/>
      <c r="DX75" s="131"/>
      <c r="DY75" s="131"/>
      <c r="DZ75" s="131"/>
      <c r="EA75" s="131"/>
      <c r="EB75" s="131"/>
      <c r="EC75" s="131"/>
      <c r="ED75" s="131"/>
      <c r="EE75" s="131"/>
      <c r="EF75" s="131"/>
      <c r="EG75" s="131"/>
      <c r="EH75" s="131"/>
      <c r="EI75" s="131">
        <v>348749</v>
      </c>
      <c r="EJ75" s="131">
        <v>403894</v>
      </c>
      <c r="EK75" s="131">
        <v>377759</v>
      </c>
      <c r="EL75" s="131">
        <v>368089</v>
      </c>
      <c r="EM75" s="131">
        <v>371453</v>
      </c>
      <c r="EN75" s="131">
        <v>417715</v>
      </c>
      <c r="EO75" s="131">
        <v>357918</v>
      </c>
      <c r="EP75" s="131">
        <v>425298</v>
      </c>
      <c r="EQ75" s="131">
        <v>390414</v>
      </c>
      <c r="ER75" s="131">
        <v>386939</v>
      </c>
      <c r="ES75" s="131">
        <v>382138</v>
      </c>
      <c r="ET75" s="131">
        <v>330612</v>
      </c>
      <c r="EU75" s="131">
        <v>411667</v>
      </c>
      <c r="EV75" s="131">
        <v>400025</v>
      </c>
      <c r="EW75" s="131">
        <v>450235</v>
      </c>
      <c r="EX75" s="131">
        <v>393220</v>
      </c>
      <c r="EY75" s="131">
        <v>409497</v>
      </c>
      <c r="EZ75" s="131">
        <v>390808</v>
      </c>
      <c r="FA75" s="131">
        <v>382516</v>
      </c>
      <c r="FB75" s="131">
        <v>415650</v>
      </c>
      <c r="FC75" s="131">
        <v>356000</v>
      </c>
      <c r="FD75" s="131">
        <v>370791</v>
      </c>
      <c r="FE75" s="131">
        <v>368114</v>
      </c>
      <c r="FF75" s="131">
        <v>375030</v>
      </c>
      <c r="FG75" s="131">
        <v>387024</v>
      </c>
      <c r="FH75" s="131">
        <v>411661</v>
      </c>
      <c r="FI75" s="131">
        <v>402664</v>
      </c>
      <c r="FJ75" s="131">
        <v>401694</v>
      </c>
      <c r="FK75" s="131">
        <v>389781</v>
      </c>
      <c r="FL75" s="131">
        <v>427190</v>
      </c>
      <c r="FM75" s="131">
        <v>438714</v>
      </c>
      <c r="FN75" s="131">
        <v>407628</v>
      </c>
      <c r="FO75" s="131">
        <v>396292</v>
      </c>
      <c r="FP75" s="131">
        <v>384602</v>
      </c>
      <c r="FQ75" s="131">
        <v>388913</v>
      </c>
      <c r="FR75" s="131">
        <v>364059</v>
      </c>
      <c r="FS75" s="131">
        <v>399668</v>
      </c>
      <c r="FT75" s="131">
        <v>453535</v>
      </c>
      <c r="FU75" s="131">
        <v>499754</v>
      </c>
      <c r="FV75" s="131">
        <v>452416</v>
      </c>
      <c r="FW75" s="131">
        <v>431692</v>
      </c>
      <c r="FX75" s="131">
        <v>415138</v>
      </c>
      <c r="FY75" s="131">
        <v>471307</v>
      </c>
      <c r="FZ75" s="131">
        <v>445051</v>
      </c>
      <c r="GA75" s="131">
        <v>450583</v>
      </c>
      <c r="GB75" s="131">
        <v>405866</v>
      </c>
      <c r="GC75" s="131">
        <v>386920</v>
      </c>
      <c r="GD75" s="131">
        <v>416056</v>
      </c>
      <c r="GE75" s="131">
        <v>414278</v>
      </c>
      <c r="GF75" s="131">
        <v>483931</v>
      </c>
      <c r="GG75" s="131">
        <v>431612</v>
      </c>
      <c r="GH75" s="131">
        <v>423809</v>
      </c>
      <c r="GI75" s="131">
        <v>420729</v>
      </c>
      <c r="GJ75" s="131">
        <v>429602</v>
      </c>
      <c r="GK75" s="131">
        <v>441817</v>
      </c>
      <c r="GL75" s="131">
        <v>428957</v>
      </c>
      <c r="GM75" s="131">
        <v>395856</v>
      </c>
      <c r="GN75" s="131">
        <v>400303</v>
      </c>
      <c r="GO75" s="131">
        <v>444503</v>
      </c>
      <c r="GP75" s="131">
        <v>429749</v>
      </c>
      <c r="GQ75" s="131">
        <v>468389</v>
      </c>
      <c r="GR75" s="131">
        <v>449360</v>
      </c>
      <c r="GS75" s="131">
        <v>437368</v>
      </c>
      <c r="GT75" s="131">
        <v>401324</v>
      </c>
      <c r="GU75" s="131">
        <v>462903</v>
      </c>
      <c r="GV75" s="131">
        <v>447895</v>
      </c>
      <c r="GW75" s="131">
        <v>441108</v>
      </c>
      <c r="GX75" s="131">
        <v>443331</v>
      </c>
      <c r="GY75" s="131">
        <v>493801</v>
      </c>
      <c r="GZ75" s="131">
        <v>524771</v>
      </c>
      <c r="HA75" s="131">
        <v>532799</v>
      </c>
      <c r="HB75" s="131">
        <v>587363</v>
      </c>
      <c r="HC75" s="131">
        <v>598289</v>
      </c>
      <c r="HD75" s="131">
        <v>633409</v>
      </c>
      <c r="HE75" s="131">
        <v>554333</v>
      </c>
      <c r="HF75" s="131">
        <v>468830</v>
      </c>
      <c r="HG75" s="131">
        <v>651191</v>
      </c>
      <c r="HH75" s="131">
        <v>659288</v>
      </c>
      <c r="HI75" s="131">
        <v>724151</v>
      </c>
      <c r="HJ75" s="131">
        <v>734613</v>
      </c>
      <c r="HK75" s="131">
        <v>680786</v>
      </c>
      <c r="HL75" s="131">
        <v>660624</v>
      </c>
      <c r="HM75" s="131">
        <v>667564</v>
      </c>
      <c r="HN75" s="131">
        <v>723847</v>
      </c>
      <c r="HO75" s="131">
        <v>664693</v>
      </c>
      <c r="HP75" s="131">
        <v>725821</v>
      </c>
      <c r="HQ75" s="131">
        <v>775718</v>
      </c>
      <c r="HR75" s="131">
        <v>854864</v>
      </c>
      <c r="HS75" s="131">
        <v>810672</v>
      </c>
      <c r="HT75" s="131">
        <v>801753</v>
      </c>
      <c r="HU75" s="131">
        <v>815970</v>
      </c>
      <c r="HV75" s="131">
        <v>766103</v>
      </c>
      <c r="HW75" s="131">
        <v>764108</v>
      </c>
      <c r="HX75" s="131">
        <v>667851</v>
      </c>
      <c r="HY75" s="131">
        <v>744490</v>
      </c>
      <c r="HZ75" s="131">
        <v>757506</v>
      </c>
      <c r="IA75" s="131">
        <v>673071</v>
      </c>
      <c r="IB75" s="131">
        <v>786902</v>
      </c>
      <c r="IC75" s="131">
        <v>781719</v>
      </c>
      <c r="ID75" s="131">
        <v>627634</v>
      </c>
      <c r="IE75" s="131">
        <v>746793</v>
      </c>
      <c r="IF75" s="131">
        <v>707063</v>
      </c>
      <c r="IG75" s="131">
        <v>759777</v>
      </c>
      <c r="IH75" s="131">
        <v>805612</v>
      </c>
      <c r="II75" s="131">
        <v>674644</v>
      </c>
      <c r="IJ75" s="131">
        <v>711356</v>
      </c>
      <c r="IK75" s="131">
        <v>671224</v>
      </c>
      <c r="IL75" s="131">
        <v>787795</v>
      </c>
      <c r="IM75" s="131">
        <v>825448</v>
      </c>
      <c r="IN75" s="131">
        <v>893491</v>
      </c>
      <c r="IO75" s="131">
        <v>692388</v>
      </c>
      <c r="IP75" s="131">
        <v>795165</v>
      </c>
      <c r="IQ75" s="132">
        <v>821716</v>
      </c>
      <c r="IR75" s="131">
        <v>813718</v>
      </c>
      <c r="IS75" s="131">
        <v>808341</v>
      </c>
      <c r="IT75" s="131">
        <v>778325</v>
      </c>
      <c r="IU75" s="131">
        <v>780845</v>
      </c>
      <c r="IV75" s="131">
        <v>767118</v>
      </c>
      <c r="IW75" s="131">
        <v>756729</v>
      </c>
      <c r="IX75" s="131">
        <v>767979</v>
      </c>
      <c r="IY75" s="131">
        <v>726609</v>
      </c>
      <c r="IZ75" s="131">
        <v>724961</v>
      </c>
      <c r="JA75" s="131">
        <v>693150</v>
      </c>
      <c r="JB75" s="131">
        <v>755945</v>
      </c>
      <c r="JC75" s="294">
        <v>810464</v>
      </c>
      <c r="JD75" s="293"/>
      <c r="JE75" s="293"/>
      <c r="JF75" s="293"/>
      <c r="JG75" s="293"/>
      <c r="JH75" s="293"/>
      <c r="JI75" s="293"/>
      <c r="JJ75" s="293"/>
      <c r="JK75" s="293"/>
      <c r="JL75" s="293"/>
      <c r="JM75" s="293"/>
    </row>
    <row r="76" spans="1:273" ht="14.25" customHeight="1" x14ac:dyDescent="0.35">
      <c r="A76" s="209" t="s">
        <v>289</v>
      </c>
      <c r="B76" s="131"/>
      <c r="C76" s="131"/>
      <c r="D76" s="131"/>
      <c r="E76" s="131"/>
      <c r="F76" s="131"/>
      <c r="G76" s="131"/>
      <c r="H76" s="131"/>
      <c r="I76" s="131"/>
      <c r="J76" s="131"/>
      <c r="K76" s="131"/>
      <c r="L76" s="131"/>
      <c r="M76" s="131"/>
      <c r="N76" s="131"/>
      <c r="O76" s="131"/>
      <c r="P76" s="131"/>
      <c r="Q76" s="131"/>
      <c r="R76" s="131">
        <v>419000</v>
      </c>
      <c r="S76" s="131">
        <v>480000</v>
      </c>
      <c r="T76" s="131">
        <v>415000</v>
      </c>
      <c r="U76" s="131">
        <v>452000</v>
      </c>
      <c r="V76" s="131">
        <v>495000</v>
      </c>
      <c r="W76" s="131">
        <v>496000</v>
      </c>
      <c r="X76" s="131">
        <v>510000</v>
      </c>
      <c r="Y76" s="131">
        <v>534500</v>
      </c>
      <c r="Z76" s="131">
        <v>507500</v>
      </c>
      <c r="AA76" s="131">
        <v>409500</v>
      </c>
      <c r="AB76" s="131">
        <v>410000</v>
      </c>
      <c r="AC76" s="131">
        <v>420000</v>
      </c>
      <c r="AD76" s="131">
        <v>450000</v>
      </c>
      <c r="AE76" s="131">
        <v>425000</v>
      </c>
      <c r="AF76" s="131">
        <v>419950</v>
      </c>
      <c r="AG76" s="131">
        <v>433000</v>
      </c>
      <c r="AH76" s="131">
        <v>341250</v>
      </c>
      <c r="AI76" s="131">
        <v>398000</v>
      </c>
      <c r="AJ76" s="131">
        <v>454790</v>
      </c>
      <c r="AK76" s="131">
        <v>417500</v>
      </c>
      <c r="AL76" s="131">
        <v>529000</v>
      </c>
      <c r="AM76" s="131">
        <v>368200</v>
      </c>
      <c r="AN76" s="131">
        <v>369350</v>
      </c>
      <c r="AO76" s="131">
        <v>419500</v>
      </c>
      <c r="AP76" s="131">
        <v>410000</v>
      </c>
      <c r="AQ76" s="131">
        <v>443250</v>
      </c>
      <c r="AR76" s="131">
        <v>418750</v>
      </c>
      <c r="AS76" s="131">
        <v>385000</v>
      </c>
      <c r="AT76" s="131">
        <v>327000</v>
      </c>
      <c r="AU76" s="131">
        <v>425000</v>
      </c>
      <c r="AV76" s="131">
        <v>412000</v>
      </c>
      <c r="AW76" s="131">
        <v>430000</v>
      </c>
      <c r="AX76" s="131">
        <v>395000</v>
      </c>
      <c r="AY76" s="131">
        <v>342900</v>
      </c>
      <c r="AZ76" s="131">
        <v>357450</v>
      </c>
      <c r="BA76" s="131">
        <v>350000</v>
      </c>
      <c r="BB76" s="131">
        <v>415000</v>
      </c>
      <c r="BC76" s="131">
        <v>357500</v>
      </c>
      <c r="BD76" s="131">
        <v>406339</v>
      </c>
      <c r="BE76" s="131">
        <v>381206</v>
      </c>
      <c r="BF76" s="131">
        <v>320000</v>
      </c>
      <c r="BG76" s="131">
        <v>345000</v>
      </c>
      <c r="BH76" s="131">
        <v>360000</v>
      </c>
      <c r="BI76" s="131">
        <v>375000</v>
      </c>
      <c r="BJ76" s="131">
        <v>362500</v>
      </c>
      <c r="BK76" s="131">
        <v>359000</v>
      </c>
      <c r="BL76" s="131">
        <v>300000</v>
      </c>
      <c r="BM76" s="131">
        <v>375000</v>
      </c>
      <c r="BN76" s="131">
        <v>325000</v>
      </c>
      <c r="BO76" s="131">
        <v>334575</v>
      </c>
      <c r="BP76" s="131">
        <v>394000</v>
      </c>
      <c r="BQ76" s="131">
        <v>290000</v>
      </c>
      <c r="BR76" s="131">
        <v>292000</v>
      </c>
      <c r="BS76" s="131">
        <v>362500</v>
      </c>
      <c r="BT76" s="131">
        <v>375000</v>
      </c>
      <c r="BU76" s="131">
        <v>292500</v>
      </c>
      <c r="BV76" s="131">
        <v>325000</v>
      </c>
      <c r="BW76" s="131">
        <v>265000</v>
      </c>
      <c r="BX76" s="131">
        <v>297500</v>
      </c>
      <c r="BY76" s="131">
        <v>322500</v>
      </c>
      <c r="BZ76" s="131">
        <v>335000</v>
      </c>
      <c r="CA76" s="131">
        <v>310000</v>
      </c>
      <c r="CB76" s="131">
        <v>367000</v>
      </c>
      <c r="CC76" s="131">
        <v>399000</v>
      </c>
      <c r="CD76" s="131">
        <v>336000</v>
      </c>
      <c r="CE76" s="131">
        <v>322500</v>
      </c>
      <c r="CF76" s="131">
        <v>317500</v>
      </c>
      <c r="CG76" s="131">
        <v>314475</v>
      </c>
      <c r="CH76" s="131">
        <v>322000</v>
      </c>
      <c r="CI76" s="131">
        <v>301500</v>
      </c>
      <c r="CJ76" s="131">
        <v>300000</v>
      </c>
      <c r="CK76" s="131">
        <v>317250</v>
      </c>
      <c r="CL76" s="131">
        <v>368952</v>
      </c>
      <c r="CM76" s="131">
        <v>318750</v>
      </c>
      <c r="CN76" s="131">
        <v>341500</v>
      </c>
      <c r="CO76" s="131">
        <v>408300</v>
      </c>
      <c r="CP76" s="131">
        <v>347450</v>
      </c>
      <c r="CQ76" s="131">
        <v>308500</v>
      </c>
      <c r="CR76" s="131">
        <v>360000</v>
      </c>
      <c r="CS76" s="131">
        <v>360000</v>
      </c>
      <c r="CT76" s="131">
        <v>300000</v>
      </c>
      <c r="CU76" s="131">
        <v>295000</v>
      </c>
      <c r="CV76" s="131">
        <v>274900</v>
      </c>
      <c r="CW76" s="131">
        <v>315000</v>
      </c>
      <c r="CX76" s="131">
        <v>247000</v>
      </c>
      <c r="CY76" s="131">
        <v>269000</v>
      </c>
      <c r="CZ76" s="131">
        <v>265900</v>
      </c>
      <c r="DA76" s="131">
        <v>307500</v>
      </c>
      <c r="DB76" s="131">
        <v>295000</v>
      </c>
      <c r="DC76" s="131">
        <v>310000</v>
      </c>
      <c r="DD76" s="131">
        <v>298000</v>
      </c>
      <c r="DE76" s="131">
        <v>294500</v>
      </c>
      <c r="DF76" s="131">
        <v>304400</v>
      </c>
      <c r="DG76" s="131">
        <v>317500</v>
      </c>
      <c r="DH76" s="131">
        <v>292500</v>
      </c>
      <c r="DI76" s="131">
        <v>277000</v>
      </c>
      <c r="DJ76" s="131">
        <v>295000</v>
      </c>
      <c r="DK76" s="131">
        <v>346500</v>
      </c>
      <c r="DL76" s="131">
        <v>330000</v>
      </c>
      <c r="DM76" s="131">
        <v>260000</v>
      </c>
      <c r="DN76" s="131">
        <v>300000</v>
      </c>
      <c r="DO76" s="131">
        <v>305000</v>
      </c>
      <c r="DP76" s="131">
        <v>284250</v>
      </c>
      <c r="DQ76" s="131">
        <v>323000</v>
      </c>
      <c r="DR76" s="131">
        <v>303000</v>
      </c>
      <c r="DS76" s="131">
        <v>277000</v>
      </c>
      <c r="DT76" s="131">
        <v>270000</v>
      </c>
      <c r="DU76" s="131">
        <v>263000</v>
      </c>
      <c r="DV76" s="131">
        <v>338000</v>
      </c>
      <c r="DW76" s="131">
        <v>290000</v>
      </c>
      <c r="DX76" s="131">
        <v>300000</v>
      </c>
      <c r="DY76" s="131">
        <v>295425</v>
      </c>
      <c r="DZ76" s="131">
        <v>275000</v>
      </c>
      <c r="EA76" s="131">
        <v>289200</v>
      </c>
      <c r="EB76" s="131">
        <v>294750</v>
      </c>
      <c r="EC76" s="131">
        <v>320000</v>
      </c>
      <c r="ED76" s="131">
        <v>299900</v>
      </c>
      <c r="EE76" s="131">
        <v>285000</v>
      </c>
      <c r="EF76" s="131">
        <v>292500</v>
      </c>
      <c r="EG76" s="131">
        <v>288500</v>
      </c>
      <c r="EH76" s="131">
        <v>299000</v>
      </c>
      <c r="EI76" s="131">
        <v>285500</v>
      </c>
      <c r="EJ76" s="131">
        <v>318000</v>
      </c>
      <c r="EK76" s="131">
        <v>335000</v>
      </c>
      <c r="EL76" s="131">
        <v>317500</v>
      </c>
      <c r="EM76" s="131">
        <v>283880</v>
      </c>
      <c r="EN76" s="131">
        <v>300750</v>
      </c>
      <c r="EO76" s="131">
        <v>280000</v>
      </c>
      <c r="EP76" s="131">
        <v>300000</v>
      </c>
      <c r="EQ76" s="131">
        <v>279000</v>
      </c>
      <c r="ER76" s="131">
        <v>325000</v>
      </c>
      <c r="ES76" s="131">
        <v>288500</v>
      </c>
      <c r="ET76" s="131">
        <v>284500</v>
      </c>
      <c r="EU76" s="131">
        <v>328500</v>
      </c>
      <c r="EV76" s="131">
        <v>286000</v>
      </c>
      <c r="EW76" s="131">
        <v>325000</v>
      </c>
      <c r="EX76" s="131">
        <v>288000</v>
      </c>
      <c r="EY76" s="131">
        <v>325000</v>
      </c>
      <c r="EZ76" s="131">
        <v>340000</v>
      </c>
      <c r="FA76" s="131">
        <v>325000</v>
      </c>
      <c r="FB76" s="131">
        <v>330000</v>
      </c>
      <c r="FC76" s="131">
        <v>309000</v>
      </c>
      <c r="FD76" s="131">
        <v>310000</v>
      </c>
      <c r="FE76" s="131">
        <v>294450</v>
      </c>
      <c r="FF76" s="131">
        <v>290000</v>
      </c>
      <c r="FG76" s="131">
        <v>310500</v>
      </c>
      <c r="FH76" s="131">
        <v>335000</v>
      </c>
      <c r="FI76" s="131">
        <v>309000</v>
      </c>
      <c r="FJ76" s="131">
        <v>311500</v>
      </c>
      <c r="FK76" s="131">
        <v>329000</v>
      </c>
      <c r="FL76" s="131">
        <v>339000</v>
      </c>
      <c r="FM76" s="131">
        <v>326000</v>
      </c>
      <c r="FN76" s="131">
        <v>325000</v>
      </c>
      <c r="FO76" s="131">
        <v>330000</v>
      </c>
      <c r="FP76" s="131">
        <v>324000</v>
      </c>
      <c r="FQ76" s="131">
        <v>324950</v>
      </c>
      <c r="FR76" s="131">
        <v>327000</v>
      </c>
      <c r="FS76" s="131">
        <v>325000</v>
      </c>
      <c r="FT76" s="131">
        <v>350000</v>
      </c>
      <c r="FU76" s="131">
        <v>321500</v>
      </c>
      <c r="FV76" s="131">
        <v>325000</v>
      </c>
      <c r="FW76" s="131">
        <v>340000</v>
      </c>
      <c r="FX76" s="131">
        <v>335000</v>
      </c>
      <c r="FY76" s="131">
        <v>370000</v>
      </c>
      <c r="FZ76" s="131">
        <v>330000</v>
      </c>
      <c r="GA76" s="131">
        <v>346500</v>
      </c>
      <c r="GB76" s="131">
        <v>346450</v>
      </c>
      <c r="GC76" s="131">
        <v>311000</v>
      </c>
      <c r="GD76" s="131">
        <v>348500</v>
      </c>
      <c r="GE76" s="131">
        <v>356000</v>
      </c>
      <c r="GF76" s="131">
        <v>354500</v>
      </c>
      <c r="GG76" s="131">
        <v>339000</v>
      </c>
      <c r="GH76" s="131">
        <v>332750</v>
      </c>
      <c r="GI76" s="131">
        <v>347250</v>
      </c>
      <c r="GJ76" s="131">
        <v>345000</v>
      </c>
      <c r="GK76" s="131">
        <v>349950</v>
      </c>
      <c r="GL76" s="131">
        <v>342500</v>
      </c>
      <c r="GM76" s="131">
        <v>332500</v>
      </c>
      <c r="GN76" s="131">
        <v>331780</v>
      </c>
      <c r="GO76" s="131">
        <v>347250</v>
      </c>
      <c r="GP76" s="131">
        <v>351000</v>
      </c>
      <c r="GQ76" s="131">
        <v>359000</v>
      </c>
      <c r="GR76" s="131">
        <v>384500</v>
      </c>
      <c r="GS76" s="131">
        <v>370000</v>
      </c>
      <c r="GT76" s="131">
        <v>356000</v>
      </c>
      <c r="GU76" s="131">
        <v>365000</v>
      </c>
      <c r="GV76" s="131">
        <v>360000</v>
      </c>
      <c r="GW76" s="131">
        <v>373750</v>
      </c>
      <c r="GX76" s="131">
        <v>364570</v>
      </c>
      <c r="GY76" s="131">
        <v>398000</v>
      </c>
      <c r="GZ76" s="131">
        <v>459000</v>
      </c>
      <c r="HA76" s="131">
        <v>457500</v>
      </c>
      <c r="HB76" s="131">
        <v>508000</v>
      </c>
      <c r="HC76" s="131">
        <v>500000</v>
      </c>
      <c r="HD76" s="131">
        <v>515000</v>
      </c>
      <c r="HE76" s="131">
        <v>449000</v>
      </c>
      <c r="HF76" s="131">
        <v>469000</v>
      </c>
      <c r="HG76" s="131">
        <v>507500</v>
      </c>
      <c r="HH76" s="131">
        <v>510000</v>
      </c>
      <c r="HI76" s="131">
        <v>522500</v>
      </c>
      <c r="HJ76" s="131">
        <v>562000</v>
      </c>
      <c r="HK76" s="131">
        <v>530300</v>
      </c>
      <c r="HL76" s="131">
        <v>545000</v>
      </c>
      <c r="HM76" s="131">
        <v>503750</v>
      </c>
      <c r="HN76" s="131">
        <v>526000</v>
      </c>
      <c r="HO76" s="131">
        <v>525500</v>
      </c>
      <c r="HP76" s="131">
        <v>546750</v>
      </c>
      <c r="HQ76" s="131">
        <v>660000</v>
      </c>
      <c r="HR76" s="131">
        <v>637000</v>
      </c>
      <c r="HS76" s="131">
        <v>635000</v>
      </c>
      <c r="HT76" s="131">
        <v>620000</v>
      </c>
      <c r="HU76" s="131">
        <v>650000</v>
      </c>
      <c r="HV76" s="131">
        <v>581000</v>
      </c>
      <c r="HW76" s="131">
        <v>608000</v>
      </c>
      <c r="HX76" s="131">
        <v>549450</v>
      </c>
      <c r="HY76" s="131">
        <v>635000</v>
      </c>
      <c r="HZ76" s="131">
        <v>650000</v>
      </c>
      <c r="IA76" s="131">
        <v>560000</v>
      </c>
      <c r="IB76" s="131">
        <v>565000</v>
      </c>
      <c r="IC76" s="131">
        <v>629900</v>
      </c>
      <c r="ID76" s="131">
        <v>500000</v>
      </c>
      <c r="IE76" s="131">
        <v>573750</v>
      </c>
      <c r="IF76" s="131">
        <v>585000</v>
      </c>
      <c r="IG76" s="131">
        <v>590000</v>
      </c>
      <c r="IH76" s="131">
        <v>627500</v>
      </c>
      <c r="II76" s="131">
        <v>602450</v>
      </c>
      <c r="IJ76" s="131">
        <v>525000</v>
      </c>
      <c r="IK76" s="131">
        <v>588000</v>
      </c>
      <c r="IL76" s="131">
        <v>672500</v>
      </c>
      <c r="IM76" s="131">
        <v>642500</v>
      </c>
      <c r="IN76" s="131">
        <v>720199</v>
      </c>
      <c r="IO76" s="131">
        <v>589000</v>
      </c>
      <c r="IP76" s="131">
        <v>585000</v>
      </c>
      <c r="IQ76" s="132">
        <v>615000</v>
      </c>
      <c r="IR76" s="131">
        <v>621000</v>
      </c>
      <c r="IS76" s="131">
        <v>675000</v>
      </c>
      <c r="IT76" s="131">
        <v>615000</v>
      </c>
      <c r="IU76" s="131">
        <v>686000</v>
      </c>
      <c r="IV76" s="131">
        <v>670000</v>
      </c>
      <c r="IW76" s="131">
        <v>620000</v>
      </c>
      <c r="IX76" s="131">
        <v>624000</v>
      </c>
      <c r="IY76" s="131">
        <v>550000</v>
      </c>
      <c r="IZ76" s="131">
        <v>629000</v>
      </c>
      <c r="JA76" s="131">
        <v>622500</v>
      </c>
      <c r="JB76" s="131">
        <v>664000</v>
      </c>
      <c r="JC76" s="294">
        <v>660000</v>
      </c>
      <c r="JD76" s="293"/>
      <c r="JE76" s="293"/>
      <c r="JF76" s="293"/>
      <c r="JG76" s="293"/>
      <c r="JH76" s="293"/>
      <c r="JI76" s="293"/>
      <c r="JJ76" s="293"/>
      <c r="JK76" s="293"/>
      <c r="JL76" s="293"/>
      <c r="JM76" s="293"/>
    </row>
    <row r="77" spans="1:273" ht="14.25" customHeight="1" x14ac:dyDescent="0.35">
      <c r="A77" s="209" t="s">
        <v>290</v>
      </c>
      <c r="B77" s="131"/>
      <c r="C77" s="131"/>
      <c r="D77" s="131"/>
      <c r="E77" s="131"/>
      <c r="F77" s="131"/>
      <c r="G77" s="131"/>
      <c r="H77" s="131"/>
      <c r="I77" s="131"/>
      <c r="J77" s="131"/>
      <c r="K77" s="131"/>
      <c r="L77" s="131"/>
      <c r="M77" s="131"/>
      <c r="N77" s="131"/>
      <c r="O77" s="131"/>
      <c r="P77" s="131"/>
      <c r="Q77" s="131"/>
      <c r="R77" s="131"/>
      <c r="S77" s="131"/>
      <c r="T77" s="131"/>
      <c r="U77" s="131"/>
      <c r="V77" s="131"/>
      <c r="W77" s="131"/>
      <c r="X77" s="131"/>
      <c r="Y77" s="131"/>
      <c r="Z77" s="131"/>
      <c r="AA77" s="131"/>
      <c r="AB77" s="131"/>
      <c r="AC77" s="131"/>
      <c r="AD77" s="131"/>
      <c r="AE77" s="131"/>
      <c r="AF77" s="131"/>
      <c r="AG77" s="131"/>
      <c r="AH77" s="131"/>
      <c r="AI77" s="131"/>
      <c r="AJ77" s="131"/>
      <c r="AK77" s="131"/>
      <c r="AL77" s="131"/>
      <c r="AM77" s="131"/>
      <c r="AN77" s="131"/>
      <c r="AO77" s="131"/>
      <c r="AP77" s="131"/>
      <c r="AQ77" s="131"/>
      <c r="AR77" s="131"/>
      <c r="AS77" s="131"/>
      <c r="AT77" s="131"/>
      <c r="AU77" s="131"/>
      <c r="AV77" s="131"/>
      <c r="AW77" s="131"/>
      <c r="AX77" s="131"/>
      <c r="AY77" s="131"/>
      <c r="AZ77" s="131"/>
      <c r="BA77" s="131"/>
      <c r="BB77" s="131"/>
      <c r="BC77" s="131"/>
      <c r="BD77" s="131"/>
      <c r="BE77" s="131"/>
      <c r="BF77" s="131"/>
      <c r="BG77" s="131"/>
      <c r="BH77" s="131"/>
      <c r="BI77" s="131"/>
      <c r="BJ77" s="131"/>
      <c r="BK77" s="131"/>
      <c r="BL77" s="131"/>
      <c r="BM77" s="131"/>
      <c r="BN77" s="131"/>
      <c r="BO77" s="131"/>
      <c r="BP77" s="131"/>
      <c r="BQ77" s="131"/>
      <c r="BR77" s="131"/>
      <c r="BS77" s="131"/>
      <c r="BT77" s="131"/>
      <c r="BU77" s="131"/>
      <c r="BV77" s="131"/>
      <c r="BW77" s="131"/>
      <c r="BX77" s="131"/>
      <c r="BY77" s="131"/>
      <c r="BZ77" s="131"/>
      <c r="CA77" s="131"/>
      <c r="CB77" s="131"/>
      <c r="CC77" s="131"/>
      <c r="CD77" s="131"/>
      <c r="CE77" s="131"/>
      <c r="CF77" s="131"/>
      <c r="CG77" s="131"/>
      <c r="CH77" s="131"/>
      <c r="CI77" s="131"/>
      <c r="CJ77" s="131"/>
      <c r="CK77" s="131"/>
      <c r="CL77" s="131"/>
      <c r="CM77" s="131"/>
      <c r="CN77" s="131"/>
      <c r="CO77" s="131"/>
      <c r="CP77" s="131"/>
      <c r="CQ77" s="131"/>
      <c r="CR77" s="131"/>
      <c r="CS77" s="131"/>
      <c r="CT77" s="131"/>
      <c r="CU77" s="131"/>
      <c r="CV77" s="131"/>
      <c r="CW77" s="131"/>
      <c r="CX77" s="131"/>
      <c r="CY77" s="131"/>
      <c r="CZ77" s="131"/>
      <c r="DA77" s="131"/>
      <c r="DB77" s="131"/>
      <c r="DC77" s="131"/>
      <c r="DD77" s="131"/>
      <c r="DE77" s="131"/>
      <c r="DF77" s="131"/>
      <c r="DG77" s="131"/>
      <c r="DH77" s="131"/>
      <c r="DI77" s="131"/>
      <c r="DJ77" s="131"/>
      <c r="DK77" s="131"/>
      <c r="DL77" s="131"/>
      <c r="DM77" s="131"/>
      <c r="DN77" s="131"/>
      <c r="DO77" s="131"/>
      <c r="DP77" s="131"/>
      <c r="DQ77" s="131"/>
      <c r="DR77" s="131"/>
      <c r="DS77" s="131"/>
      <c r="DT77" s="131"/>
      <c r="DU77" s="131"/>
      <c r="DV77" s="131"/>
      <c r="DW77" s="131"/>
      <c r="DX77" s="131"/>
      <c r="DY77" s="131"/>
      <c r="DZ77" s="131"/>
      <c r="EA77" s="131"/>
      <c r="EB77" s="131"/>
      <c r="EC77" s="131"/>
      <c r="ED77" s="131"/>
      <c r="EE77" s="131"/>
      <c r="EF77" s="131"/>
      <c r="EG77" s="131"/>
      <c r="EH77" s="131"/>
      <c r="EI77" s="131">
        <v>34874968</v>
      </c>
      <c r="EJ77" s="131">
        <v>58160744</v>
      </c>
      <c r="EK77" s="131">
        <v>32487302</v>
      </c>
      <c r="EL77" s="131">
        <v>34600388</v>
      </c>
      <c r="EM77" s="131">
        <v>40859937</v>
      </c>
      <c r="EN77" s="131">
        <v>58480164</v>
      </c>
      <c r="EO77" s="131">
        <v>63351569</v>
      </c>
      <c r="EP77" s="131">
        <v>65919802</v>
      </c>
      <c r="EQ77" s="131">
        <v>59342997</v>
      </c>
      <c r="ER77" s="131">
        <v>47206655</v>
      </c>
      <c r="ES77" s="131">
        <v>45856644</v>
      </c>
      <c r="ET77" s="131">
        <v>42318411</v>
      </c>
      <c r="EU77" s="131">
        <v>51046736</v>
      </c>
      <c r="EV77" s="131">
        <v>52403405</v>
      </c>
      <c r="EW77" s="131">
        <v>43672813</v>
      </c>
      <c r="EX77" s="131">
        <v>30278008</v>
      </c>
      <c r="EY77" s="131">
        <v>47092242</v>
      </c>
      <c r="EZ77" s="131">
        <v>53931631</v>
      </c>
      <c r="FA77" s="131">
        <v>58524991</v>
      </c>
      <c r="FB77" s="131">
        <v>64425853</v>
      </c>
      <c r="FC77" s="131">
        <v>48062722</v>
      </c>
      <c r="FD77" s="131">
        <v>47090538</v>
      </c>
      <c r="FE77" s="131">
        <v>49327376</v>
      </c>
      <c r="FF77" s="131">
        <v>46878814</v>
      </c>
      <c r="FG77" s="131">
        <v>46055968</v>
      </c>
      <c r="FH77" s="131">
        <v>64630824</v>
      </c>
      <c r="FI77" s="131">
        <v>39863792</v>
      </c>
      <c r="FJ77" s="131">
        <v>45793159</v>
      </c>
      <c r="FK77" s="131">
        <v>61975269</v>
      </c>
      <c r="FL77" s="131">
        <v>66214502</v>
      </c>
      <c r="FM77" s="131">
        <v>74581407</v>
      </c>
      <c r="FN77" s="131">
        <v>77041766</v>
      </c>
      <c r="FO77" s="131">
        <v>44781072</v>
      </c>
      <c r="FP77" s="131">
        <v>51536746</v>
      </c>
      <c r="FQ77" s="131">
        <v>56781360</v>
      </c>
      <c r="FR77" s="131">
        <v>51696358</v>
      </c>
      <c r="FS77" s="131">
        <v>56353209</v>
      </c>
      <c r="FT77" s="131">
        <v>66216150</v>
      </c>
      <c r="FU77" s="131">
        <v>44975482</v>
      </c>
      <c r="FV77" s="131">
        <v>35740893</v>
      </c>
      <c r="FW77" s="131">
        <v>68639041</v>
      </c>
      <c r="FX77" s="131">
        <v>63931325</v>
      </c>
      <c r="FY77" s="131">
        <v>89077027</v>
      </c>
      <c r="FZ77" s="131">
        <v>71653212</v>
      </c>
      <c r="GA77" s="131">
        <v>65785181</v>
      </c>
      <c r="GB77" s="131">
        <v>63315213</v>
      </c>
      <c r="GC77" s="131">
        <v>45656607</v>
      </c>
      <c r="GD77" s="131">
        <v>64072756</v>
      </c>
      <c r="GE77" s="131">
        <v>50127737</v>
      </c>
      <c r="GF77" s="131">
        <v>68718308</v>
      </c>
      <c r="GG77" s="131">
        <v>45319345</v>
      </c>
      <c r="GH77" s="131">
        <v>44076157</v>
      </c>
      <c r="GI77" s="131">
        <v>66475229</v>
      </c>
      <c r="GJ77" s="131">
        <v>73032429</v>
      </c>
      <c r="GK77" s="131">
        <v>77421778</v>
      </c>
      <c r="GL77" s="131">
        <v>71206894</v>
      </c>
      <c r="GM77" s="131">
        <v>61753626</v>
      </c>
      <c r="GN77" s="131">
        <v>68451884</v>
      </c>
      <c r="GO77" s="131">
        <v>61726450</v>
      </c>
      <c r="GP77" s="131">
        <v>69619469</v>
      </c>
      <c r="GQ77" s="131">
        <v>81499762</v>
      </c>
      <c r="GR77" s="131">
        <v>65606580</v>
      </c>
      <c r="GS77" s="131">
        <v>54671002</v>
      </c>
      <c r="GT77" s="131">
        <v>50566907</v>
      </c>
      <c r="GU77" s="131">
        <v>81008040</v>
      </c>
      <c r="GV77" s="131">
        <v>58674257</v>
      </c>
      <c r="GW77" s="131">
        <v>56461931</v>
      </c>
      <c r="GX77" s="131">
        <v>77582925</v>
      </c>
      <c r="GY77" s="131">
        <v>161473118</v>
      </c>
      <c r="GZ77" s="131">
        <v>137490006</v>
      </c>
      <c r="HA77" s="131">
        <v>163036734</v>
      </c>
      <c r="HB77" s="131">
        <v>184432143</v>
      </c>
      <c r="HC77" s="131">
        <v>162734700</v>
      </c>
      <c r="HD77" s="131">
        <v>167853489</v>
      </c>
      <c r="HE77" s="131">
        <v>129159800</v>
      </c>
      <c r="HF77" s="131">
        <v>115472571</v>
      </c>
      <c r="HG77" s="131">
        <v>205776563</v>
      </c>
      <c r="HH77" s="131">
        <v>194490148</v>
      </c>
      <c r="HI77" s="131">
        <v>201314064</v>
      </c>
      <c r="HJ77" s="131">
        <v>212574055</v>
      </c>
      <c r="HK77" s="131">
        <v>149773059</v>
      </c>
      <c r="HL77" s="131">
        <v>131464179</v>
      </c>
      <c r="HM77" s="131">
        <v>128172398</v>
      </c>
      <c r="HN77" s="131">
        <v>148388808</v>
      </c>
      <c r="HO77" s="131">
        <v>151550137</v>
      </c>
      <c r="HP77" s="131">
        <v>155325838</v>
      </c>
      <c r="HQ77" s="131">
        <v>152816559</v>
      </c>
      <c r="HR77" s="131">
        <v>128229719</v>
      </c>
      <c r="HS77" s="131">
        <v>206721597</v>
      </c>
      <c r="HT77" s="131">
        <v>181196314</v>
      </c>
      <c r="HU77" s="131">
        <v>177065561</v>
      </c>
      <c r="HV77" s="131">
        <v>155518920</v>
      </c>
      <c r="HW77" s="131">
        <v>110795800</v>
      </c>
      <c r="HX77" s="131">
        <v>109527585</v>
      </c>
      <c r="HY77" s="131">
        <v>106462185</v>
      </c>
      <c r="HZ77" s="131">
        <v>108323475</v>
      </c>
      <c r="IA77" s="131">
        <v>92210755</v>
      </c>
      <c r="IB77" s="131">
        <v>80264099</v>
      </c>
      <c r="IC77" s="131">
        <v>61755840</v>
      </c>
      <c r="ID77" s="131">
        <v>66529222</v>
      </c>
      <c r="IE77" s="131">
        <v>120980574</v>
      </c>
      <c r="IF77" s="131">
        <v>94039490</v>
      </c>
      <c r="IG77" s="131">
        <v>113206828</v>
      </c>
      <c r="IH77" s="131">
        <v>130509209</v>
      </c>
      <c r="II77" s="131">
        <v>68813738</v>
      </c>
      <c r="IJ77" s="131">
        <v>78960617</v>
      </c>
      <c r="IK77" s="131">
        <v>93971446</v>
      </c>
      <c r="IL77" s="131">
        <v>82718480</v>
      </c>
      <c r="IM77" s="131">
        <v>85846610</v>
      </c>
      <c r="IN77" s="131">
        <v>79520701</v>
      </c>
      <c r="IO77" s="131">
        <v>58853020</v>
      </c>
      <c r="IP77" s="131">
        <v>73950433</v>
      </c>
      <c r="IQ77" s="132">
        <v>102792354</v>
      </c>
      <c r="IR77" s="131">
        <v>128567544</v>
      </c>
      <c r="IS77" s="131">
        <v>109934443</v>
      </c>
      <c r="IT77" s="131">
        <v>97290703</v>
      </c>
      <c r="IU77" s="131">
        <v>106975765</v>
      </c>
      <c r="IV77" s="131">
        <v>94355564</v>
      </c>
      <c r="IW77" s="131">
        <v>85510472</v>
      </c>
      <c r="IX77" s="131">
        <v>103677240</v>
      </c>
      <c r="IY77" s="131">
        <v>79200422</v>
      </c>
      <c r="IZ77" s="131">
        <v>84820425</v>
      </c>
      <c r="JA77" s="131">
        <v>74860241</v>
      </c>
      <c r="JB77" s="131">
        <v>68791027</v>
      </c>
      <c r="JC77" s="294">
        <v>97255716</v>
      </c>
      <c r="JD77" s="293"/>
      <c r="JE77" s="293"/>
      <c r="JF77" s="293"/>
      <c r="JG77" s="293"/>
      <c r="JH77" s="293"/>
      <c r="JI77" s="293"/>
      <c r="JJ77" s="293"/>
      <c r="JK77" s="293"/>
      <c r="JL77" s="293"/>
      <c r="JM77" s="293"/>
    </row>
    <row r="78" spans="1:273" s="208" customFormat="1" ht="14.25" customHeight="1" x14ac:dyDescent="0.3"/>
    <row r="79" spans="1:273" ht="14.25" customHeight="1" x14ac:dyDescent="0.35">
      <c r="A79" s="185" t="s">
        <v>291</v>
      </c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>
        <v>18</v>
      </c>
      <c r="S79" s="4">
        <v>9</v>
      </c>
      <c r="T79" s="4">
        <v>11</v>
      </c>
      <c r="U79" s="4">
        <v>15</v>
      </c>
      <c r="V79" s="4">
        <v>8</v>
      </c>
      <c r="W79" s="4">
        <v>12</v>
      </c>
      <c r="X79" s="4">
        <v>23</v>
      </c>
      <c r="Y79" s="4">
        <v>25</v>
      </c>
      <c r="Z79" s="4">
        <v>19</v>
      </c>
      <c r="AA79" s="4">
        <v>14</v>
      </c>
      <c r="AB79" s="4">
        <v>15</v>
      </c>
      <c r="AC79" s="4">
        <v>13</v>
      </c>
      <c r="AD79" s="4">
        <v>13</v>
      </c>
      <c r="AE79" s="4">
        <v>10</v>
      </c>
      <c r="AF79" s="4">
        <v>11</v>
      </c>
      <c r="AG79" s="4">
        <v>14</v>
      </c>
      <c r="AH79" s="4">
        <v>6</v>
      </c>
      <c r="AI79" s="4">
        <v>10</v>
      </c>
      <c r="AJ79" s="4">
        <v>10</v>
      </c>
      <c r="AK79" s="4">
        <v>14</v>
      </c>
      <c r="AL79" s="4">
        <v>14</v>
      </c>
      <c r="AM79" s="4">
        <v>4</v>
      </c>
      <c r="AN79" s="4">
        <v>12</v>
      </c>
      <c r="AO79" s="4">
        <v>10</v>
      </c>
      <c r="AP79" s="4">
        <v>14</v>
      </c>
      <c r="AQ79" s="4">
        <v>5</v>
      </c>
      <c r="AR79" s="4">
        <v>5</v>
      </c>
      <c r="AS79" s="4">
        <v>6</v>
      </c>
      <c r="AT79" s="4">
        <v>9</v>
      </c>
      <c r="AU79" s="4">
        <v>8</v>
      </c>
      <c r="AV79" s="4">
        <v>10</v>
      </c>
      <c r="AW79" s="4">
        <v>15</v>
      </c>
      <c r="AX79" s="4">
        <v>11</v>
      </c>
      <c r="AY79" s="4">
        <v>12</v>
      </c>
      <c r="AZ79" s="4">
        <v>11</v>
      </c>
      <c r="BA79" s="4">
        <v>12</v>
      </c>
      <c r="BB79" s="4">
        <v>6</v>
      </c>
      <c r="BC79" s="4">
        <v>9</v>
      </c>
      <c r="BD79" s="4">
        <v>5</v>
      </c>
      <c r="BE79" s="4">
        <v>5</v>
      </c>
      <c r="BF79" s="4">
        <v>5</v>
      </c>
      <c r="BG79" s="4">
        <v>10</v>
      </c>
      <c r="BH79" s="4">
        <v>5</v>
      </c>
      <c r="BI79" s="4">
        <v>13</v>
      </c>
      <c r="BJ79" s="4">
        <v>9</v>
      </c>
      <c r="BK79" s="4">
        <v>13</v>
      </c>
      <c r="BL79" s="4">
        <v>13</v>
      </c>
      <c r="BM79" s="4">
        <v>10</v>
      </c>
      <c r="BN79" s="4">
        <v>4</v>
      </c>
      <c r="BO79" s="4">
        <v>5</v>
      </c>
      <c r="BP79" s="4">
        <v>2</v>
      </c>
      <c r="BQ79" s="4">
        <v>1</v>
      </c>
      <c r="BR79" s="4">
        <v>5</v>
      </c>
      <c r="BS79" s="4">
        <v>2</v>
      </c>
      <c r="BT79" s="4">
        <v>3</v>
      </c>
      <c r="BU79" s="4">
        <v>4</v>
      </c>
      <c r="BV79" s="4">
        <v>7</v>
      </c>
      <c r="BW79" s="4">
        <v>8</v>
      </c>
      <c r="BX79" s="4">
        <v>13</v>
      </c>
      <c r="BY79" s="4">
        <v>12</v>
      </c>
      <c r="BZ79" s="4">
        <v>9</v>
      </c>
      <c r="CA79" s="4">
        <v>4</v>
      </c>
      <c r="CB79" s="4">
        <v>7</v>
      </c>
      <c r="CC79" s="4">
        <v>4</v>
      </c>
      <c r="CD79" s="4">
        <v>1</v>
      </c>
      <c r="CE79" s="4">
        <v>4</v>
      </c>
      <c r="CF79" s="4">
        <v>24</v>
      </c>
      <c r="CG79" s="4">
        <v>22</v>
      </c>
      <c r="CH79" s="4">
        <v>12</v>
      </c>
      <c r="CI79" s="4">
        <v>15</v>
      </c>
      <c r="CJ79" s="4">
        <v>5</v>
      </c>
      <c r="CK79" s="4">
        <v>9</v>
      </c>
      <c r="CL79" s="4">
        <v>7</v>
      </c>
      <c r="CM79" s="4">
        <v>10</v>
      </c>
      <c r="CN79" s="4">
        <v>9</v>
      </c>
      <c r="CO79" s="4">
        <v>7</v>
      </c>
      <c r="CP79" s="4">
        <v>6</v>
      </c>
      <c r="CQ79" s="4">
        <v>10</v>
      </c>
      <c r="CR79" s="4">
        <v>11</v>
      </c>
      <c r="CS79" s="4">
        <v>4</v>
      </c>
      <c r="CT79" s="4">
        <v>12</v>
      </c>
      <c r="CU79" s="4">
        <v>20</v>
      </c>
      <c r="CV79" s="4">
        <v>8</v>
      </c>
      <c r="CW79" s="4">
        <v>8</v>
      </c>
      <c r="CX79" s="4">
        <v>12</v>
      </c>
      <c r="CY79" s="4">
        <v>9</v>
      </c>
      <c r="CZ79" s="4">
        <v>8</v>
      </c>
      <c r="DA79" s="4">
        <v>10</v>
      </c>
      <c r="DB79" s="4">
        <v>10</v>
      </c>
      <c r="DC79" s="4">
        <v>13</v>
      </c>
      <c r="DD79" s="4">
        <v>8</v>
      </c>
      <c r="DE79" s="4">
        <v>19</v>
      </c>
      <c r="DF79" s="4">
        <v>16</v>
      </c>
      <c r="DG79" s="4">
        <v>10</v>
      </c>
      <c r="DH79" s="4">
        <v>7</v>
      </c>
      <c r="DI79" s="4">
        <v>12</v>
      </c>
      <c r="DJ79" s="4">
        <v>12</v>
      </c>
      <c r="DK79" s="4">
        <v>14</v>
      </c>
      <c r="DL79" s="4">
        <v>10</v>
      </c>
      <c r="DM79" s="4">
        <v>6</v>
      </c>
      <c r="DN79" s="4">
        <v>7</v>
      </c>
      <c r="DO79" s="4">
        <v>7</v>
      </c>
      <c r="DP79" s="4">
        <v>7</v>
      </c>
      <c r="DQ79" s="4">
        <v>13</v>
      </c>
      <c r="DR79" s="4">
        <v>10</v>
      </c>
      <c r="DS79" s="4">
        <v>13</v>
      </c>
      <c r="DT79" s="4">
        <v>12</v>
      </c>
      <c r="DU79" s="4">
        <v>11</v>
      </c>
      <c r="DV79" s="4">
        <v>12</v>
      </c>
      <c r="DW79" s="4">
        <v>14</v>
      </c>
      <c r="DX79" s="4">
        <v>10</v>
      </c>
      <c r="DY79" s="4">
        <v>12</v>
      </c>
      <c r="DZ79" s="4">
        <v>8</v>
      </c>
      <c r="EA79" s="4">
        <v>13</v>
      </c>
      <c r="EB79" s="4">
        <v>17</v>
      </c>
      <c r="EC79" s="4">
        <v>15</v>
      </c>
      <c r="ED79" s="4">
        <v>8</v>
      </c>
      <c r="EE79" s="4">
        <v>11</v>
      </c>
      <c r="EF79" s="4">
        <v>18</v>
      </c>
      <c r="EG79" s="4">
        <v>5</v>
      </c>
      <c r="EH79" s="4">
        <v>7</v>
      </c>
      <c r="EI79" s="4">
        <v>18</v>
      </c>
      <c r="EJ79" s="4">
        <v>9</v>
      </c>
      <c r="EK79" s="4">
        <v>4</v>
      </c>
      <c r="EL79" s="4">
        <v>7</v>
      </c>
      <c r="EM79" s="4">
        <v>17</v>
      </c>
      <c r="EN79" s="4">
        <v>7</v>
      </c>
      <c r="EO79" s="4">
        <v>15</v>
      </c>
      <c r="EP79" s="4">
        <v>21</v>
      </c>
      <c r="EQ79" s="4">
        <v>9</v>
      </c>
      <c r="ER79" s="4">
        <v>9</v>
      </c>
      <c r="ES79" s="4">
        <v>15</v>
      </c>
      <c r="ET79" s="4">
        <v>15</v>
      </c>
      <c r="EU79" s="4">
        <v>11</v>
      </c>
      <c r="EV79" s="4">
        <v>9</v>
      </c>
      <c r="EW79" s="4">
        <v>9</v>
      </c>
      <c r="EX79" s="4">
        <v>11</v>
      </c>
      <c r="EY79" s="4">
        <v>12</v>
      </c>
      <c r="EZ79" s="4">
        <v>13</v>
      </c>
      <c r="FA79" s="4">
        <v>15</v>
      </c>
      <c r="FB79" s="4">
        <v>22</v>
      </c>
      <c r="FC79" s="4">
        <v>18</v>
      </c>
      <c r="FD79" s="4">
        <v>22</v>
      </c>
      <c r="FE79" s="4">
        <v>14</v>
      </c>
      <c r="FF79" s="4">
        <v>12</v>
      </c>
      <c r="FG79" s="4">
        <v>17</v>
      </c>
      <c r="FH79" s="4">
        <v>13</v>
      </c>
      <c r="FI79" s="4">
        <v>11</v>
      </c>
      <c r="FJ79" s="4">
        <v>11</v>
      </c>
      <c r="FK79" s="4">
        <v>14</v>
      </c>
      <c r="FL79" s="4">
        <v>18</v>
      </c>
      <c r="FM79" s="4">
        <v>26</v>
      </c>
      <c r="FN79" s="4">
        <v>22</v>
      </c>
      <c r="FO79" s="4">
        <v>16</v>
      </c>
      <c r="FP79" s="4">
        <v>23</v>
      </c>
      <c r="FQ79" s="4">
        <v>10</v>
      </c>
      <c r="FR79" s="4">
        <v>14</v>
      </c>
      <c r="FS79" s="4">
        <v>15</v>
      </c>
      <c r="FT79" s="4">
        <v>13</v>
      </c>
      <c r="FU79" s="4">
        <v>13</v>
      </c>
      <c r="FV79" s="4">
        <v>9</v>
      </c>
      <c r="FW79" s="4">
        <v>22</v>
      </c>
      <c r="FX79" s="4">
        <v>26</v>
      </c>
      <c r="FY79" s="4">
        <v>27</v>
      </c>
      <c r="FZ79" s="4">
        <v>21</v>
      </c>
      <c r="GA79" s="4">
        <v>18</v>
      </c>
      <c r="GB79" s="4">
        <v>29</v>
      </c>
      <c r="GC79" s="4">
        <v>18</v>
      </c>
      <c r="GD79" s="4">
        <v>15</v>
      </c>
      <c r="GE79" s="4">
        <v>9</v>
      </c>
      <c r="GF79" s="4">
        <v>18</v>
      </c>
      <c r="GG79" s="4">
        <v>5</v>
      </c>
      <c r="GH79" s="4">
        <v>8</v>
      </c>
      <c r="GI79" s="4">
        <v>22</v>
      </c>
      <c r="GJ79" s="4">
        <v>11</v>
      </c>
      <c r="GK79" s="4">
        <v>23</v>
      </c>
      <c r="GL79" s="4">
        <v>15</v>
      </c>
      <c r="GM79" s="4">
        <v>19</v>
      </c>
      <c r="GN79" s="4">
        <v>21</v>
      </c>
      <c r="GO79" s="4">
        <v>16</v>
      </c>
      <c r="GP79" s="4">
        <v>13</v>
      </c>
      <c r="GQ79" s="4">
        <v>20</v>
      </c>
      <c r="GR79" s="4">
        <v>18</v>
      </c>
      <c r="GS79" s="4">
        <v>13</v>
      </c>
      <c r="GT79" s="4">
        <v>12</v>
      </c>
      <c r="GU79" s="4">
        <v>16</v>
      </c>
      <c r="GV79" s="4">
        <v>20</v>
      </c>
      <c r="GW79" s="4">
        <v>12</v>
      </c>
      <c r="GX79" s="4">
        <v>24</v>
      </c>
      <c r="GY79" s="4">
        <v>39</v>
      </c>
      <c r="GZ79" s="4">
        <v>43</v>
      </c>
      <c r="HA79" s="4">
        <v>36</v>
      </c>
      <c r="HB79" s="4">
        <v>36</v>
      </c>
      <c r="HC79" s="4">
        <v>23</v>
      </c>
      <c r="HD79" s="4">
        <v>34</v>
      </c>
      <c r="HE79" s="4">
        <v>19</v>
      </c>
      <c r="HF79" s="4">
        <v>15</v>
      </c>
      <c r="HG79" s="4">
        <v>43</v>
      </c>
      <c r="HH79" s="4">
        <v>29</v>
      </c>
      <c r="HI79" s="4">
        <v>31</v>
      </c>
      <c r="HJ79" s="4">
        <v>14</v>
      </c>
      <c r="HK79" s="4">
        <v>22</v>
      </c>
      <c r="HL79" s="4">
        <v>24</v>
      </c>
      <c r="HM79" s="4">
        <v>23</v>
      </c>
      <c r="HN79" s="4">
        <v>27</v>
      </c>
      <c r="HO79" s="4">
        <v>21</v>
      </c>
      <c r="HP79" s="4">
        <v>16</v>
      </c>
      <c r="HQ79" s="4">
        <v>21</v>
      </c>
      <c r="HR79" s="4">
        <v>22</v>
      </c>
      <c r="HS79" s="4">
        <v>25</v>
      </c>
      <c r="HT79" s="4">
        <v>31</v>
      </c>
      <c r="HU79" s="4">
        <v>20</v>
      </c>
      <c r="HV79" s="4">
        <v>22</v>
      </c>
      <c r="HW79" s="4">
        <v>20</v>
      </c>
      <c r="HX79" s="4">
        <v>21</v>
      </c>
      <c r="HY79" s="4">
        <v>12</v>
      </c>
      <c r="HZ79" s="4">
        <v>12</v>
      </c>
      <c r="IA79" s="4">
        <v>17</v>
      </c>
      <c r="IB79" s="4">
        <v>16</v>
      </c>
      <c r="IC79" s="4">
        <v>12</v>
      </c>
      <c r="ID79" s="4">
        <v>19</v>
      </c>
      <c r="IE79" s="4">
        <v>25</v>
      </c>
      <c r="IF79" s="4">
        <v>22</v>
      </c>
      <c r="IG79" s="4">
        <v>26</v>
      </c>
      <c r="IH79" s="4">
        <v>18</v>
      </c>
      <c r="II79" s="4">
        <v>17</v>
      </c>
      <c r="IJ79" s="4">
        <v>15</v>
      </c>
      <c r="IK79" s="4">
        <v>16</v>
      </c>
      <c r="IL79" s="4">
        <v>17</v>
      </c>
      <c r="IM79" s="4">
        <v>24</v>
      </c>
      <c r="IN79" s="4">
        <v>14</v>
      </c>
      <c r="IO79" s="4">
        <v>13</v>
      </c>
      <c r="IP79" s="4">
        <v>11</v>
      </c>
      <c r="IQ79" s="121">
        <v>23</v>
      </c>
      <c r="IR79" s="4">
        <v>26</v>
      </c>
      <c r="IS79" s="4">
        <v>28</v>
      </c>
      <c r="IT79" s="4">
        <v>9</v>
      </c>
      <c r="IU79" s="4">
        <v>14</v>
      </c>
      <c r="IV79" s="4">
        <v>12</v>
      </c>
      <c r="IW79" s="4">
        <v>19</v>
      </c>
      <c r="IX79" s="4">
        <v>13</v>
      </c>
      <c r="IY79" s="4">
        <v>9</v>
      </c>
      <c r="IZ79" s="4">
        <v>12</v>
      </c>
      <c r="JA79" s="4">
        <v>19</v>
      </c>
      <c r="JB79" s="4">
        <v>5</v>
      </c>
      <c r="JC79" s="291">
        <v>20</v>
      </c>
      <c r="JD79" s="4"/>
      <c r="JE79" s="4"/>
      <c r="JF79" s="4"/>
      <c r="JG79" s="4"/>
    </row>
    <row r="80" spans="1:273" ht="14.25" customHeight="1" x14ac:dyDescent="0.35">
      <c r="A80" s="185" t="s">
        <v>292</v>
      </c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9"/>
      <c r="AN80" s="39"/>
      <c r="AO80" s="39"/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4"/>
      <c r="BA80" s="4"/>
      <c r="BB80" s="4"/>
      <c r="BC80" s="4"/>
      <c r="BD80" s="4"/>
      <c r="BE80" s="39"/>
      <c r="BF80" s="39"/>
      <c r="BG80" s="39"/>
      <c r="BH80" s="39"/>
      <c r="BI80" s="39"/>
      <c r="BJ80" s="39"/>
      <c r="BK80" s="39"/>
      <c r="BL80" s="39"/>
      <c r="BM80" s="39"/>
      <c r="BN80" s="39"/>
      <c r="BO80" s="39"/>
      <c r="BP80" s="39"/>
      <c r="BQ80" s="39"/>
      <c r="BR80" s="39"/>
      <c r="BS80" s="39"/>
      <c r="BT80" s="39"/>
      <c r="BU80" s="39"/>
      <c r="BV80" s="39"/>
      <c r="BW80" s="39"/>
      <c r="BX80" s="39"/>
      <c r="BY80" s="39"/>
      <c r="BZ80" s="39"/>
      <c r="CA80" s="39"/>
      <c r="CB80" s="39"/>
      <c r="CC80" s="39"/>
      <c r="CD80" s="39"/>
      <c r="CE80" s="39"/>
      <c r="CF80" s="39"/>
      <c r="CG80" s="39"/>
      <c r="CH80" s="39"/>
      <c r="CI80" s="39"/>
      <c r="CJ80" s="39"/>
      <c r="CK80" s="39"/>
      <c r="CL80" s="39"/>
      <c r="CM80" s="39"/>
      <c r="CN80" s="39"/>
      <c r="CO80" s="39"/>
      <c r="CP80" s="39"/>
      <c r="CQ80" s="39"/>
      <c r="CR80" s="39"/>
      <c r="CS80" s="39"/>
      <c r="CT80" s="39"/>
      <c r="CU80" s="39"/>
      <c r="CV80" s="39"/>
      <c r="CW80" s="39"/>
      <c r="CX80" s="39"/>
      <c r="CY80" s="39"/>
      <c r="CZ80" s="39"/>
      <c r="DA80" s="39"/>
      <c r="DB80" s="39"/>
      <c r="DC80" s="39"/>
      <c r="DD80" s="39"/>
      <c r="DE80" s="39"/>
      <c r="DF80" s="39"/>
      <c r="DG80" s="39"/>
      <c r="DH80" s="39"/>
      <c r="DI80" s="39"/>
      <c r="DJ80" s="39"/>
      <c r="DK80" s="39"/>
      <c r="DL80" s="39"/>
      <c r="DM80" s="39"/>
      <c r="DN80" s="39"/>
      <c r="DO80" s="39"/>
      <c r="DP80" s="39"/>
      <c r="DQ80" s="39"/>
      <c r="DR80" s="39"/>
      <c r="DS80" s="39"/>
      <c r="DT80" s="39"/>
      <c r="DU80" s="39"/>
      <c r="DV80" s="39"/>
      <c r="DW80" s="39"/>
      <c r="DX80" s="39"/>
      <c r="DY80" s="39"/>
      <c r="DZ80" s="39"/>
      <c r="EA80" s="39"/>
      <c r="EB80" s="39"/>
      <c r="EC80" s="39"/>
      <c r="ED80" s="39"/>
      <c r="EE80" s="39"/>
      <c r="EF80" s="39"/>
      <c r="EG80" s="39"/>
      <c r="EH80" s="39"/>
      <c r="EI80" s="131">
        <v>278544</v>
      </c>
      <c r="EJ80" s="131">
        <v>243861</v>
      </c>
      <c r="EK80" s="131">
        <v>183475</v>
      </c>
      <c r="EL80" s="131">
        <v>209714</v>
      </c>
      <c r="EM80" s="131">
        <v>243588</v>
      </c>
      <c r="EN80" s="131">
        <v>181310</v>
      </c>
      <c r="EO80" s="131">
        <v>226900</v>
      </c>
      <c r="EP80" s="131">
        <v>276216</v>
      </c>
      <c r="EQ80" s="131">
        <v>224815</v>
      </c>
      <c r="ER80" s="131">
        <v>208865</v>
      </c>
      <c r="ES80" s="131">
        <v>261426</v>
      </c>
      <c r="ET80" s="131">
        <v>276900</v>
      </c>
      <c r="EU80" s="131">
        <v>217822</v>
      </c>
      <c r="EV80" s="131">
        <v>248588</v>
      </c>
      <c r="EW80" s="131">
        <v>280633</v>
      </c>
      <c r="EX80" s="131">
        <v>231818</v>
      </c>
      <c r="EY80" s="131">
        <v>221825</v>
      </c>
      <c r="EZ80" s="131">
        <v>240769</v>
      </c>
      <c r="FA80" s="131">
        <v>205403</v>
      </c>
      <c r="FB80" s="131">
        <v>273817</v>
      </c>
      <c r="FC80" s="131">
        <v>310425</v>
      </c>
      <c r="FD80" s="131">
        <v>260972</v>
      </c>
      <c r="FE80" s="131">
        <v>251250</v>
      </c>
      <c r="FF80" s="131">
        <v>225695</v>
      </c>
      <c r="FG80" s="131">
        <v>263705</v>
      </c>
      <c r="FH80" s="131">
        <v>250506</v>
      </c>
      <c r="FI80" s="131">
        <v>272102</v>
      </c>
      <c r="FJ80" s="131">
        <v>262478</v>
      </c>
      <c r="FK80" s="131">
        <v>231285</v>
      </c>
      <c r="FL80" s="131">
        <v>240347</v>
      </c>
      <c r="FM80" s="131">
        <v>232454</v>
      </c>
      <c r="FN80" s="131">
        <v>276869</v>
      </c>
      <c r="FO80" s="131">
        <v>251240</v>
      </c>
      <c r="FP80" s="131">
        <v>276839</v>
      </c>
      <c r="FQ80" s="131">
        <v>228040</v>
      </c>
      <c r="FR80" s="131">
        <v>287605</v>
      </c>
      <c r="FS80" s="131">
        <v>260185</v>
      </c>
      <c r="FT80" s="131">
        <v>335184</v>
      </c>
      <c r="FU80" s="131">
        <v>207222</v>
      </c>
      <c r="FV80" s="131">
        <v>223433</v>
      </c>
      <c r="FW80" s="131">
        <v>256625</v>
      </c>
      <c r="FX80" s="131">
        <v>261053</v>
      </c>
      <c r="FY80" s="131">
        <v>246120</v>
      </c>
      <c r="FZ80" s="131">
        <v>245960</v>
      </c>
      <c r="GA80" s="131">
        <v>225977</v>
      </c>
      <c r="GB80" s="131">
        <v>227318</v>
      </c>
      <c r="GC80" s="131">
        <v>266835</v>
      </c>
      <c r="GD80" s="131">
        <v>257533</v>
      </c>
      <c r="GE80" s="131">
        <v>295988</v>
      </c>
      <c r="GF80" s="131">
        <v>277695</v>
      </c>
      <c r="GG80" s="131">
        <v>307580</v>
      </c>
      <c r="GH80" s="131">
        <v>227250</v>
      </c>
      <c r="GI80" s="131">
        <v>263618</v>
      </c>
      <c r="GJ80" s="131">
        <v>284590</v>
      </c>
      <c r="GK80" s="131">
        <v>284780</v>
      </c>
      <c r="GL80" s="131">
        <v>324916</v>
      </c>
      <c r="GM80" s="131">
        <v>271700</v>
      </c>
      <c r="GN80" s="131">
        <v>241661</v>
      </c>
      <c r="GO80" s="131">
        <v>254493</v>
      </c>
      <c r="GP80" s="131">
        <v>227250</v>
      </c>
      <c r="GQ80" s="131">
        <v>125000</v>
      </c>
      <c r="GR80" s="131">
        <v>272250</v>
      </c>
      <c r="GS80" s="131">
        <v>272466</v>
      </c>
      <c r="GT80" s="131">
        <v>273950</v>
      </c>
      <c r="GU80" s="131">
        <v>244948</v>
      </c>
      <c r="GV80" s="131">
        <v>235175</v>
      </c>
      <c r="GW80" s="131">
        <v>254040</v>
      </c>
      <c r="GX80" s="131">
        <v>280539</v>
      </c>
      <c r="GY80" s="131">
        <v>262498</v>
      </c>
      <c r="GZ80" s="131">
        <v>241965</v>
      </c>
      <c r="HA80" s="131">
        <v>275000</v>
      </c>
      <c r="HB80" s="131">
        <v>316375</v>
      </c>
      <c r="HC80" s="131">
        <v>337834</v>
      </c>
      <c r="HD80" s="131">
        <v>313629</v>
      </c>
      <c r="HE80" s="131">
        <v>327113</v>
      </c>
      <c r="HF80" s="131">
        <v>313024</v>
      </c>
      <c r="HG80" s="131">
        <v>360271</v>
      </c>
      <c r="HH80" s="131">
        <v>333841</v>
      </c>
      <c r="HI80" s="131">
        <v>358129</v>
      </c>
      <c r="HJ80" s="131">
        <v>280457</v>
      </c>
      <c r="HK80" s="131">
        <v>401381</v>
      </c>
      <c r="HL80" s="131">
        <v>401466</v>
      </c>
      <c r="HM80" s="131">
        <v>380056</v>
      </c>
      <c r="HN80" s="131">
        <v>408014</v>
      </c>
      <c r="HO80" s="131">
        <v>356295</v>
      </c>
      <c r="HP80" s="131">
        <v>435937</v>
      </c>
      <c r="HQ80" s="131">
        <v>371952</v>
      </c>
      <c r="HR80" s="131">
        <v>408772</v>
      </c>
      <c r="HS80" s="131">
        <v>355966</v>
      </c>
      <c r="HT80" s="131">
        <v>454969</v>
      </c>
      <c r="HU80" s="131">
        <v>412345</v>
      </c>
      <c r="HV80" s="131">
        <v>430789</v>
      </c>
      <c r="HW80" s="131">
        <v>409622</v>
      </c>
      <c r="HX80" s="131">
        <v>416836</v>
      </c>
      <c r="HY80" s="131">
        <v>424541</v>
      </c>
      <c r="HZ80" s="131">
        <v>378125</v>
      </c>
      <c r="IA80" s="131">
        <v>428882</v>
      </c>
      <c r="IB80" s="131">
        <v>350243</v>
      </c>
      <c r="IC80" s="131">
        <v>435466</v>
      </c>
      <c r="ID80" s="131">
        <v>432660</v>
      </c>
      <c r="IE80" s="131">
        <v>453832</v>
      </c>
      <c r="IF80" s="131">
        <v>413206</v>
      </c>
      <c r="IG80" s="131">
        <v>450050</v>
      </c>
      <c r="IH80" s="131">
        <v>475791</v>
      </c>
      <c r="II80" s="131">
        <v>449117</v>
      </c>
      <c r="IJ80" s="131">
        <v>549633</v>
      </c>
      <c r="IK80" s="131">
        <v>499009</v>
      </c>
      <c r="IL80" s="131">
        <v>472864</v>
      </c>
      <c r="IM80" s="131">
        <v>457933</v>
      </c>
      <c r="IN80" s="131">
        <v>484875</v>
      </c>
      <c r="IO80" s="131">
        <v>559233</v>
      </c>
      <c r="IP80" s="131">
        <v>459772</v>
      </c>
      <c r="IQ80" s="132">
        <v>486086</v>
      </c>
      <c r="IR80" s="131">
        <v>492125</v>
      </c>
      <c r="IS80" s="131">
        <v>424357</v>
      </c>
      <c r="IT80" s="131">
        <v>381583</v>
      </c>
      <c r="IU80" s="131">
        <v>495021</v>
      </c>
      <c r="IV80" s="131">
        <v>426875</v>
      </c>
      <c r="IW80" s="131">
        <v>455684</v>
      </c>
      <c r="IX80" s="131">
        <v>462876</v>
      </c>
      <c r="IY80" s="131">
        <v>361611</v>
      </c>
      <c r="IZ80" s="131">
        <v>452000</v>
      </c>
      <c r="JA80" s="131">
        <v>489713</v>
      </c>
      <c r="JB80" s="131">
        <v>373980</v>
      </c>
      <c r="JC80" s="292">
        <v>468225</v>
      </c>
      <c r="JD80" s="131"/>
      <c r="JE80" s="131"/>
      <c r="JF80" s="131"/>
      <c r="JG80" s="131"/>
      <c r="JH80" s="131"/>
    </row>
    <row r="81" spans="1:273" ht="14.25" customHeight="1" x14ac:dyDescent="0.35">
      <c r="A81" s="185" t="s">
        <v>93</v>
      </c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2"/>
      <c r="P81" s="39"/>
      <c r="Q81" s="39"/>
      <c r="R81" s="32">
        <v>202500</v>
      </c>
      <c r="S81" s="32">
        <v>330000</v>
      </c>
      <c r="T81" s="32">
        <v>225000</v>
      </c>
      <c r="U81" s="32">
        <v>250000</v>
      </c>
      <c r="V81" s="32">
        <v>259250</v>
      </c>
      <c r="W81" s="32">
        <v>255000</v>
      </c>
      <c r="X81" s="32">
        <v>355000</v>
      </c>
      <c r="Y81" s="32">
        <v>290000</v>
      </c>
      <c r="Z81" s="32">
        <v>355000</v>
      </c>
      <c r="AA81" s="32">
        <v>244750</v>
      </c>
      <c r="AB81" s="32">
        <v>355000</v>
      </c>
      <c r="AC81" s="32">
        <v>335000</v>
      </c>
      <c r="AD81" s="32">
        <v>321000</v>
      </c>
      <c r="AE81" s="32">
        <v>270000</v>
      </c>
      <c r="AF81" s="32">
        <v>437000</v>
      </c>
      <c r="AG81" s="32">
        <v>337000</v>
      </c>
      <c r="AH81" s="32">
        <v>309950</v>
      </c>
      <c r="AI81" s="32">
        <v>418750</v>
      </c>
      <c r="AJ81" s="32">
        <v>311250</v>
      </c>
      <c r="AK81" s="32">
        <v>346250</v>
      </c>
      <c r="AL81" s="32">
        <v>285750</v>
      </c>
      <c r="AM81" s="32">
        <v>252500</v>
      </c>
      <c r="AN81" s="32">
        <v>375000</v>
      </c>
      <c r="AO81" s="32">
        <v>373750</v>
      </c>
      <c r="AP81" s="32">
        <v>342500</v>
      </c>
      <c r="AQ81" s="32">
        <v>299000</v>
      </c>
      <c r="AR81" s="32">
        <v>376000</v>
      </c>
      <c r="AS81" s="32">
        <v>302750</v>
      </c>
      <c r="AT81" s="32">
        <v>300000</v>
      </c>
      <c r="AU81" s="32">
        <v>332750</v>
      </c>
      <c r="AV81" s="32">
        <v>285000</v>
      </c>
      <c r="AW81" s="32">
        <v>247000</v>
      </c>
      <c r="AX81" s="32">
        <v>225000</v>
      </c>
      <c r="AY81" s="32">
        <v>330000</v>
      </c>
      <c r="AZ81" s="32">
        <v>265000</v>
      </c>
      <c r="BA81" s="32">
        <v>229495</v>
      </c>
      <c r="BB81" s="32">
        <v>397500</v>
      </c>
      <c r="BC81" s="32">
        <v>245000</v>
      </c>
      <c r="BD81" s="32">
        <v>180000</v>
      </c>
      <c r="BE81" s="32">
        <v>483000</v>
      </c>
      <c r="BF81" s="32">
        <v>329500</v>
      </c>
      <c r="BG81" s="32">
        <v>197500</v>
      </c>
      <c r="BH81" s="32">
        <v>285900</v>
      </c>
      <c r="BI81" s="32">
        <v>325000</v>
      </c>
      <c r="BJ81" s="32">
        <v>284000</v>
      </c>
      <c r="BK81" s="32">
        <v>570000</v>
      </c>
      <c r="BL81" s="32">
        <v>280000</v>
      </c>
      <c r="BM81" s="32">
        <v>264500</v>
      </c>
      <c r="BN81" s="32">
        <v>347500</v>
      </c>
      <c r="BO81" s="32">
        <v>395000</v>
      </c>
      <c r="BP81" s="32">
        <v>141225</v>
      </c>
      <c r="BQ81" s="32">
        <v>400000</v>
      </c>
      <c r="BR81" s="32">
        <v>295000</v>
      </c>
      <c r="BS81" s="32">
        <v>369950</v>
      </c>
      <c r="BT81" s="32">
        <v>350000</v>
      </c>
      <c r="BU81" s="32">
        <v>228000</v>
      </c>
      <c r="BV81" s="32">
        <v>320000</v>
      </c>
      <c r="BW81" s="32">
        <v>206950</v>
      </c>
      <c r="BX81" s="32">
        <v>235000</v>
      </c>
      <c r="BY81" s="32">
        <v>230125</v>
      </c>
      <c r="BZ81" s="32">
        <v>250500</v>
      </c>
      <c r="CA81" s="32">
        <v>255500</v>
      </c>
      <c r="CB81" s="32">
        <v>198000</v>
      </c>
      <c r="CC81" s="32">
        <v>227300</v>
      </c>
      <c r="CD81" s="32">
        <v>189000</v>
      </c>
      <c r="CE81" s="32">
        <v>157500</v>
      </c>
      <c r="CF81" s="32">
        <v>210000</v>
      </c>
      <c r="CG81" s="32">
        <v>237050</v>
      </c>
      <c r="CH81" s="32">
        <v>292325</v>
      </c>
      <c r="CI81" s="32">
        <v>252000</v>
      </c>
      <c r="CJ81" s="32">
        <v>199000</v>
      </c>
      <c r="CK81" s="32">
        <v>257155</v>
      </c>
      <c r="CL81" s="32">
        <v>249542</v>
      </c>
      <c r="CM81" s="32">
        <v>190500</v>
      </c>
      <c r="CN81" s="33">
        <v>155000</v>
      </c>
      <c r="CO81" s="32">
        <v>259128</v>
      </c>
      <c r="CP81" s="32">
        <v>178833</v>
      </c>
      <c r="CQ81" s="32">
        <v>134750</v>
      </c>
      <c r="CR81" s="32">
        <v>210000</v>
      </c>
      <c r="CS81" s="32">
        <v>144488</v>
      </c>
      <c r="CT81" s="32">
        <v>181600</v>
      </c>
      <c r="CU81" s="32">
        <v>152500</v>
      </c>
      <c r="CV81" s="32">
        <v>185000</v>
      </c>
      <c r="CW81" s="32">
        <v>277750</v>
      </c>
      <c r="CX81" s="32">
        <v>190000</v>
      </c>
      <c r="CY81" s="32">
        <v>160000</v>
      </c>
      <c r="CZ81" s="32">
        <v>258000</v>
      </c>
      <c r="DA81" s="32">
        <v>232500</v>
      </c>
      <c r="DB81" s="32">
        <v>164000</v>
      </c>
      <c r="DC81" s="32">
        <v>229500</v>
      </c>
      <c r="DD81" s="32">
        <v>207525</v>
      </c>
      <c r="DE81" s="32">
        <v>205000</v>
      </c>
      <c r="DF81" s="32">
        <v>224000</v>
      </c>
      <c r="DG81" s="32">
        <v>177525</v>
      </c>
      <c r="DH81" s="32">
        <v>177000</v>
      </c>
      <c r="DI81" s="32">
        <v>177500</v>
      </c>
      <c r="DJ81" s="32">
        <v>246750</v>
      </c>
      <c r="DK81" s="32">
        <v>214500</v>
      </c>
      <c r="DL81" s="32">
        <v>235000</v>
      </c>
      <c r="DM81" s="32">
        <v>113000</v>
      </c>
      <c r="DN81" s="32">
        <v>208900</v>
      </c>
      <c r="DO81" s="32">
        <v>140000</v>
      </c>
      <c r="DP81" s="32">
        <v>145000</v>
      </c>
      <c r="DQ81" s="32">
        <v>181000</v>
      </c>
      <c r="DR81" s="32">
        <v>247000</v>
      </c>
      <c r="DS81" s="32">
        <v>189000</v>
      </c>
      <c r="DT81" s="32">
        <v>231500</v>
      </c>
      <c r="DU81" s="32">
        <v>255000</v>
      </c>
      <c r="DV81" s="32">
        <v>246750</v>
      </c>
      <c r="DW81" s="32">
        <v>203750</v>
      </c>
      <c r="DX81" s="32">
        <v>185000</v>
      </c>
      <c r="DY81" s="32">
        <v>194750</v>
      </c>
      <c r="DZ81" s="32">
        <v>280000</v>
      </c>
      <c r="EA81" s="32">
        <v>238000</v>
      </c>
      <c r="EB81" s="32">
        <v>205000</v>
      </c>
      <c r="EC81" s="32">
        <v>180000</v>
      </c>
      <c r="ED81" s="32">
        <v>225000</v>
      </c>
      <c r="EE81" s="32">
        <v>190000</v>
      </c>
      <c r="EF81" s="32">
        <v>259500</v>
      </c>
      <c r="EG81" s="32">
        <v>238000</v>
      </c>
      <c r="EH81" s="32">
        <v>238000</v>
      </c>
      <c r="EI81" s="131">
        <v>249500</v>
      </c>
      <c r="EJ81" s="131">
        <v>224750</v>
      </c>
      <c r="EK81" s="131">
        <v>192450</v>
      </c>
      <c r="EL81" s="131">
        <v>156500</v>
      </c>
      <c r="EM81" s="131">
        <v>245000</v>
      </c>
      <c r="EN81" s="131">
        <v>159500</v>
      </c>
      <c r="EO81" s="131">
        <v>205000</v>
      </c>
      <c r="EP81" s="131">
        <v>252500</v>
      </c>
      <c r="EQ81" s="131">
        <v>169000</v>
      </c>
      <c r="ER81" s="131">
        <v>167500</v>
      </c>
      <c r="ES81" s="131">
        <v>259000</v>
      </c>
      <c r="ET81" s="131">
        <v>285000</v>
      </c>
      <c r="EU81" s="131">
        <v>169900</v>
      </c>
      <c r="EV81" s="131">
        <v>243000</v>
      </c>
      <c r="EW81" s="131">
        <v>220200</v>
      </c>
      <c r="EX81" s="131">
        <v>225000</v>
      </c>
      <c r="EY81" s="131">
        <v>197500</v>
      </c>
      <c r="EZ81" s="131">
        <v>249000</v>
      </c>
      <c r="FA81" s="131">
        <v>195000</v>
      </c>
      <c r="FB81" s="131">
        <v>261250</v>
      </c>
      <c r="FC81" s="131">
        <v>265000</v>
      </c>
      <c r="FD81" s="131">
        <v>249450</v>
      </c>
      <c r="FE81" s="131">
        <v>284000</v>
      </c>
      <c r="FF81" s="131">
        <v>233450</v>
      </c>
      <c r="FG81" s="131">
        <v>225000</v>
      </c>
      <c r="FH81" s="131">
        <v>237375</v>
      </c>
      <c r="FI81" s="131">
        <v>284500</v>
      </c>
      <c r="FJ81" s="131">
        <v>265000</v>
      </c>
      <c r="FK81" s="131">
        <v>277500</v>
      </c>
      <c r="FL81" s="131">
        <v>226250</v>
      </c>
      <c r="FM81" s="131">
        <v>236525</v>
      </c>
      <c r="FN81" s="131">
        <v>292009</v>
      </c>
      <c r="FO81" s="131">
        <v>236950</v>
      </c>
      <c r="FP81" s="131">
        <v>259000</v>
      </c>
      <c r="FQ81" s="131">
        <v>209950</v>
      </c>
      <c r="FR81" s="131">
        <v>288750</v>
      </c>
      <c r="FS81" s="131">
        <v>284880</v>
      </c>
      <c r="FT81" s="131">
        <v>320000</v>
      </c>
      <c r="FU81" s="131">
        <v>189900</v>
      </c>
      <c r="FV81" s="131">
        <v>250000</v>
      </c>
      <c r="FW81" s="131">
        <v>238500</v>
      </c>
      <c r="FX81" s="131">
        <v>264750</v>
      </c>
      <c r="FY81" s="131">
        <v>239900</v>
      </c>
      <c r="FZ81" s="131">
        <v>225000</v>
      </c>
      <c r="GA81" s="131">
        <v>247500</v>
      </c>
      <c r="GB81" s="131">
        <v>195000</v>
      </c>
      <c r="GC81" s="131">
        <v>254000</v>
      </c>
      <c r="GD81" s="131">
        <v>250000</v>
      </c>
      <c r="GE81" s="131">
        <v>320000</v>
      </c>
      <c r="GF81" s="131">
        <v>264605</v>
      </c>
      <c r="GG81" s="131">
        <v>263000</v>
      </c>
      <c r="GH81" s="131">
        <v>225000</v>
      </c>
      <c r="GI81" s="131">
        <v>234500</v>
      </c>
      <c r="GJ81" s="131">
        <v>320000</v>
      </c>
      <c r="GK81" s="131">
        <v>262500</v>
      </c>
      <c r="GL81" s="131">
        <v>300000</v>
      </c>
      <c r="GM81" s="131">
        <v>232000</v>
      </c>
      <c r="GN81" s="131">
        <v>225000</v>
      </c>
      <c r="GO81" s="131">
        <v>226950</v>
      </c>
      <c r="GP81" s="131">
        <v>217500</v>
      </c>
      <c r="GQ81" s="131">
        <v>302045</v>
      </c>
      <c r="GR81" s="131">
        <v>269000</v>
      </c>
      <c r="GS81" s="131">
        <v>284900</v>
      </c>
      <c r="GT81" s="131">
        <v>223000</v>
      </c>
      <c r="GU81" s="131">
        <v>202950</v>
      </c>
      <c r="GV81" s="131">
        <v>225000</v>
      </c>
      <c r="GW81" s="131">
        <v>237495</v>
      </c>
      <c r="GX81" s="131">
        <v>269750</v>
      </c>
      <c r="GY81" s="131">
        <v>260000</v>
      </c>
      <c r="GZ81" s="131">
        <v>249000</v>
      </c>
      <c r="HA81" s="131">
        <v>262000</v>
      </c>
      <c r="HB81" s="131">
        <v>314500</v>
      </c>
      <c r="HC81" s="131">
        <v>285000</v>
      </c>
      <c r="HD81" s="131">
        <v>284000</v>
      </c>
      <c r="HE81" s="131">
        <v>320000</v>
      </c>
      <c r="HF81" s="131">
        <v>295000</v>
      </c>
      <c r="HG81" s="131">
        <v>339000</v>
      </c>
      <c r="HH81" s="131">
        <v>300000</v>
      </c>
      <c r="HI81" s="131">
        <v>349000</v>
      </c>
      <c r="HJ81" s="131">
        <v>292000</v>
      </c>
      <c r="HK81" s="131">
        <v>387500</v>
      </c>
      <c r="HL81" s="131">
        <v>373700</v>
      </c>
      <c r="HM81" s="131">
        <v>342500</v>
      </c>
      <c r="HN81" s="131">
        <v>425000</v>
      </c>
      <c r="HO81" s="131">
        <v>315000</v>
      </c>
      <c r="HP81" s="131">
        <v>435000</v>
      </c>
      <c r="HQ81" s="131">
        <v>365000</v>
      </c>
      <c r="HR81" s="131">
        <v>392500</v>
      </c>
      <c r="HS81" s="131">
        <v>340850</v>
      </c>
      <c r="HT81" s="131">
        <v>455000</v>
      </c>
      <c r="HU81" s="131">
        <v>381500</v>
      </c>
      <c r="HV81" s="131">
        <v>431750</v>
      </c>
      <c r="HW81" s="131">
        <v>363000</v>
      </c>
      <c r="HX81" s="131">
        <v>385000</v>
      </c>
      <c r="HY81" s="131">
        <v>433500</v>
      </c>
      <c r="HZ81" s="131">
        <v>387250</v>
      </c>
      <c r="IA81" s="131">
        <v>390000</v>
      </c>
      <c r="IB81" s="131">
        <v>347000</v>
      </c>
      <c r="IC81" s="131">
        <v>462500</v>
      </c>
      <c r="ID81" s="131">
        <v>410000</v>
      </c>
      <c r="IE81" s="131">
        <v>399000</v>
      </c>
      <c r="IF81" s="131">
        <v>425500</v>
      </c>
      <c r="IG81" s="131">
        <v>395000</v>
      </c>
      <c r="IH81" s="131">
        <v>480500</v>
      </c>
      <c r="II81" s="131">
        <v>417500</v>
      </c>
      <c r="IJ81" s="131">
        <v>515000</v>
      </c>
      <c r="IK81" s="131">
        <v>472500</v>
      </c>
      <c r="IL81" s="131">
        <v>460000</v>
      </c>
      <c r="IM81" s="131">
        <v>434500</v>
      </c>
      <c r="IN81" s="131">
        <v>482000</v>
      </c>
      <c r="IO81" s="131">
        <v>483000</v>
      </c>
      <c r="IP81" s="131">
        <v>465000</v>
      </c>
      <c r="IQ81" s="132">
        <v>478500</v>
      </c>
      <c r="IR81" s="131">
        <v>470000</v>
      </c>
      <c r="IS81" s="131">
        <v>410000</v>
      </c>
      <c r="IT81" s="131">
        <v>375000</v>
      </c>
      <c r="IU81" s="131">
        <v>505250</v>
      </c>
      <c r="IV81" s="131">
        <v>413000</v>
      </c>
      <c r="IW81" s="131">
        <v>425000</v>
      </c>
      <c r="IX81" s="131">
        <v>488500</v>
      </c>
      <c r="IY81" s="131">
        <v>370000</v>
      </c>
      <c r="IZ81" s="131">
        <v>413500</v>
      </c>
      <c r="JA81" s="131">
        <v>489150</v>
      </c>
      <c r="JB81" s="131">
        <v>305000</v>
      </c>
      <c r="JC81" s="292">
        <v>445000</v>
      </c>
      <c r="JD81" s="131"/>
      <c r="JE81" s="131"/>
      <c r="JF81" s="131"/>
      <c r="JG81" s="131"/>
      <c r="JH81" s="131"/>
    </row>
    <row r="82" spans="1:273" ht="14.25" customHeight="1" x14ac:dyDescent="0.35">
      <c r="A82" s="185" t="s">
        <v>293</v>
      </c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4"/>
      <c r="BA82" s="4"/>
      <c r="BB82" s="4"/>
      <c r="BC82" s="4"/>
      <c r="BD82" s="4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  <c r="BQ82" s="39"/>
      <c r="BR82" s="39"/>
      <c r="BS82" s="39"/>
      <c r="BT82" s="39"/>
      <c r="BU82" s="39"/>
      <c r="BV82" s="39"/>
      <c r="BW82" s="39"/>
      <c r="BX82" s="39"/>
      <c r="BY82" s="39"/>
      <c r="BZ82" s="39"/>
      <c r="CA82" s="39"/>
      <c r="CB82" s="39"/>
      <c r="CC82" s="39"/>
      <c r="CD82" s="39"/>
      <c r="CE82" s="39"/>
      <c r="CF82" s="39"/>
      <c r="CG82" s="39"/>
      <c r="CH82" s="39"/>
      <c r="CI82" s="39"/>
      <c r="CJ82" s="39"/>
      <c r="CK82" s="39"/>
      <c r="CL82" s="39"/>
      <c r="CM82" s="39"/>
      <c r="CN82" s="39"/>
      <c r="CO82" s="39"/>
      <c r="CP82" s="39"/>
      <c r="CQ82" s="39"/>
      <c r="CR82" s="39"/>
      <c r="CS82" s="39"/>
      <c r="CT82" s="39"/>
      <c r="CU82" s="39"/>
      <c r="CV82" s="39"/>
      <c r="CW82" s="39"/>
      <c r="CX82" s="39"/>
      <c r="CY82" s="39"/>
      <c r="CZ82" s="39"/>
      <c r="DA82" s="39"/>
      <c r="DB82" s="39"/>
      <c r="DC82" s="39"/>
      <c r="DD82" s="39"/>
      <c r="DE82" s="39"/>
      <c r="DF82" s="39"/>
      <c r="DG82" s="39"/>
      <c r="DH82" s="39"/>
      <c r="DI82" s="39"/>
      <c r="DJ82" s="39"/>
      <c r="DK82" s="39"/>
      <c r="DL82" s="39"/>
      <c r="DM82" s="39"/>
      <c r="DN82" s="39"/>
      <c r="DO82" s="39"/>
      <c r="DP82" s="39"/>
      <c r="DQ82" s="39"/>
      <c r="DR82" s="39"/>
      <c r="DS82" s="39"/>
      <c r="DT82" s="39"/>
      <c r="DU82" s="39"/>
      <c r="DV82" s="39"/>
      <c r="DW82" s="39"/>
      <c r="DX82" s="39"/>
      <c r="DY82" s="39"/>
      <c r="DZ82" s="39"/>
      <c r="EA82" s="39"/>
      <c r="EB82" s="39"/>
      <c r="EC82" s="39"/>
      <c r="ED82" s="39"/>
      <c r="EE82" s="39"/>
      <c r="EF82" s="39"/>
      <c r="EG82" s="39"/>
      <c r="EH82" s="39"/>
      <c r="EI82" s="131">
        <v>5013796</v>
      </c>
      <c r="EJ82" s="131">
        <v>2194750</v>
      </c>
      <c r="EK82" s="131">
        <v>733900</v>
      </c>
      <c r="EL82" s="131">
        <v>1468000</v>
      </c>
      <c r="EM82" s="131">
        <v>4141000</v>
      </c>
      <c r="EN82" s="131">
        <v>1269175</v>
      </c>
      <c r="EO82" s="131">
        <v>3403500</v>
      </c>
      <c r="EP82" s="131">
        <v>5800550</v>
      </c>
      <c r="EQ82" s="131">
        <v>2023340</v>
      </c>
      <c r="ER82" s="131">
        <v>1879790</v>
      </c>
      <c r="ES82" s="131">
        <v>3921400</v>
      </c>
      <c r="ET82" s="131">
        <v>4153500</v>
      </c>
      <c r="EU82" s="131">
        <v>2396050</v>
      </c>
      <c r="EV82" s="131">
        <v>2237300</v>
      </c>
      <c r="EW82" s="131">
        <v>2525700</v>
      </c>
      <c r="EX82" s="131">
        <v>2550000</v>
      </c>
      <c r="EY82" s="131">
        <v>2661900</v>
      </c>
      <c r="EZ82" s="131">
        <v>3130000</v>
      </c>
      <c r="FA82" s="131">
        <v>3081050</v>
      </c>
      <c r="FB82" s="131">
        <v>6023974</v>
      </c>
      <c r="FC82" s="131">
        <v>5587655</v>
      </c>
      <c r="FD82" s="131">
        <v>5741400</v>
      </c>
      <c r="FE82" s="131">
        <v>3517500</v>
      </c>
      <c r="FF82" s="131">
        <v>2708340</v>
      </c>
      <c r="FG82" s="131">
        <v>4483000</v>
      </c>
      <c r="FH82" s="131">
        <v>3256583</v>
      </c>
      <c r="FI82" s="131">
        <v>2993125</v>
      </c>
      <c r="FJ82" s="131">
        <v>2887262</v>
      </c>
      <c r="FK82" s="131">
        <v>3238000</v>
      </c>
      <c r="FL82" s="131">
        <v>4326250</v>
      </c>
      <c r="FM82" s="131">
        <v>6043811</v>
      </c>
      <c r="FN82" s="131">
        <v>6091118</v>
      </c>
      <c r="FO82" s="131">
        <v>4019850</v>
      </c>
      <c r="FP82" s="131">
        <v>6367300</v>
      </c>
      <c r="FQ82" s="131">
        <v>2280400</v>
      </c>
      <c r="FR82" s="131">
        <v>4026470</v>
      </c>
      <c r="FS82" s="131">
        <v>3902780</v>
      </c>
      <c r="FT82" s="131">
        <v>4357400</v>
      </c>
      <c r="FU82" s="131">
        <v>2693890</v>
      </c>
      <c r="FV82" s="131">
        <v>2010900</v>
      </c>
      <c r="FW82" s="131">
        <v>5645764</v>
      </c>
      <c r="FX82" s="131">
        <v>6787380</v>
      </c>
      <c r="FY82" s="131">
        <v>6645250</v>
      </c>
      <c r="FZ82" s="131">
        <v>5165160</v>
      </c>
      <c r="GA82" s="131">
        <v>4067599</v>
      </c>
      <c r="GB82" s="131">
        <v>6592250</v>
      </c>
      <c r="GC82" s="131">
        <v>4803038</v>
      </c>
      <c r="GD82" s="131">
        <v>3863000</v>
      </c>
      <c r="GE82" s="131">
        <v>2663900</v>
      </c>
      <c r="GF82" s="131">
        <v>4998510</v>
      </c>
      <c r="GG82" s="131">
        <v>1537900</v>
      </c>
      <c r="GH82" s="131">
        <v>1818000</v>
      </c>
      <c r="GI82" s="131">
        <v>5799600</v>
      </c>
      <c r="GJ82" s="131">
        <v>31130500</v>
      </c>
      <c r="GK82" s="131">
        <v>6549950</v>
      </c>
      <c r="GL82" s="131">
        <v>4873745</v>
      </c>
      <c r="GM82" s="131">
        <v>5162300</v>
      </c>
      <c r="GN82" s="131">
        <v>5074900</v>
      </c>
      <c r="GO82" s="131">
        <v>4071900</v>
      </c>
      <c r="GP82" s="131">
        <v>2954250</v>
      </c>
      <c r="GQ82" s="131">
        <v>6040900</v>
      </c>
      <c r="GR82" s="131">
        <v>4900500</v>
      </c>
      <c r="GS82" s="131">
        <v>3542067</v>
      </c>
      <c r="GT82" s="131">
        <v>3287400</v>
      </c>
      <c r="GU82" s="131">
        <v>3919182</v>
      </c>
      <c r="GV82" s="131">
        <v>4703500</v>
      </c>
      <c r="GW82" s="131">
        <v>3048490</v>
      </c>
      <c r="GX82" s="131">
        <v>6732940</v>
      </c>
      <c r="GY82" s="131">
        <v>10237453</v>
      </c>
      <c r="GZ82" s="131">
        <v>10404505</v>
      </c>
      <c r="HA82" s="131">
        <v>9926552</v>
      </c>
      <c r="HB82" s="131">
        <v>11389534</v>
      </c>
      <c r="HC82" s="131">
        <v>7770200</v>
      </c>
      <c r="HD82" s="131">
        <v>10663390</v>
      </c>
      <c r="HE82" s="131">
        <v>6215150</v>
      </c>
      <c r="HF82" s="131">
        <v>4695395</v>
      </c>
      <c r="HG82" s="131">
        <v>15491668</v>
      </c>
      <c r="HH82" s="131">
        <v>9681400</v>
      </c>
      <c r="HI82" s="131">
        <v>11102010</v>
      </c>
      <c r="HJ82" s="131">
        <v>3926400</v>
      </c>
      <c r="HK82" s="131">
        <v>8830400</v>
      </c>
      <c r="HL82" s="131">
        <v>9635200</v>
      </c>
      <c r="HM82" s="131">
        <v>8741300</v>
      </c>
      <c r="HN82" s="131">
        <v>11016400</v>
      </c>
      <c r="HO82" s="131">
        <v>7482199</v>
      </c>
      <c r="HP82" s="131">
        <v>6975000</v>
      </c>
      <c r="HQ82" s="131">
        <v>7811000</v>
      </c>
      <c r="HR82" s="131">
        <v>8993000</v>
      </c>
      <c r="HS82" s="131">
        <v>8899150</v>
      </c>
      <c r="HT82" s="131">
        <v>14104050</v>
      </c>
      <c r="HU82" s="131">
        <v>8246900</v>
      </c>
      <c r="HV82" s="131">
        <v>9477376</v>
      </c>
      <c r="HW82" s="131">
        <v>8192450</v>
      </c>
      <c r="HX82" s="131">
        <v>8753558</v>
      </c>
      <c r="HY82" s="131">
        <v>5094500</v>
      </c>
      <c r="HZ82" s="131">
        <v>4537500</v>
      </c>
      <c r="IA82" s="131">
        <v>7291000</v>
      </c>
      <c r="IB82" s="131">
        <v>5603900</v>
      </c>
      <c r="IC82" s="131">
        <v>5225600</v>
      </c>
      <c r="ID82" s="131">
        <v>8220551</v>
      </c>
      <c r="IE82" s="131">
        <v>11345800</v>
      </c>
      <c r="IF82" s="131">
        <v>9090541</v>
      </c>
      <c r="IG82" s="131">
        <v>11701300</v>
      </c>
      <c r="IH82" s="131">
        <v>8564250</v>
      </c>
      <c r="II82" s="131">
        <v>7635000</v>
      </c>
      <c r="IJ82" s="131">
        <v>8244500</v>
      </c>
      <c r="IK82" s="131">
        <v>7984150</v>
      </c>
      <c r="IL82" s="131">
        <v>8038700</v>
      </c>
      <c r="IM82" s="131">
        <v>10990400</v>
      </c>
      <c r="IN82" s="131">
        <v>6788255</v>
      </c>
      <c r="IO82" s="131">
        <v>7272040</v>
      </c>
      <c r="IP82" s="131">
        <v>5057500</v>
      </c>
      <c r="IQ82" s="132">
        <v>11180000</v>
      </c>
      <c r="IR82" s="131">
        <v>12795250</v>
      </c>
      <c r="IS82" s="131">
        <v>11882000</v>
      </c>
      <c r="IT82" s="131">
        <v>3434250</v>
      </c>
      <c r="IU82" s="131">
        <v>6930300</v>
      </c>
      <c r="IV82" s="131">
        <v>5122500</v>
      </c>
      <c r="IW82" s="131">
        <v>8658000</v>
      </c>
      <c r="IX82" s="131">
        <v>6017400</v>
      </c>
      <c r="IY82" s="131">
        <v>3254500</v>
      </c>
      <c r="IZ82" s="131">
        <v>5424000</v>
      </c>
      <c r="JA82" s="131">
        <v>9304550</v>
      </c>
      <c r="JB82" s="131">
        <v>1869900</v>
      </c>
      <c r="JC82" s="292">
        <v>9364510</v>
      </c>
      <c r="JD82" s="131"/>
      <c r="JE82" s="131"/>
      <c r="JF82" s="131"/>
      <c r="JG82" s="131"/>
      <c r="JH82" s="131"/>
    </row>
    <row r="83" spans="1:273" s="208" customFormat="1" ht="14.25" customHeight="1" x14ac:dyDescent="0.3">
      <c r="GI83" s="208">
        <v>0</v>
      </c>
      <c r="HA83" s="208" t="s">
        <v>294</v>
      </c>
    </row>
    <row r="84" spans="1:273" ht="14.25" customHeight="1" x14ac:dyDescent="0.35">
      <c r="A84" s="185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39"/>
      <c r="AO84" s="39"/>
      <c r="AP84" s="39"/>
      <c r="AQ84" s="39"/>
      <c r="AR84" s="39"/>
      <c r="AS84" s="39"/>
      <c r="AT84" s="39"/>
      <c r="AU84" s="39"/>
      <c r="AV84" s="39"/>
      <c r="AW84" s="39"/>
      <c r="AX84" s="39"/>
      <c r="AY84" s="39"/>
      <c r="AZ84" s="4"/>
      <c r="BA84" s="4"/>
      <c r="BB84" s="4"/>
      <c r="BC84" s="4"/>
      <c r="BD84" s="4"/>
      <c r="BE84" s="39"/>
      <c r="BF84" s="39"/>
      <c r="BG84" s="39"/>
      <c r="BH84" s="39"/>
      <c r="BI84" s="39"/>
      <c r="BJ84" s="39"/>
      <c r="BK84" s="39"/>
      <c r="BL84" s="39"/>
      <c r="BM84" s="39"/>
      <c r="BN84" s="39"/>
      <c r="BO84" s="5">
        <v>39753</v>
      </c>
      <c r="BP84" s="5">
        <v>39783</v>
      </c>
      <c r="BQ84" s="5">
        <v>39814</v>
      </c>
      <c r="BR84" s="5">
        <v>39845</v>
      </c>
      <c r="BS84" s="5">
        <v>39873</v>
      </c>
      <c r="BT84" s="5">
        <v>39904</v>
      </c>
      <c r="BU84" s="5">
        <v>39934</v>
      </c>
      <c r="BV84" s="5">
        <v>39965</v>
      </c>
      <c r="BW84" s="5">
        <v>39995</v>
      </c>
      <c r="BX84" s="5">
        <v>40026</v>
      </c>
      <c r="BY84" s="5">
        <v>40057</v>
      </c>
      <c r="BZ84" s="5">
        <v>40087</v>
      </c>
      <c r="CA84" s="5">
        <v>40118</v>
      </c>
      <c r="CB84" s="5">
        <v>40148</v>
      </c>
      <c r="CC84" s="5">
        <v>40179</v>
      </c>
      <c r="CD84" s="5">
        <v>40210</v>
      </c>
      <c r="CE84" s="5">
        <v>40238</v>
      </c>
      <c r="CF84" s="5">
        <v>40269</v>
      </c>
      <c r="CG84" s="5">
        <v>40299</v>
      </c>
      <c r="CH84" s="5">
        <v>40330</v>
      </c>
      <c r="CI84" s="5">
        <v>40360</v>
      </c>
      <c r="CJ84" s="5">
        <v>40391</v>
      </c>
      <c r="CK84" s="5">
        <v>40422</v>
      </c>
      <c r="CL84" s="5">
        <v>40452</v>
      </c>
      <c r="CM84" s="5">
        <v>40483</v>
      </c>
      <c r="CN84" s="5">
        <v>40513</v>
      </c>
      <c r="CO84" s="5">
        <v>40544</v>
      </c>
      <c r="CP84" s="5">
        <v>40575</v>
      </c>
      <c r="CQ84" s="5">
        <v>40603</v>
      </c>
      <c r="CR84" s="5">
        <v>40634</v>
      </c>
      <c r="CS84" s="5">
        <v>40664</v>
      </c>
      <c r="CT84" s="5">
        <v>40695</v>
      </c>
      <c r="CU84" s="5">
        <v>40725</v>
      </c>
      <c r="CV84" s="5">
        <v>40756</v>
      </c>
      <c r="CW84" s="5">
        <v>40787</v>
      </c>
      <c r="CX84" s="5">
        <v>40817</v>
      </c>
      <c r="CY84" s="5">
        <v>40848</v>
      </c>
      <c r="CZ84" s="5">
        <v>40878</v>
      </c>
      <c r="DA84" s="5">
        <v>40909</v>
      </c>
      <c r="DB84" s="5">
        <v>40940</v>
      </c>
      <c r="DC84" s="5">
        <v>40969</v>
      </c>
      <c r="DD84" s="5">
        <v>41000</v>
      </c>
      <c r="DE84" s="5">
        <v>41030</v>
      </c>
      <c r="DF84" s="5">
        <v>41061</v>
      </c>
      <c r="DG84" s="5">
        <v>41091</v>
      </c>
      <c r="DH84" s="5">
        <v>41122</v>
      </c>
      <c r="DI84" s="5">
        <v>41153</v>
      </c>
      <c r="DJ84" s="5">
        <v>41183</v>
      </c>
      <c r="DK84" s="5">
        <v>41214</v>
      </c>
      <c r="DL84" s="5">
        <v>41244</v>
      </c>
      <c r="DM84" s="5">
        <v>41275</v>
      </c>
      <c r="DN84" s="5">
        <v>41306</v>
      </c>
      <c r="DO84" s="5">
        <v>41334</v>
      </c>
      <c r="DP84" s="5">
        <v>41365</v>
      </c>
      <c r="DQ84" s="5">
        <v>41395</v>
      </c>
      <c r="DR84" s="5">
        <v>41426</v>
      </c>
      <c r="DS84" s="5">
        <v>41456</v>
      </c>
      <c r="DT84" s="5">
        <v>41487</v>
      </c>
      <c r="DU84" s="5">
        <v>41518</v>
      </c>
      <c r="DV84" s="5">
        <v>41548</v>
      </c>
      <c r="DW84" s="5">
        <v>41579</v>
      </c>
      <c r="DX84" s="5">
        <v>41609</v>
      </c>
      <c r="DY84" s="5">
        <v>41640</v>
      </c>
      <c r="DZ84" s="5">
        <v>41671</v>
      </c>
      <c r="EA84" s="5">
        <v>41699</v>
      </c>
      <c r="EB84" s="5">
        <v>41730</v>
      </c>
      <c r="EC84" s="5">
        <v>41760</v>
      </c>
      <c r="ED84" s="5">
        <v>41791</v>
      </c>
      <c r="EE84" s="5">
        <v>41821</v>
      </c>
      <c r="EF84" s="5">
        <v>41852</v>
      </c>
      <c r="EG84" s="5">
        <v>41883</v>
      </c>
      <c r="EH84" s="5">
        <v>41913</v>
      </c>
      <c r="EI84" s="5">
        <v>41944</v>
      </c>
      <c r="EJ84" s="5">
        <v>41974</v>
      </c>
      <c r="EK84" s="5">
        <v>42005</v>
      </c>
      <c r="EL84" s="5">
        <v>42036</v>
      </c>
      <c r="EM84" s="5">
        <v>42064</v>
      </c>
      <c r="EN84" s="5">
        <v>42095</v>
      </c>
      <c r="EO84" s="5">
        <v>42125</v>
      </c>
      <c r="EP84" s="5">
        <v>42156</v>
      </c>
      <c r="EQ84" s="5">
        <v>42186</v>
      </c>
      <c r="ER84" s="5">
        <v>42217</v>
      </c>
      <c r="ES84" s="5">
        <v>42248</v>
      </c>
      <c r="ET84" s="5">
        <v>42278</v>
      </c>
      <c r="EU84" s="5">
        <v>42309</v>
      </c>
      <c r="EV84" s="5">
        <v>42339</v>
      </c>
      <c r="EW84" s="5">
        <v>42370</v>
      </c>
      <c r="EX84" s="5">
        <v>42401</v>
      </c>
      <c r="EY84" s="5">
        <v>42430</v>
      </c>
      <c r="EZ84" s="5">
        <v>42461</v>
      </c>
      <c r="FA84" s="5">
        <v>42491</v>
      </c>
      <c r="FB84" s="5">
        <v>42522</v>
      </c>
      <c r="FC84" s="5">
        <v>42552</v>
      </c>
      <c r="FD84" s="5">
        <v>42583</v>
      </c>
      <c r="FE84" s="5">
        <v>42614</v>
      </c>
      <c r="FF84" s="5">
        <v>42644</v>
      </c>
      <c r="FG84" s="5">
        <v>42675</v>
      </c>
      <c r="FH84" s="5">
        <v>42705</v>
      </c>
      <c r="FI84" s="5">
        <v>42736</v>
      </c>
      <c r="FJ84" s="5">
        <v>42767</v>
      </c>
      <c r="FK84" s="5">
        <v>42795</v>
      </c>
      <c r="FL84" s="5">
        <v>42826</v>
      </c>
      <c r="FM84" s="5">
        <v>42856</v>
      </c>
      <c r="FN84" s="5">
        <v>42887</v>
      </c>
      <c r="FO84" s="5">
        <v>42917</v>
      </c>
      <c r="FP84" s="5">
        <v>42948</v>
      </c>
      <c r="FQ84" s="5">
        <v>42979</v>
      </c>
      <c r="FR84" s="5">
        <v>43009</v>
      </c>
      <c r="FS84" s="5">
        <v>43040</v>
      </c>
      <c r="FT84" s="5">
        <v>43070</v>
      </c>
      <c r="FU84" s="5">
        <v>43101</v>
      </c>
      <c r="FV84" s="5">
        <v>43132</v>
      </c>
      <c r="FW84" s="5">
        <v>43160</v>
      </c>
      <c r="FX84" s="5">
        <v>43191</v>
      </c>
      <c r="FY84" s="5">
        <v>43221</v>
      </c>
      <c r="FZ84" s="5">
        <v>43252</v>
      </c>
      <c r="GA84" s="5">
        <v>43282</v>
      </c>
      <c r="GB84" s="5">
        <v>43313</v>
      </c>
      <c r="GC84" s="5">
        <v>43344</v>
      </c>
      <c r="GD84" s="5">
        <v>43374</v>
      </c>
      <c r="GE84" s="5">
        <v>43405</v>
      </c>
      <c r="GF84" s="5">
        <v>43435</v>
      </c>
      <c r="GG84" s="5">
        <v>43466</v>
      </c>
      <c r="GH84" s="5">
        <v>43497</v>
      </c>
      <c r="GI84" s="5">
        <v>43525</v>
      </c>
      <c r="GJ84" s="5">
        <v>43556</v>
      </c>
      <c r="GK84" s="5">
        <v>43586</v>
      </c>
      <c r="GL84" s="5">
        <v>43617</v>
      </c>
      <c r="GM84" s="5">
        <v>43647</v>
      </c>
      <c r="GN84" s="5">
        <v>43678</v>
      </c>
      <c r="GO84" s="5">
        <v>43709</v>
      </c>
      <c r="GP84" s="5">
        <v>43739</v>
      </c>
      <c r="GQ84" s="5">
        <v>43770</v>
      </c>
      <c r="GR84" s="5">
        <v>43800</v>
      </c>
      <c r="GS84" s="5">
        <v>43831</v>
      </c>
      <c r="GT84" s="5">
        <v>43862</v>
      </c>
      <c r="GU84" s="5">
        <v>43891</v>
      </c>
      <c r="GV84" s="5">
        <v>43922</v>
      </c>
      <c r="GW84" s="5">
        <v>43952</v>
      </c>
      <c r="GX84" s="5">
        <v>43983</v>
      </c>
      <c r="GY84" s="5">
        <v>44013</v>
      </c>
      <c r="GZ84" s="5">
        <v>44044</v>
      </c>
      <c r="HA84" s="5">
        <v>44075</v>
      </c>
      <c r="HB84" s="5">
        <v>44105</v>
      </c>
      <c r="HC84" s="5">
        <v>44136</v>
      </c>
      <c r="HD84" s="5">
        <v>44166</v>
      </c>
      <c r="HE84" s="5">
        <v>44197</v>
      </c>
      <c r="HF84" s="5">
        <v>44228</v>
      </c>
      <c r="HG84" s="5">
        <v>44256</v>
      </c>
      <c r="HH84" s="5">
        <v>44287</v>
      </c>
      <c r="HI84" s="5">
        <v>44317</v>
      </c>
      <c r="HJ84" s="5">
        <v>44348</v>
      </c>
      <c r="HK84" s="5">
        <v>44378</v>
      </c>
      <c r="HL84" s="5">
        <v>44409</v>
      </c>
      <c r="HM84" s="5">
        <v>44440</v>
      </c>
      <c r="HN84" s="5">
        <v>44470</v>
      </c>
      <c r="HO84" s="5">
        <v>44501</v>
      </c>
      <c r="HP84" s="5">
        <v>44531</v>
      </c>
      <c r="HQ84" s="5">
        <v>44562</v>
      </c>
      <c r="HR84" s="5">
        <v>44593</v>
      </c>
      <c r="HS84" s="5">
        <v>44621</v>
      </c>
      <c r="HT84" s="5">
        <v>44652</v>
      </c>
      <c r="HU84" s="5">
        <v>44682</v>
      </c>
      <c r="HV84" s="5">
        <v>44713</v>
      </c>
      <c r="HW84" s="5">
        <v>44743</v>
      </c>
      <c r="HX84" s="5">
        <v>44774</v>
      </c>
      <c r="HY84" s="5">
        <v>44805</v>
      </c>
      <c r="HZ84" s="5">
        <v>44835</v>
      </c>
      <c r="IA84" s="5">
        <v>44866</v>
      </c>
      <c r="IB84" s="5">
        <v>44896</v>
      </c>
      <c r="IC84" s="5">
        <v>44927</v>
      </c>
      <c r="ID84" s="5">
        <v>44958</v>
      </c>
      <c r="IE84" s="5">
        <v>44986</v>
      </c>
      <c r="IF84" s="5">
        <v>45017</v>
      </c>
      <c r="IG84" s="5">
        <v>45047</v>
      </c>
      <c r="IH84" s="5">
        <v>45078</v>
      </c>
      <c r="II84" s="5">
        <v>45108</v>
      </c>
      <c r="IJ84" s="5">
        <v>45139</v>
      </c>
      <c r="IK84" s="5">
        <v>45170</v>
      </c>
      <c r="IL84" s="5">
        <v>45200</v>
      </c>
      <c r="IM84" s="5">
        <v>45231</v>
      </c>
      <c r="IN84" s="5">
        <v>45261</v>
      </c>
      <c r="IO84" s="5">
        <v>45292</v>
      </c>
      <c r="IP84" s="5">
        <v>45323</v>
      </c>
      <c r="IQ84" s="119">
        <v>45352</v>
      </c>
      <c r="IR84" s="5">
        <v>45383</v>
      </c>
      <c r="IS84" s="5">
        <v>45413</v>
      </c>
      <c r="IT84" s="5">
        <v>45444</v>
      </c>
      <c r="IU84" s="5">
        <v>45474</v>
      </c>
      <c r="IV84" s="5">
        <v>45505</v>
      </c>
      <c r="IW84" s="5">
        <v>45536</v>
      </c>
      <c r="IX84" s="5">
        <v>45566</v>
      </c>
      <c r="IY84" s="5">
        <v>45597</v>
      </c>
      <c r="IZ84" s="5">
        <v>45627</v>
      </c>
      <c r="JA84" s="5">
        <v>45658</v>
      </c>
      <c r="JB84" s="5">
        <v>45689</v>
      </c>
      <c r="JC84" s="264">
        <v>45717</v>
      </c>
      <c r="JD84" s="5">
        <v>45748</v>
      </c>
      <c r="JE84" s="5">
        <v>45778</v>
      </c>
      <c r="JF84" s="5">
        <v>45809</v>
      </c>
      <c r="JG84" s="5">
        <v>45839</v>
      </c>
      <c r="JH84" s="5">
        <v>45870</v>
      </c>
      <c r="JI84" s="5">
        <v>45901</v>
      </c>
      <c r="JJ84" s="5">
        <v>45931</v>
      </c>
      <c r="JK84" s="5">
        <v>45962</v>
      </c>
      <c r="JL84" s="5">
        <v>45992</v>
      </c>
      <c r="JM84" s="5">
        <v>46023</v>
      </c>
    </row>
    <row r="85" spans="1:273" ht="14.25" customHeight="1" x14ac:dyDescent="0.3">
      <c r="A85" s="193" t="s">
        <v>295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>
        <v>2</v>
      </c>
      <c r="BP85" s="21">
        <v>7</v>
      </c>
      <c r="BQ85" s="21">
        <v>2</v>
      </c>
      <c r="BR85" s="21">
        <v>4</v>
      </c>
      <c r="BS85" s="21">
        <v>10</v>
      </c>
      <c r="BT85" s="21">
        <v>9</v>
      </c>
      <c r="BU85" s="21">
        <v>6</v>
      </c>
      <c r="BV85" s="21">
        <v>11</v>
      </c>
      <c r="BW85" s="21">
        <v>9</v>
      </c>
      <c r="BX85" s="21">
        <v>5</v>
      </c>
      <c r="BY85" s="21">
        <v>7</v>
      </c>
      <c r="BZ85" s="21">
        <v>8</v>
      </c>
      <c r="CA85" s="21">
        <v>10</v>
      </c>
      <c r="CB85" s="21">
        <v>14</v>
      </c>
      <c r="CC85" s="21">
        <v>13</v>
      </c>
      <c r="CD85" s="21">
        <v>8</v>
      </c>
      <c r="CE85" s="21">
        <v>16</v>
      </c>
      <c r="CF85" s="21">
        <v>22</v>
      </c>
      <c r="CG85" s="21">
        <v>12</v>
      </c>
      <c r="CH85" s="21">
        <v>11</v>
      </c>
      <c r="CI85" s="21">
        <v>9</v>
      </c>
      <c r="CJ85" s="21">
        <v>11</v>
      </c>
      <c r="CK85" s="21">
        <v>6</v>
      </c>
      <c r="CL85" s="21">
        <v>9</v>
      </c>
      <c r="CM85" s="21">
        <v>14</v>
      </c>
      <c r="CN85" s="21">
        <v>14</v>
      </c>
      <c r="CO85" s="21">
        <v>10</v>
      </c>
      <c r="CP85" s="21">
        <v>14</v>
      </c>
      <c r="CQ85" s="21">
        <v>19</v>
      </c>
      <c r="CR85" s="21">
        <v>17</v>
      </c>
      <c r="CS85" s="21">
        <v>25</v>
      </c>
      <c r="CT85" s="21">
        <v>20</v>
      </c>
      <c r="CU85" s="21">
        <v>15</v>
      </c>
      <c r="CV85" s="21">
        <v>9</v>
      </c>
      <c r="CW85" s="21">
        <v>16</v>
      </c>
      <c r="CX85" s="21">
        <v>15</v>
      </c>
      <c r="CY85" s="21">
        <v>12</v>
      </c>
      <c r="CZ85" s="21">
        <v>14</v>
      </c>
      <c r="DA85" s="21">
        <v>14</v>
      </c>
      <c r="DB85" s="21">
        <v>20</v>
      </c>
      <c r="DC85" s="21">
        <v>17</v>
      </c>
      <c r="DD85" s="21">
        <v>10</v>
      </c>
      <c r="DE85" s="21">
        <v>18</v>
      </c>
      <c r="DF85" s="21">
        <v>13</v>
      </c>
      <c r="DG85" s="21">
        <v>12</v>
      </c>
      <c r="DH85" s="21">
        <v>18</v>
      </c>
      <c r="DI85" s="21">
        <v>21</v>
      </c>
      <c r="DJ85" s="21">
        <v>8</v>
      </c>
      <c r="DK85" s="21">
        <v>16</v>
      </c>
      <c r="DL85" s="21">
        <v>11</v>
      </c>
      <c r="DM85" s="21">
        <v>11</v>
      </c>
      <c r="DN85" s="21">
        <v>11</v>
      </c>
      <c r="DO85" s="21">
        <v>12</v>
      </c>
      <c r="DP85" s="21">
        <v>10</v>
      </c>
      <c r="DQ85" s="21">
        <v>16</v>
      </c>
      <c r="DR85" s="21">
        <v>16</v>
      </c>
      <c r="DS85" s="21">
        <v>15</v>
      </c>
      <c r="DT85" s="21">
        <v>14</v>
      </c>
      <c r="DU85" s="21">
        <v>9</v>
      </c>
      <c r="DV85" s="21">
        <v>5</v>
      </c>
      <c r="DW85" s="21">
        <v>5</v>
      </c>
      <c r="DX85" s="21">
        <v>15</v>
      </c>
      <c r="DY85" s="21">
        <v>4</v>
      </c>
      <c r="DZ85" s="21">
        <v>1</v>
      </c>
      <c r="EA85" s="21">
        <v>7</v>
      </c>
      <c r="EB85" s="21">
        <v>13</v>
      </c>
      <c r="EC85" s="21">
        <v>12</v>
      </c>
      <c r="ED85" s="21">
        <v>6</v>
      </c>
      <c r="EE85" s="21">
        <v>6</v>
      </c>
      <c r="EF85" s="21">
        <v>6</v>
      </c>
      <c r="EG85" s="21">
        <v>6</v>
      </c>
      <c r="EH85" s="21">
        <v>10</v>
      </c>
      <c r="EI85" s="21">
        <v>1</v>
      </c>
      <c r="EJ85" s="21">
        <v>16</v>
      </c>
      <c r="EK85" s="21">
        <v>7</v>
      </c>
      <c r="EL85" s="21">
        <v>5</v>
      </c>
      <c r="EM85" s="21">
        <v>4</v>
      </c>
      <c r="EN85" s="21">
        <v>4</v>
      </c>
      <c r="EO85" s="21">
        <v>9</v>
      </c>
      <c r="EP85" s="21">
        <v>14</v>
      </c>
      <c r="EQ85" s="21">
        <v>7</v>
      </c>
      <c r="ER85" s="21">
        <v>6</v>
      </c>
      <c r="ES85" s="21">
        <v>5</v>
      </c>
      <c r="ET85" s="21">
        <v>2</v>
      </c>
      <c r="EU85" s="21">
        <v>7</v>
      </c>
      <c r="EV85" s="21">
        <v>4</v>
      </c>
      <c r="EW85" s="21">
        <v>5</v>
      </c>
      <c r="EX85" s="21">
        <v>4</v>
      </c>
      <c r="EY85" s="21">
        <v>1</v>
      </c>
      <c r="EZ85" s="21">
        <v>2</v>
      </c>
      <c r="FA85" s="21">
        <v>2</v>
      </c>
      <c r="FB85" s="21">
        <v>4</v>
      </c>
      <c r="FC85" s="21">
        <v>3</v>
      </c>
      <c r="FD85" s="21">
        <v>2</v>
      </c>
      <c r="FE85" s="21">
        <v>1</v>
      </c>
      <c r="FF85" s="21">
        <v>1</v>
      </c>
      <c r="FG85" s="21">
        <v>3</v>
      </c>
      <c r="FH85" s="21">
        <v>3</v>
      </c>
      <c r="FI85" s="21">
        <v>5</v>
      </c>
      <c r="FJ85" s="21">
        <v>2</v>
      </c>
      <c r="FK85" s="21">
        <v>2</v>
      </c>
      <c r="FL85" s="21">
        <v>0</v>
      </c>
      <c r="FM85" s="21">
        <v>5</v>
      </c>
      <c r="FN85" s="21">
        <v>4</v>
      </c>
      <c r="FO85" s="21">
        <v>0</v>
      </c>
      <c r="FP85" s="21">
        <v>1</v>
      </c>
      <c r="FQ85" s="21">
        <v>3</v>
      </c>
      <c r="FR85" s="21">
        <v>6</v>
      </c>
      <c r="FS85" s="21">
        <v>0</v>
      </c>
      <c r="FT85" s="21">
        <v>0</v>
      </c>
      <c r="FU85" s="21">
        <v>1</v>
      </c>
      <c r="FV85" s="21">
        <v>1</v>
      </c>
      <c r="FW85" s="21">
        <v>1</v>
      </c>
      <c r="FX85" s="21">
        <v>2</v>
      </c>
      <c r="FY85" s="21">
        <v>0</v>
      </c>
      <c r="FZ85" s="21">
        <v>0</v>
      </c>
      <c r="GA85" s="21">
        <v>1</v>
      </c>
      <c r="GB85" s="21">
        <v>1</v>
      </c>
      <c r="GC85" s="21">
        <v>1</v>
      </c>
      <c r="GD85" s="21">
        <v>0</v>
      </c>
      <c r="GE85" s="21">
        <v>0</v>
      </c>
      <c r="GF85" s="21">
        <v>3</v>
      </c>
      <c r="GG85" s="21">
        <v>0</v>
      </c>
      <c r="GH85" s="21">
        <v>1</v>
      </c>
      <c r="GI85" s="21">
        <v>1</v>
      </c>
      <c r="GJ85" s="21">
        <v>1</v>
      </c>
      <c r="GK85" s="21">
        <v>0</v>
      </c>
      <c r="GL85" s="21">
        <v>1</v>
      </c>
      <c r="GM85" s="21">
        <v>1</v>
      </c>
      <c r="GN85" s="21">
        <v>1</v>
      </c>
      <c r="GO85" s="21">
        <v>0</v>
      </c>
      <c r="GP85" s="21">
        <v>1</v>
      </c>
      <c r="GQ85" s="21">
        <v>0</v>
      </c>
      <c r="GR85" s="21">
        <v>1</v>
      </c>
      <c r="GS85" s="21">
        <v>1</v>
      </c>
      <c r="GT85" s="21">
        <v>1</v>
      </c>
      <c r="GU85" s="21">
        <v>0</v>
      </c>
      <c r="GV85" s="21">
        <v>0</v>
      </c>
      <c r="GW85" s="21">
        <v>0</v>
      </c>
      <c r="GX85" s="21">
        <v>2</v>
      </c>
      <c r="GY85" s="21">
        <v>0</v>
      </c>
      <c r="GZ85" s="21">
        <v>2</v>
      </c>
      <c r="HA85" s="21">
        <v>1</v>
      </c>
      <c r="HB85" s="21">
        <v>1</v>
      </c>
      <c r="HC85" s="21">
        <v>0</v>
      </c>
      <c r="HD85" s="21">
        <v>0</v>
      </c>
      <c r="HE85" s="21">
        <v>2</v>
      </c>
      <c r="HF85" s="21">
        <v>0</v>
      </c>
      <c r="HG85" s="21">
        <v>1</v>
      </c>
      <c r="HH85" s="21">
        <v>1</v>
      </c>
      <c r="HI85" s="21">
        <v>0</v>
      </c>
      <c r="HJ85" s="21">
        <v>1</v>
      </c>
      <c r="HK85" s="21">
        <v>1</v>
      </c>
      <c r="HL85" s="21">
        <v>1</v>
      </c>
      <c r="HM85" s="21">
        <v>0</v>
      </c>
      <c r="HN85" s="21">
        <v>0</v>
      </c>
      <c r="HO85" s="21">
        <v>0</v>
      </c>
      <c r="HP85" s="21">
        <v>1</v>
      </c>
      <c r="HQ85" s="21">
        <v>0</v>
      </c>
      <c r="HR85" s="21">
        <v>0</v>
      </c>
      <c r="HS85" s="21">
        <v>1</v>
      </c>
      <c r="HT85" s="21">
        <v>0</v>
      </c>
      <c r="HU85" s="21">
        <v>0</v>
      </c>
      <c r="HV85" s="21">
        <v>0</v>
      </c>
      <c r="HW85" s="21">
        <v>0</v>
      </c>
      <c r="HX85" s="21">
        <v>0</v>
      </c>
      <c r="HY85" s="21">
        <v>0</v>
      </c>
      <c r="HZ85" s="21">
        <v>0</v>
      </c>
      <c r="IA85" s="21">
        <v>0</v>
      </c>
      <c r="IB85" s="21">
        <v>0</v>
      </c>
      <c r="IC85" s="21">
        <v>0</v>
      </c>
      <c r="ID85" s="21">
        <v>1</v>
      </c>
      <c r="IE85" s="21">
        <v>0</v>
      </c>
      <c r="IF85" s="21">
        <v>1</v>
      </c>
      <c r="IG85" s="21">
        <v>0</v>
      </c>
      <c r="IH85" s="21">
        <v>0</v>
      </c>
      <c r="II85" s="21">
        <v>0</v>
      </c>
      <c r="IJ85" s="21">
        <v>0</v>
      </c>
      <c r="IK85" s="21">
        <v>0</v>
      </c>
      <c r="IL85" s="21">
        <v>0</v>
      </c>
      <c r="IM85" s="21">
        <v>1</v>
      </c>
      <c r="IN85" s="21">
        <v>0</v>
      </c>
      <c r="IO85" s="21">
        <v>0</v>
      </c>
      <c r="IP85" s="21">
        <v>0</v>
      </c>
      <c r="IQ85" s="134">
        <v>0</v>
      </c>
      <c r="IR85" s="21">
        <v>0</v>
      </c>
      <c r="IS85" s="21">
        <v>2</v>
      </c>
      <c r="IT85" s="21">
        <v>0</v>
      </c>
      <c r="IU85" s="21">
        <v>1</v>
      </c>
      <c r="IV85" s="21">
        <v>0</v>
      </c>
      <c r="IW85" s="21">
        <v>0</v>
      </c>
      <c r="IX85" s="21">
        <v>1</v>
      </c>
      <c r="IY85" s="21">
        <v>0</v>
      </c>
      <c r="IZ85" s="21">
        <v>0</v>
      </c>
      <c r="JA85" s="21">
        <v>0</v>
      </c>
      <c r="JB85" s="21">
        <v>0</v>
      </c>
      <c r="JC85" s="134">
        <v>0</v>
      </c>
    </row>
    <row r="86" spans="1:273" ht="14.25" customHeight="1" x14ac:dyDescent="0.3">
      <c r="A86" s="193" t="s">
        <v>296</v>
      </c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>
        <v>6</v>
      </c>
      <c r="BP86" s="21">
        <v>6</v>
      </c>
      <c r="BQ86" s="21">
        <v>5</v>
      </c>
      <c r="BR86" s="21">
        <v>21</v>
      </c>
      <c r="BS86" s="21">
        <v>16</v>
      </c>
      <c r="BT86" s="21">
        <v>15</v>
      </c>
      <c r="BU86" s="21">
        <v>20</v>
      </c>
      <c r="BV86" s="21">
        <v>18</v>
      </c>
      <c r="BW86" s="21">
        <v>20</v>
      </c>
      <c r="BX86" s="21">
        <v>11</v>
      </c>
      <c r="BY86" s="21">
        <v>17</v>
      </c>
      <c r="BZ86" s="21">
        <v>25</v>
      </c>
      <c r="CA86" s="21">
        <v>17</v>
      </c>
      <c r="CB86" s="21">
        <v>43</v>
      </c>
      <c r="CC86" s="21">
        <v>21</v>
      </c>
      <c r="CD86" s="21">
        <v>19</v>
      </c>
      <c r="CE86" s="21">
        <v>27</v>
      </c>
      <c r="CF86" s="21">
        <v>36</v>
      </c>
      <c r="CG86" s="21">
        <v>40</v>
      </c>
      <c r="CH86" s="21">
        <v>43</v>
      </c>
      <c r="CI86" s="21">
        <v>32</v>
      </c>
      <c r="CJ86" s="21">
        <v>29</v>
      </c>
      <c r="CK86" s="21">
        <v>44</v>
      </c>
      <c r="CL86" s="21">
        <v>26</v>
      </c>
      <c r="CM86" s="21">
        <v>27</v>
      </c>
      <c r="CN86" s="21">
        <v>35</v>
      </c>
      <c r="CO86" s="21">
        <v>24</v>
      </c>
      <c r="CP86" s="21">
        <v>27</v>
      </c>
      <c r="CQ86" s="21">
        <v>35</v>
      </c>
      <c r="CR86" s="21">
        <v>34</v>
      </c>
      <c r="CS86" s="21">
        <v>30</v>
      </c>
      <c r="CT86" s="21">
        <v>32</v>
      </c>
      <c r="CU86" s="21">
        <v>34</v>
      </c>
      <c r="CV86" s="21">
        <v>21</v>
      </c>
      <c r="CW86" s="21">
        <v>20</v>
      </c>
      <c r="CX86" s="21">
        <v>19</v>
      </c>
      <c r="CY86" s="21">
        <v>10</v>
      </c>
      <c r="CZ86" s="21">
        <v>19</v>
      </c>
      <c r="DA86" s="21">
        <v>14</v>
      </c>
      <c r="DB86" s="21">
        <v>29</v>
      </c>
      <c r="DC86" s="21">
        <v>23</v>
      </c>
      <c r="DD86" s="21">
        <v>21</v>
      </c>
      <c r="DE86" s="21">
        <v>31</v>
      </c>
      <c r="DF86" s="21">
        <v>24</v>
      </c>
      <c r="DG86" s="21">
        <v>26</v>
      </c>
      <c r="DH86" s="21">
        <v>32</v>
      </c>
      <c r="DI86" s="21">
        <v>28</v>
      </c>
      <c r="DJ86" s="21">
        <v>26</v>
      </c>
      <c r="DK86" s="21">
        <v>21</v>
      </c>
      <c r="DL86" s="21">
        <v>24</v>
      </c>
      <c r="DM86" s="21">
        <v>21</v>
      </c>
      <c r="DN86" s="21">
        <v>28</v>
      </c>
      <c r="DO86" s="21">
        <v>32</v>
      </c>
      <c r="DP86" s="21">
        <v>27</v>
      </c>
      <c r="DQ86" s="21">
        <v>24</v>
      </c>
      <c r="DR86" s="21">
        <v>17</v>
      </c>
      <c r="DS86" s="21">
        <v>28</v>
      </c>
      <c r="DT86" s="21">
        <v>18</v>
      </c>
      <c r="DU86" s="21">
        <v>15</v>
      </c>
      <c r="DV86" s="21">
        <v>10</v>
      </c>
      <c r="DW86" s="21">
        <v>4</v>
      </c>
      <c r="DX86" s="21">
        <v>19</v>
      </c>
      <c r="DY86" s="21">
        <v>15</v>
      </c>
      <c r="DZ86" s="21">
        <v>22</v>
      </c>
      <c r="EA86" s="21">
        <v>13</v>
      </c>
      <c r="EB86" s="21">
        <v>11</v>
      </c>
      <c r="EC86" s="21">
        <v>19</v>
      </c>
      <c r="ED86" s="21">
        <v>12</v>
      </c>
      <c r="EE86" s="21">
        <v>13</v>
      </c>
      <c r="EF86" s="21">
        <v>12</v>
      </c>
      <c r="EG86" s="21">
        <v>18</v>
      </c>
      <c r="EH86" s="21">
        <v>8</v>
      </c>
      <c r="EI86" s="21">
        <v>11</v>
      </c>
      <c r="EJ86" s="21">
        <v>10</v>
      </c>
      <c r="EK86" s="21">
        <v>10</v>
      </c>
      <c r="EL86" s="21">
        <v>11</v>
      </c>
      <c r="EM86" s="21">
        <v>15</v>
      </c>
      <c r="EN86" s="21">
        <v>6</v>
      </c>
      <c r="EO86" s="21">
        <v>9</v>
      </c>
      <c r="EP86" s="21">
        <v>6</v>
      </c>
      <c r="EQ86" s="21">
        <v>14</v>
      </c>
      <c r="ER86" s="21">
        <v>5</v>
      </c>
      <c r="ES86" s="21">
        <v>7</v>
      </c>
      <c r="ET86" s="21">
        <v>5</v>
      </c>
      <c r="EU86" s="21">
        <v>7</v>
      </c>
      <c r="EV86" s="21">
        <v>9</v>
      </c>
      <c r="EW86" s="21">
        <v>5</v>
      </c>
      <c r="EX86" s="21">
        <v>5</v>
      </c>
      <c r="EY86" s="21">
        <v>8</v>
      </c>
      <c r="EZ86" s="21">
        <v>8</v>
      </c>
      <c r="FA86" s="21">
        <v>8</v>
      </c>
      <c r="FB86" s="21">
        <v>7</v>
      </c>
      <c r="FC86" s="21">
        <v>6</v>
      </c>
      <c r="FD86" s="21">
        <v>7</v>
      </c>
      <c r="FE86" s="21">
        <v>3</v>
      </c>
      <c r="FF86" s="21">
        <v>7</v>
      </c>
      <c r="FG86" s="21">
        <v>9</v>
      </c>
      <c r="FH86" s="21">
        <v>8</v>
      </c>
      <c r="FI86" s="21">
        <v>9</v>
      </c>
      <c r="FJ86" s="21">
        <v>8</v>
      </c>
      <c r="FK86" s="21">
        <v>8</v>
      </c>
      <c r="FL86" s="21">
        <v>6</v>
      </c>
      <c r="FM86" s="21">
        <v>9</v>
      </c>
      <c r="FN86" s="21">
        <v>7</v>
      </c>
      <c r="FO86" s="21">
        <v>6</v>
      </c>
      <c r="FP86" s="21">
        <v>4</v>
      </c>
      <c r="FQ86" s="21">
        <v>6</v>
      </c>
      <c r="FR86" s="21">
        <v>7</v>
      </c>
      <c r="FS86" s="21">
        <v>4</v>
      </c>
      <c r="FT86" s="21">
        <v>6</v>
      </c>
      <c r="FU86" s="21">
        <v>3</v>
      </c>
      <c r="FV86" s="21">
        <v>3</v>
      </c>
      <c r="FW86" s="21">
        <v>12</v>
      </c>
      <c r="FX86" s="21">
        <v>3</v>
      </c>
      <c r="FY86" s="21">
        <v>6</v>
      </c>
      <c r="FZ86" s="21">
        <v>6</v>
      </c>
      <c r="GA86" s="21">
        <v>2</v>
      </c>
      <c r="GB86" s="21">
        <v>10</v>
      </c>
      <c r="GC86" s="21">
        <v>3</v>
      </c>
      <c r="GD86" s="21">
        <v>4</v>
      </c>
      <c r="GE86" s="21">
        <v>7</v>
      </c>
      <c r="GF86" s="21">
        <v>5</v>
      </c>
      <c r="GG86" s="21">
        <v>2</v>
      </c>
      <c r="GH86" s="21">
        <v>1</v>
      </c>
      <c r="GI86" s="21">
        <v>5</v>
      </c>
      <c r="GJ86" s="21">
        <v>5</v>
      </c>
      <c r="GK86" s="21">
        <v>7</v>
      </c>
      <c r="GL86" s="21">
        <v>1</v>
      </c>
      <c r="GM86" s="21">
        <v>5</v>
      </c>
      <c r="GN86" s="21">
        <v>4</v>
      </c>
      <c r="GO86" s="21">
        <v>7</v>
      </c>
      <c r="GP86" s="21">
        <v>4</v>
      </c>
      <c r="GQ86" s="21">
        <v>4</v>
      </c>
      <c r="GR86" s="21">
        <v>2</v>
      </c>
      <c r="GS86" s="21">
        <v>8</v>
      </c>
      <c r="GT86" s="21">
        <v>7</v>
      </c>
      <c r="GU86" s="21">
        <v>8</v>
      </c>
      <c r="GV86" s="21">
        <v>4</v>
      </c>
      <c r="GW86" s="21">
        <v>5</v>
      </c>
      <c r="GX86" s="21">
        <v>7</v>
      </c>
      <c r="GY86" s="21">
        <v>3</v>
      </c>
      <c r="GZ86" s="21">
        <v>3</v>
      </c>
      <c r="HA86" s="21">
        <v>2</v>
      </c>
      <c r="HB86" s="21">
        <v>4</v>
      </c>
      <c r="HC86" s="21">
        <v>2</v>
      </c>
      <c r="HD86" s="21">
        <v>3</v>
      </c>
      <c r="HE86" s="21">
        <v>2</v>
      </c>
      <c r="HF86" s="21">
        <v>1</v>
      </c>
      <c r="HG86" s="21">
        <v>3</v>
      </c>
      <c r="HH86" s="21">
        <v>1</v>
      </c>
      <c r="HI86" s="21">
        <v>1</v>
      </c>
      <c r="HJ86" s="21">
        <v>2</v>
      </c>
      <c r="HK86" s="21">
        <v>1</v>
      </c>
      <c r="HL86" s="21">
        <v>4</v>
      </c>
      <c r="HM86" s="21">
        <v>0</v>
      </c>
      <c r="HN86" s="21">
        <v>1</v>
      </c>
      <c r="HO86" s="21">
        <v>2</v>
      </c>
      <c r="HP86" s="21">
        <v>0</v>
      </c>
      <c r="HQ86" s="21">
        <v>3</v>
      </c>
      <c r="HR86" s="21">
        <v>1</v>
      </c>
      <c r="HS86" s="21">
        <v>2</v>
      </c>
      <c r="HT86" s="21">
        <v>1</v>
      </c>
      <c r="HU86" s="21">
        <v>0</v>
      </c>
      <c r="HV86" s="21">
        <v>0</v>
      </c>
      <c r="HW86" s="21">
        <v>2</v>
      </c>
      <c r="HX86" s="21">
        <v>1</v>
      </c>
      <c r="HY86" s="21">
        <v>0</v>
      </c>
      <c r="HZ86" s="21">
        <v>1</v>
      </c>
      <c r="IA86" s="21">
        <v>1</v>
      </c>
      <c r="IB86" s="21">
        <v>1</v>
      </c>
      <c r="IC86" s="21">
        <v>0</v>
      </c>
      <c r="ID86" s="21">
        <v>0</v>
      </c>
      <c r="IE86" s="21">
        <v>1</v>
      </c>
      <c r="IF86" s="21">
        <v>2</v>
      </c>
      <c r="IG86" s="21">
        <v>1</v>
      </c>
      <c r="IH86" s="21">
        <v>3</v>
      </c>
      <c r="II86" s="21">
        <v>1</v>
      </c>
      <c r="IJ86" s="21">
        <v>2</v>
      </c>
      <c r="IK86" s="21">
        <v>1</v>
      </c>
      <c r="IL86" s="21">
        <v>0</v>
      </c>
      <c r="IM86" s="21">
        <v>0</v>
      </c>
      <c r="IN86" s="21">
        <v>1</v>
      </c>
      <c r="IO86" s="21">
        <v>2</v>
      </c>
      <c r="IP86" s="21">
        <v>0</v>
      </c>
      <c r="IQ86" s="134">
        <v>0</v>
      </c>
      <c r="IR86" s="21">
        <v>1</v>
      </c>
      <c r="IS86" s="21">
        <v>0</v>
      </c>
      <c r="IT86" s="21">
        <v>0</v>
      </c>
      <c r="IU86" s="21">
        <v>1</v>
      </c>
      <c r="IV86" s="21">
        <v>2</v>
      </c>
      <c r="IW86" s="21">
        <v>0</v>
      </c>
      <c r="IX86" s="21">
        <v>0</v>
      </c>
      <c r="IY86" s="21">
        <v>1</v>
      </c>
      <c r="IZ86" s="21">
        <v>0</v>
      </c>
      <c r="JA86" s="21">
        <v>0</v>
      </c>
      <c r="JB86" s="21">
        <v>1</v>
      </c>
      <c r="JC86" s="134">
        <v>0</v>
      </c>
    </row>
    <row r="87" spans="1:273" s="197" customFormat="1" ht="14.25" customHeight="1" x14ac:dyDescent="0.3">
      <c r="CQ87" s="197">
        <v>40613</v>
      </c>
      <c r="CR87" s="197">
        <v>40644</v>
      </c>
      <c r="CS87" s="197">
        <v>40674</v>
      </c>
      <c r="CT87" s="197">
        <v>40705</v>
      </c>
      <c r="CU87" s="197">
        <v>40735</v>
      </c>
      <c r="CV87" s="197">
        <v>40766</v>
      </c>
      <c r="CW87" s="197">
        <v>40797</v>
      </c>
      <c r="CX87" s="197">
        <v>40827</v>
      </c>
      <c r="CY87" s="197">
        <v>40858</v>
      </c>
      <c r="CZ87" s="197">
        <v>40888</v>
      </c>
      <c r="DA87" s="197">
        <v>40919</v>
      </c>
      <c r="DB87" s="197">
        <v>40950</v>
      </c>
      <c r="DC87" s="197">
        <v>40979</v>
      </c>
      <c r="DD87" s="197">
        <v>41010</v>
      </c>
      <c r="DE87" s="197">
        <v>41040</v>
      </c>
      <c r="DF87" s="197">
        <v>41071</v>
      </c>
      <c r="DG87" s="197">
        <v>41101</v>
      </c>
      <c r="DH87" s="197">
        <v>41132</v>
      </c>
      <c r="DI87" s="197">
        <v>41163</v>
      </c>
      <c r="DJ87" s="197">
        <v>41193</v>
      </c>
      <c r="DK87" s="197">
        <v>41224</v>
      </c>
      <c r="DL87" s="197">
        <v>41254</v>
      </c>
      <c r="DM87" s="197">
        <v>41285</v>
      </c>
      <c r="DN87" s="197">
        <v>41316</v>
      </c>
      <c r="DO87" s="197">
        <v>41344</v>
      </c>
      <c r="DP87" s="197">
        <v>41375</v>
      </c>
      <c r="DQ87" s="197">
        <v>41405</v>
      </c>
      <c r="DR87" s="197">
        <v>41436</v>
      </c>
      <c r="DS87" s="197">
        <v>41466</v>
      </c>
      <c r="DT87" s="197">
        <v>41497</v>
      </c>
      <c r="DU87" s="197">
        <v>41528</v>
      </c>
      <c r="DV87" s="197">
        <v>41558</v>
      </c>
      <c r="DW87" s="197">
        <v>41589</v>
      </c>
      <c r="DX87" s="197">
        <v>41619</v>
      </c>
      <c r="DY87" s="197">
        <v>41650</v>
      </c>
      <c r="DZ87" s="197">
        <v>41681</v>
      </c>
      <c r="EA87" s="197">
        <v>41709</v>
      </c>
      <c r="EB87" s="197">
        <v>41740</v>
      </c>
      <c r="EC87" s="197">
        <v>41770</v>
      </c>
      <c r="ED87" s="197">
        <v>41801</v>
      </c>
      <c r="EE87" s="197">
        <v>41831</v>
      </c>
      <c r="EF87" s="197">
        <v>41862</v>
      </c>
      <c r="EG87" s="197">
        <v>41893</v>
      </c>
      <c r="EH87" s="197">
        <v>41923</v>
      </c>
      <c r="EI87" s="197">
        <v>41954</v>
      </c>
      <c r="EJ87" s="197">
        <v>41984</v>
      </c>
      <c r="EK87" s="197">
        <v>42015</v>
      </c>
      <c r="EL87" s="197">
        <v>42046</v>
      </c>
      <c r="EM87" s="197">
        <v>42074</v>
      </c>
      <c r="EN87" s="197">
        <v>42105</v>
      </c>
      <c r="EO87" s="197">
        <v>42135</v>
      </c>
      <c r="EP87" s="197">
        <v>42166</v>
      </c>
      <c r="EQ87" s="197">
        <v>42196</v>
      </c>
      <c r="ER87" s="197">
        <v>42227</v>
      </c>
      <c r="ES87" s="197">
        <v>42258</v>
      </c>
      <c r="ET87" s="197">
        <v>42288</v>
      </c>
      <c r="EU87" s="197">
        <v>42319</v>
      </c>
      <c r="EV87" s="197">
        <v>42349</v>
      </c>
    </row>
    <row r="88" spans="1:273" s="156" customFormat="1" ht="14.25" customHeight="1" x14ac:dyDescent="0.35">
      <c r="A88" s="210" t="s">
        <v>297</v>
      </c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3"/>
      <c r="BA88" s="13"/>
      <c r="BB88" s="13"/>
      <c r="BC88" s="13"/>
      <c r="BD88" s="13"/>
      <c r="BE88" s="10"/>
      <c r="BF88" s="10"/>
      <c r="BG88" s="10"/>
      <c r="BH88" s="10"/>
      <c r="BI88" s="10"/>
      <c r="BJ88" s="10"/>
      <c r="BK88" s="10"/>
      <c r="BL88" s="10"/>
      <c r="BM88" s="10"/>
      <c r="BN88" s="15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7"/>
      <c r="CQ88" s="15" t="s">
        <v>297</v>
      </c>
      <c r="CR88" s="17">
        <f t="shared" ref="CR88:HI88" si="76">CR26</f>
        <v>190</v>
      </c>
      <c r="CS88" s="17">
        <f t="shared" si="76"/>
        <v>173</v>
      </c>
      <c r="CT88" s="17">
        <f t="shared" si="76"/>
        <v>177</v>
      </c>
      <c r="CU88" s="17">
        <f t="shared" si="76"/>
        <v>178</v>
      </c>
      <c r="CV88" s="17">
        <f t="shared" si="76"/>
        <v>175</v>
      </c>
      <c r="CW88" s="17">
        <f t="shared" si="76"/>
        <v>169</v>
      </c>
      <c r="CX88" s="17">
        <f t="shared" si="76"/>
        <v>186</v>
      </c>
      <c r="CY88" s="17">
        <f t="shared" si="76"/>
        <v>120</v>
      </c>
      <c r="CZ88" s="17">
        <f t="shared" si="76"/>
        <v>152</v>
      </c>
      <c r="DA88" s="17">
        <f t="shared" si="76"/>
        <v>126</v>
      </c>
      <c r="DB88" s="17">
        <f t="shared" si="76"/>
        <v>150</v>
      </c>
      <c r="DC88" s="17">
        <f t="shared" si="76"/>
        <v>162</v>
      </c>
      <c r="DD88" s="17">
        <f t="shared" si="76"/>
        <v>160</v>
      </c>
      <c r="DE88" s="17">
        <f t="shared" si="76"/>
        <v>161</v>
      </c>
      <c r="DF88" s="17">
        <f t="shared" si="76"/>
        <v>153</v>
      </c>
      <c r="DG88" s="17">
        <f t="shared" si="76"/>
        <v>145</v>
      </c>
      <c r="DH88" s="17">
        <f t="shared" si="76"/>
        <v>129</v>
      </c>
      <c r="DI88" s="17">
        <f t="shared" si="76"/>
        <v>127</v>
      </c>
      <c r="DJ88" s="17">
        <f t="shared" si="76"/>
        <v>132</v>
      </c>
      <c r="DK88" s="17">
        <f t="shared" si="76"/>
        <v>132</v>
      </c>
      <c r="DL88" s="17">
        <f t="shared" si="76"/>
        <v>134</v>
      </c>
      <c r="DM88" s="17">
        <f t="shared" si="76"/>
        <v>133</v>
      </c>
      <c r="DN88" s="17">
        <f t="shared" si="76"/>
        <v>139</v>
      </c>
      <c r="DO88" s="17">
        <f t="shared" si="76"/>
        <v>136</v>
      </c>
      <c r="DP88" s="17">
        <f t="shared" si="76"/>
        <v>132</v>
      </c>
      <c r="DQ88" s="17">
        <f t="shared" si="76"/>
        <v>120</v>
      </c>
      <c r="DR88" s="17">
        <f t="shared" si="76"/>
        <v>105</v>
      </c>
      <c r="DS88" s="17">
        <f t="shared" si="76"/>
        <v>98</v>
      </c>
      <c r="DT88" s="17">
        <f t="shared" si="76"/>
        <v>93</v>
      </c>
      <c r="DU88" s="17">
        <f t="shared" si="76"/>
        <v>89</v>
      </c>
      <c r="DV88" s="17">
        <f t="shared" si="76"/>
        <v>91</v>
      </c>
      <c r="DW88" s="17">
        <f t="shared" si="76"/>
        <v>87</v>
      </c>
      <c r="DX88" s="17">
        <f t="shared" si="76"/>
        <v>78</v>
      </c>
      <c r="DY88" s="17">
        <f t="shared" si="76"/>
        <v>91</v>
      </c>
      <c r="DZ88" s="17">
        <f t="shared" si="76"/>
        <v>96</v>
      </c>
      <c r="EA88" s="17">
        <f t="shared" si="76"/>
        <v>91</v>
      </c>
      <c r="EB88" s="17">
        <f t="shared" si="76"/>
        <v>86</v>
      </c>
      <c r="EC88" s="17">
        <f t="shared" si="76"/>
        <v>85</v>
      </c>
      <c r="ED88" s="17">
        <f t="shared" si="76"/>
        <v>80</v>
      </c>
      <c r="EE88" s="17">
        <f t="shared" si="76"/>
        <v>84</v>
      </c>
      <c r="EF88" s="17">
        <f t="shared" si="76"/>
        <v>87</v>
      </c>
      <c r="EG88" s="17">
        <f t="shared" si="76"/>
        <v>85</v>
      </c>
      <c r="EH88" s="17">
        <f t="shared" si="76"/>
        <v>83</v>
      </c>
      <c r="EI88" s="17">
        <f t="shared" si="76"/>
        <v>87</v>
      </c>
      <c r="EJ88" s="17">
        <f t="shared" si="76"/>
        <v>66</v>
      </c>
      <c r="EK88" s="17">
        <f t="shared" si="76"/>
        <v>80</v>
      </c>
      <c r="EL88" s="17">
        <f t="shared" si="76"/>
        <v>82</v>
      </c>
      <c r="EM88" s="17">
        <f t="shared" si="76"/>
        <v>82</v>
      </c>
      <c r="EN88" s="17">
        <f t="shared" si="76"/>
        <v>74</v>
      </c>
      <c r="EO88" s="17">
        <f t="shared" si="76"/>
        <v>57</v>
      </c>
      <c r="EP88" s="17">
        <f t="shared" si="76"/>
        <v>54</v>
      </c>
      <c r="EQ88" s="17">
        <f t="shared" si="76"/>
        <v>52</v>
      </c>
      <c r="ER88" s="17">
        <f t="shared" si="76"/>
        <v>46</v>
      </c>
      <c r="ES88" s="17">
        <f t="shared" si="76"/>
        <v>46</v>
      </c>
      <c r="ET88" s="17">
        <f t="shared" si="76"/>
        <v>46</v>
      </c>
      <c r="EU88" s="17">
        <f t="shared" si="76"/>
        <v>39</v>
      </c>
      <c r="EV88" s="17">
        <f t="shared" si="76"/>
        <v>35</v>
      </c>
      <c r="EW88" s="17">
        <f t="shared" si="76"/>
        <v>36</v>
      </c>
      <c r="EX88" s="17">
        <f t="shared" si="76"/>
        <v>36</v>
      </c>
      <c r="EY88" s="17">
        <f t="shared" si="76"/>
        <v>32</v>
      </c>
      <c r="EZ88" s="17">
        <f t="shared" si="76"/>
        <v>31</v>
      </c>
      <c r="FA88" s="17">
        <f t="shared" si="76"/>
        <v>30</v>
      </c>
      <c r="FB88" s="17">
        <f t="shared" si="76"/>
        <v>32</v>
      </c>
      <c r="FC88" s="17">
        <f t="shared" si="76"/>
        <v>30</v>
      </c>
      <c r="FD88" s="17">
        <f t="shared" si="76"/>
        <v>34</v>
      </c>
      <c r="FE88" s="17">
        <f t="shared" si="76"/>
        <v>17</v>
      </c>
      <c r="FF88" s="17">
        <f t="shared" si="76"/>
        <v>30</v>
      </c>
      <c r="FG88" s="17">
        <f t="shared" si="76"/>
        <v>31</v>
      </c>
      <c r="FH88" s="17">
        <f t="shared" si="76"/>
        <v>22</v>
      </c>
      <c r="FI88" s="17">
        <f t="shared" si="76"/>
        <v>18</v>
      </c>
      <c r="FJ88" s="17">
        <f t="shared" si="76"/>
        <v>22</v>
      </c>
      <c r="FK88" s="17">
        <f t="shared" si="76"/>
        <v>18</v>
      </c>
      <c r="FL88" s="17">
        <f t="shared" si="76"/>
        <v>15</v>
      </c>
      <c r="FM88" s="17">
        <f t="shared" si="76"/>
        <v>18</v>
      </c>
      <c r="FN88" s="17">
        <f t="shared" si="76"/>
        <v>19</v>
      </c>
      <c r="FO88" s="17">
        <f t="shared" si="76"/>
        <v>15</v>
      </c>
      <c r="FP88" s="17">
        <f t="shared" si="76"/>
        <v>10</v>
      </c>
      <c r="FQ88" s="17">
        <f t="shared" si="76"/>
        <v>10</v>
      </c>
      <c r="FR88" s="17">
        <f t="shared" si="76"/>
        <v>7</v>
      </c>
      <c r="FS88" s="17">
        <f t="shared" si="76"/>
        <v>8</v>
      </c>
      <c r="FT88" s="17">
        <f t="shared" si="76"/>
        <v>10</v>
      </c>
      <c r="FU88" s="17">
        <f t="shared" si="76"/>
        <v>7</v>
      </c>
      <c r="FV88" s="17">
        <f t="shared" si="76"/>
        <v>9</v>
      </c>
      <c r="FW88" s="17">
        <f t="shared" si="76"/>
        <v>13</v>
      </c>
      <c r="FX88" s="17">
        <f t="shared" si="76"/>
        <v>8</v>
      </c>
      <c r="FY88" s="17">
        <f t="shared" si="76"/>
        <v>7</v>
      </c>
      <c r="FZ88" s="17">
        <f t="shared" si="76"/>
        <v>4</v>
      </c>
      <c r="GA88" s="17">
        <f t="shared" si="76"/>
        <v>9</v>
      </c>
      <c r="GB88" s="17">
        <f t="shared" si="76"/>
        <v>12</v>
      </c>
      <c r="GC88" s="17">
        <f t="shared" si="76"/>
        <v>10</v>
      </c>
      <c r="GD88" s="17">
        <f t="shared" si="76"/>
        <v>9</v>
      </c>
      <c r="GE88" s="17">
        <f t="shared" si="76"/>
        <v>6</v>
      </c>
      <c r="GF88" s="17">
        <f t="shared" si="76"/>
        <v>7</v>
      </c>
      <c r="GG88" s="17">
        <f t="shared" si="76"/>
        <v>4</v>
      </c>
      <c r="GH88" s="17">
        <f t="shared" si="76"/>
        <v>6</v>
      </c>
      <c r="GI88" s="17">
        <f t="shared" si="76"/>
        <v>6</v>
      </c>
      <c r="GJ88" s="17">
        <f t="shared" si="76"/>
        <v>8</v>
      </c>
      <c r="GK88" s="17">
        <f t="shared" si="76"/>
        <v>8</v>
      </c>
      <c r="GL88" s="17">
        <f t="shared" si="76"/>
        <v>4</v>
      </c>
      <c r="GM88" s="17">
        <f t="shared" si="76"/>
        <v>5</v>
      </c>
      <c r="GN88" s="17">
        <f t="shared" si="76"/>
        <v>7</v>
      </c>
      <c r="GO88" s="17">
        <f t="shared" si="76"/>
        <v>4</v>
      </c>
      <c r="GP88" s="17">
        <f t="shared" si="76"/>
        <v>5</v>
      </c>
      <c r="GQ88" s="17">
        <f t="shared" si="76"/>
        <v>5</v>
      </c>
      <c r="GR88" s="17">
        <f t="shared" si="76"/>
        <v>5</v>
      </c>
      <c r="GS88" s="17">
        <f t="shared" si="76"/>
        <v>7</v>
      </c>
      <c r="GT88" s="17">
        <f t="shared" si="76"/>
        <v>6</v>
      </c>
      <c r="GU88" s="17">
        <f t="shared" si="76"/>
        <v>8</v>
      </c>
      <c r="GV88" s="17">
        <f t="shared" si="76"/>
        <v>11</v>
      </c>
      <c r="GW88" s="17">
        <f t="shared" si="76"/>
        <v>10</v>
      </c>
      <c r="GX88" s="17">
        <f t="shared" si="76"/>
        <v>3</v>
      </c>
      <c r="GY88" s="17">
        <f t="shared" si="76"/>
        <v>6</v>
      </c>
      <c r="GZ88" s="17">
        <f t="shared" si="76"/>
        <v>6</v>
      </c>
      <c r="HA88" s="17">
        <f t="shared" si="76"/>
        <v>5</v>
      </c>
      <c r="HB88" s="17">
        <f t="shared" si="76"/>
        <v>1</v>
      </c>
      <c r="HC88" s="17">
        <f t="shared" si="76"/>
        <v>4</v>
      </c>
      <c r="HD88" s="17">
        <f t="shared" si="76"/>
        <v>3</v>
      </c>
      <c r="HE88" s="17">
        <f t="shared" si="76"/>
        <v>4</v>
      </c>
      <c r="HF88" s="17">
        <f t="shared" si="76"/>
        <v>5</v>
      </c>
      <c r="HG88" s="17">
        <f t="shared" si="76"/>
        <v>3</v>
      </c>
      <c r="HH88" s="17">
        <f t="shared" si="76"/>
        <v>3</v>
      </c>
      <c r="HI88" s="17">
        <f t="shared" si="76"/>
        <v>2</v>
      </c>
      <c r="HJ88" s="17">
        <f t="shared" ref="HJ88:HQ88" si="77">HJ26</f>
        <v>2</v>
      </c>
      <c r="HK88" s="17">
        <f t="shared" si="77"/>
        <v>2</v>
      </c>
      <c r="HL88" s="17">
        <f t="shared" si="77"/>
        <v>1</v>
      </c>
      <c r="HM88" s="17">
        <f t="shared" si="77"/>
        <v>2</v>
      </c>
      <c r="HN88" s="17">
        <f t="shared" si="77"/>
        <v>2</v>
      </c>
      <c r="HO88" s="17">
        <f t="shared" si="77"/>
        <v>0</v>
      </c>
      <c r="HP88" s="17">
        <f t="shared" si="77"/>
        <v>3</v>
      </c>
      <c r="HQ88" s="17">
        <f t="shared" si="77"/>
        <v>2</v>
      </c>
      <c r="HR88" s="17">
        <f t="shared" ref="HR88:HX88" si="78">HR26</f>
        <v>0</v>
      </c>
      <c r="HS88" s="17">
        <f t="shared" si="78"/>
        <v>1</v>
      </c>
      <c r="HT88" s="17">
        <f t="shared" si="78"/>
        <v>0</v>
      </c>
      <c r="HU88" s="17">
        <f t="shared" si="78"/>
        <v>0</v>
      </c>
      <c r="HV88" s="17">
        <f t="shared" si="78"/>
        <v>0</v>
      </c>
      <c r="HW88" s="17">
        <f t="shared" si="78"/>
        <v>0</v>
      </c>
      <c r="HX88" s="17">
        <f t="shared" si="78"/>
        <v>0</v>
      </c>
      <c r="HY88" s="17">
        <f t="shared" ref="HY88:IC89" si="79">HY26</f>
        <v>0</v>
      </c>
      <c r="HZ88" s="17">
        <f t="shared" si="79"/>
        <v>0</v>
      </c>
      <c r="IA88" s="17">
        <f t="shared" si="79"/>
        <v>0</v>
      </c>
      <c r="IB88" s="17">
        <f t="shared" si="79"/>
        <v>0</v>
      </c>
      <c r="IC88" s="17">
        <f t="shared" si="79"/>
        <v>0</v>
      </c>
      <c r="ID88" s="17">
        <f t="shared" ref="ID88:IS88" si="80">ID26</f>
        <v>0</v>
      </c>
      <c r="IE88" s="17">
        <f t="shared" si="80"/>
        <v>0</v>
      </c>
      <c r="IF88" s="17">
        <f t="shared" si="80"/>
        <v>0</v>
      </c>
      <c r="IG88" s="17">
        <f t="shared" si="80"/>
        <v>0</v>
      </c>
      <c r="IH88" s="17">
        <f t="shared" si="80"/>
        <v>0</v>
      </c>
      <c r="II88" s="17">
        <f t="shared" si="80"/>
        <v>0</v>
      </c>
      <c r="IJ88" s="17">
        <f t="shared" si="80"/>
        <v>0</v>
      </c>
      <c r="IK88" s="17">
        <f t="shared" si="80"/>
        <v>0</v>
      </c>
      <c r="IL88" s="17">
        <f t="shared" si="80"/>
        <v>1</v>
      </c>
      <c r="IM88" s="17">
        <f t="shared" si="80"/>
        <v>2</v>
      </c>
      <c r="IN88" s="17">
        <f t="shared" si="80"/>
        <v>2</v>
      </c>
      <c r="IO88" s="17">
        <f t="shared" si="80"/>
        <v>2</v>
      </c>
      <c r="IP88" s="17">
        <f t="shared" si="80"/>
        <v>2</v>
      </c>
      <c r="IQ88" s="240">
        <f t="shared" si="80"/>
        <v>1</v>
      </c>
      <c r="IR88" s="17">
        <f t="shared" si="80"/>
        <v>0</v>
      </c>
      <c r="IS88" s="17">
        <f t="shared" si="80"/>
        <v>2</v>
      </c>
      <c r="IT88" s="17">
        <f t="shared" ref="IT88:IV89" si="81">IT26</f>
        <v>0</v>
      </c>
      <c r="IU88" s="17">
        <f t="shared" si="81"/>
        <v>1</v>
      </c>
      <c r="IV88" s="17">
        <f t="shared" si="81"/>
        <v>1</v>
      </c>
      <c r="IW88" s="17">
        <f t="shared" ref="IW88:IZ89" si="82">IW26</f>
        <v>0</v>
      </c>
      <c r="IX88" s="17">
        <f t="shared" si="82"/>
        <v>0</v>
      </c>
      <c r="IY88" s="17">
        <f t="shared" si="82"/>
        <v>0</v>
      </c>
      <c r="IZ88" s="17">
        <f t="shared" si="82"/>
        <v>0</v>
      </c>
      <c r="JA88" s="17">
        <f t="shared" ref="JA88:JM88" si="83">JA26</f>
        <v>0</v>
      </c>
      <c r="JB88" s="17">
        <f t="shared" si="83"/>
        <v>1</v>
      </c>
      <c r="JC88" s="17">
        <f t="shared" si="83"/>
        <v>2</v>
      </c>
      <c r="JD88" s="17">
        <f t="shared" si="83"/>
        <v>0</v>
      </c>
      <c r="JE88" s="17">
        <f t="shared" si="83"/>
        <v>0</v>
      </c>
      <c r="JF88" s="17">
        <f t="shared" si="83"/>
        <v>0</v>
      </c>
      <c r="JG88" s="17">
        <f t="shared" si="83"/>
        <v>0</v>
      </c>
      <c r="JH88" s="17">
        <f t="shared" si="83"/>
        <v>0</v>
      </c>
      <c r="JI88" s="17">
        <f t="shared" si="83"/>
        <v>0</v>
      </c>
      <c r="JJ88" s="17">
        <f t="shared" si="83"/>
        <v>0</v>
      </c>
      <c r="JK88" s="17">
        <f t="shared" si="83"/>
        <v>0</v>
      </c>
      <c r="JL88" s="17">
        <f t="shared" si="83"/>
        <v>0</v>
      </c>
      <c r="JM88" s="17">
        <f t="shared" si="83"/>
        <v>0</v>
      </c>
    </row>
    <row r="89" spans="1:273" s="156" customFormat="1" ht="14.25" customHeight="1" x14ac:dyDescent="0.35">
      <c r="A89" s="210" t="s">
        <v>298</v>
      </c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3"/>
      <c r="BA89" s="13"/>
      <c r="BB89" s="13"/>
      <c r="BC89" s="13"/>
      <c r="BD89" s="13"/>
      <c r="BE89" s="10"/>
      <c r="BF89" s="10"/>
      <c r="BG89" s="10"/>
      <c r="BH89" s="10"/>
      <c r="BI89" s="10"/>
      <c r="BJ89" s="10"/>
      <c r="BK89" s="10"/>
      <c r="BL89" s="10"/>
      <c r="BM89" s="10"/>
      <c r="BN89" s="15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  <c r="CL89" s="17"/>
      <c r="CM89" s="17"/>
      <c r="CN89" s="17"/>
      <c r="CO89" s="17"/>
      <c r="CP89" s="17"/>
      <c r="CQ89" s="15" t="s">
        <v>298</v>
      </c>
      <c r="CR89" s="17">
        <f t="shared" ref="CR89:HI89" si="84">CR27</f>
        <v>83</v>
      </c>
      <c r="CS89" s="17">
        <f t="shared" si="84"/>
        <v>78</v>
      </c>
      <c r="CT89" s="17">
        <f t="shared" si="84"/>
        <v>71</v>
      </c>
      <c r="CU89" s="17">
        <f t="shared" si="84"/>
        <v>61</v>
      </c>
      <c r="CV89" s="17">
        <f t="shared" si="84"/>
        <v>69</v>
      </c>
      <c r="CW89" s="17">
        <f t="shared" si="84"/>
        <v>60</v>
      </c>
      <c r="CX89" s="17">
        <f t="shared" si="84"/>
        <v>65</v>
      </c>
      <c r="CY89" s="17">
        <f t="shared" si="84"/>
        <v>62</v>
      </c>
      <c r="CZ89" s="17">
        <f t="shared" si="84"/>
        <v>85</v>
      </c>
      <c r="DA89" s="17">
        <f t="shared" si="84"/>
        <v>75</v>
      </c>
      <c r="DB89" s="17">
        <f t="shared" si="84"/>
        <v>78</v>
      </c>
      <c r="DC89" s="17">
        <f t="shared" si="84"/>
        <v>74</v>
      </c>
      <c r="DD89" s="17">
        <f t="shared" si="84"/>
        <v>82</v>
      </c>
      <c r="DE89" s="17">
        <f t="shared" si="84"/>
        <v>69</v>
      </c>
      <c r="DF89" s="17">
        <f t="shared" si="84"/>
        <v>68</v>
      </c>
      <c r="DG89" s="17">
        <f t="shared" si="84"/>
        <v>60</v>
      </c>
      <c r="DH89" s="17">
        <f t="shared" si="84"/>
        <v>56</v>
      </c>
      <c r="DI89" s="17">
        <f t="shared" si="84"/>
        <v>61</v>
      </c>
      <c r="DJ89" s="17">
        <f t="shared" si="84"/>
        <v>64</v>
      </c>
      <c r="DK89" s="17">
        <f t="shared" si="84"/>
        <v>80</v>
      </c>
      <c r="DL89" s="17">
        <f t="shared" si="84"/>
        <v>84</v>
      </c>
      <c r="DM89" s="17">
        <f t="shared" si="84"/>
        <v>67</v>
      </c>
      <c r="DN89" s="17">
        <f t="shared" si="84"/>
        <v>63</v>
      </c>
      <c r="DO89" s="17">
        <f t="shared" si="84"/>
        <v>56</v>
      </c>
      <c r="DP89" s="17">
        <f t="shared" si="84"/>
        <v>60</v>
      </c>
      <c r="DQ89" s="17">
        <f t="shared" si="84"/>
        <v>58</v>
      </c>
      <c r="DR89" s="17">
        <f t="shared" si="84"/>
        <v>51</v>
      </c>
      <c r="DS89" s="17">
        <f t="shared" si="84"/>
        <v>47</v>
      </c>
      <c r="DT89" s="17">
        <f t="shared" si="84"/>
        <v>40</v>
      </c>
      <c r="DU89" s="17">
        <f t="shared" si="84"/>
        <v>53</v>
      </c>
      <c r="DV89" s="17">
        <f t="shared" si="84"/>
        <v>56</v>
      </c>
      <c r="DW89" s="17">
        <f t="shared" si="84"/>
        <v>58</v>
      </c>
      <c r="DX89" s="17">
        <f t="shared" si="84"/>
        <v>48</v>
      </c>
      <c r="DY89" s="17">
        <f t="shared" si="84"/>
        <v>42</v>
      </c>
      <c r="DZ89" s="17">
        <f t="shared" si="84"/>
        <v>40</v>
      </c>
      <c r="EA89" s="17">
        <f t="shared" si="84"/>
        <v>44</v>
      </c>
      <c r="EB89" s="17">
        <f t="shared" si="84"/>
        <v>37</v>
      </c>
      <c r="EC89" s="17">
        <f t="shared" si="84"/>
        <v>39</v>
      </c>
      <c r="ED89" s="17">
        <f t="shared" si="84"/>
        <v>41</v>
      </c>
      <c r="EE89" s="17">
        <f t="shared" si="84"/>
        <v>40</v>
      </c>
      <c r="EF89" s="17">
        <f t="shared" si="84"/>
        <v>47</v>
      </c>
      <c r="EG89" s="17">
        <f t="shared" si="84"/>
        <v>46</v>
      </c>
      <c r="EH89" s="17">
        <f t="shared" si="84"/>
        <v>36</v>
      </c>
      <c r="EI89" s="17">
        <f t="shared" si="84"/>
        <v>30</v>
      </c>
      <c r="EJ89" s="17">
        <f t="shared" si="84"/>
        <v>32</v>
      </c>
      <c r="EK89" s="17">
        <f t="shared" si="84"/>
        <v>32</v>
      </c>
      <c r="EL89" s="17">
        <f t="shared" si="84"/>
        <v>28</v>
      </c>
      <c r="EM89" s="17">
        <f t="shared" si="84"/>
        <v>22</v>
      </c>
      <c r="EN89" s="17">
        <f t="shared" si="84"/>
        <v>17</v>
      </c>
      <c r="EO89" s="17">
        <f t="shared" si="84"/>
        <v>20</v>
      </c>
      <c r="EP89" s="17">
        <f t="shared" si="84"/>
        <v>24</v>
      </c>
      <c r="EQ89" s="17">
        <f t="shared" si="84"/>
        <v>18</v>
      </c>
      <c r="ER89" s="17">
        <f t="shared" si="84"/>
        <v>18</v>
      </c>
      <c r="ES89" s="17">
        <f t="shared" si="84"/>
        <v>23</v>
      </c>
      <c r="ET89" s="17">
        <f t="shared" si="84"/>
        <v>22</v>
      </c>
      <c r="EU89" s="17">
        <f t="shared" si="84"/>
        <v>19</v>
      </c>
      <c r="EV89" s="17">
        <f t="shared" si="84"/>
        <v>20</v>
      </c>
      <c r="EW89" s="17">
        <f t="shared" si="84"/>
        <v>22</v>
      </c>
      <c r="EX89" s="17">
        <f t="shared" si="84"/>
        <v>23</v>
      </c>
      <c r="EY89" s="17">
        <f t="shared" si="84"/>
        <v>22</v>
      </c>
      <c r="EZ89" s="17">
        <f t="shared" si="84"/>
        <v>25</v>
      </c>
      <c r="FA89" s="17">
        <f t="shared" si="84"/>
        <v>23</v>
      </c>
      <c r="FB89" s="17">
        <f t="shared" si="84"/>
        <v>26</v>
      </c>
      <c r="FC89" s="17">
        <f t="shared" si="84"/>
        <v>22</v>
      </c>
      <c r="FD89" s="17">
        <f t="shared" si="84"/>
        <v>23</v>
      </c>
      <c r="FE89" s="17">
        <f t="shared" si="84"/>
        <v>19</v>
      </c>
      <c r="FF89" s="17">
        <f t="shared" si="84"/>
        <v>25</v>
      </c>
      <c r="FG89" s="17">
        <f t="shared" si="84"/>
        <v>24</v>
      </c>
      <c r="FH89" s="17">
        <f t="shared" si="84"/>
        <v>23</v>
      </c>
      <c r="FI89" s="17">
        <f t="shared" si="84"/>
        <v>21</v>
      </c>
      <c r="FJ89" s="17">
        <f t="shared" si="84"/>
        <v>18</v>
      </c>
      <c r="FK89" s="17">
        <f t="shared" si="84"/>
        <v>14</v>
      </c>
      <c r="FL89" s="17">
        <f t="shared" si="84"/>
        <v>11</v>
      </c>
      <c r="FM89" s="17">
        <f t="shared" si="84"/>
        <v>14</v>
      </c>
      <c r="FN89" s="17">
        <f t="shared" si="84"/>
        <v>16</v>
      </c>
      <c r="FO89" s="17">
        <f t="shared" si="84"/>
        <v>10</v>
      </c>
      <c r="FP89" s="17">
        <f t="shared" si="84"/>
        <v>13</v>
      </c>
      <c r="FQ89" s="17">
        <f t="shared" si="84"/>
        <v>11</v>
      </c>
      <c r="FR89" s="17">
        <f t="shared" si="84"/>
        <v>15</v>
      </c>
      <c r="FS89" s="17">
        <f t="shared" si="84"/>
        <v>16</v>
      </c>
      <c r="FT89" s="17">
        <f t="shared" si="84"/>
        <v>20</v>
      </c>
      <c r="FU89" s="17">
        <f t="shared" si="84"/>
        <v>16</v>
      </c>
      <c r="FV89" s="17">
        <f t="shared" si="84"/>
        <v>16</v>
      </c>
      <c r="FW89" s="17">
        <f t="shared" si="84"/>
        <v>19</v>
      </c>
      <c r="FX89" s="17">
        <f t="shared" si="84"/>
        <v>17</v>
      </c>
      <c r="FY89" s="17">
        <f t="shared" si="84"/>
        <v>15</v>
      </c>
      <c r="FZ89" s="17">
        <f t="shared" si="84"/>
        <v>14</v>
      </c>
      <c r="GA89" s="17">
        <f t="shared" si="84"/>
        <v>16</v>
      </c>
      <c r="GB89" s="17">
        <f t="shared" si="84"/>
        <v>14</v>
      </c>
      <c r="GC89" s="17">
        <f t="shared" si="84"/>
        <v>15</v>
      </c>
      <c r="GD89" s="17">
        <f t="shared" si="84"/>
        <v>12</v>
      </c>
      <c r="GE89" s="17">
        <f t="shared" si="84"/>
        <v>13</v>
      </c>
      <c r="GF89" s="17">
        <f t="shared" si="84"/>
        <v>16</v>
      </c>
      <c r="GG89" s="17">
        <f t="shared" si="84"/>
        <v>16</v>
      </c>
      <c r="GH89" s="17">
        <f t="shared" si="84"/>
        <v>16</v>
      </c>
      <c r="GI89" s="17">
        <f t="shared" si="84"/>
        <v>12</v>
      </c>
      <c r="GJ89" s="17">
        <f t="shared" si="84"/>
        <v>13</v>
      </c>
      <c r="GK89" s="17">
        <f t="shared" si="84"/>
        <v>10</v>
      </c>
      <c r="GL89" s="17">
        <f t="shared" si="84"/>
        <v>7</v>
      </c>
      <c r="GM89" s="17">
        <f t="shared" si="84"/>
        <v>11</v>
      </c>
      <c r="GN89" s="17">
        <f t="shared" si="84"/>
        <v>13</v>
      </c>
      <c r="GO89" s="17">
        <f t="shared" si="84"/>
        <v>5</v>
      </c>
      <c r="GP89" s="17">
        <f t="shared" si="84"/>
        <v>15</v>
      </c>
      <c r="GQ89" s="17">
        <f t="shared" si="84"/>
        <v>19</v>
      </c>
      <c r="GR89" s="17">
        <f t="shared" si="84"/>
        <v>16</v>
      </c>
      <c r="GS89" s="17">
        <f t="shared" si="84"/>
        <v>14</v>
      </c>
      <c r="GT89" s="17">
        <f t="shared" si="84"/>
        <v>10</v>
      </c>
      <c r="GU89" s="17">
        <f t="shared" si="84"/>
        <v>9</v>
      </c>
      <c r="GV89" s="17">
        <f t="shared" si="84"/>
        <v>12</v>
      </c>
      <c r="GW89" s="17">
        <f t="shared" si="84"/>
        <v>14</v>
      </c>
      <c r="GX89" s="17">
        <f t="shared" si="84"/>
        <v>7</v>
      </c>
      <c r="GY89" s="17">
        <f t="shared" si="84"/>
        <v>7</v>
      </c>
      <c r="GZ89" s="17">
        <f t="shared" si="84"/>
        <v>4</v>
      </c>
      <c r="HA89" s="17">
        <f t="shared" si="84"/>
        <v>2</v>
      </c>
      <c r="HB89" s="17">
        <f t="shared" si="84"/>
        <v>0</v>
      </c>
      <c r="HC89" s="17">
        <f t="shared" si="84"/>
        <v>3</v>
      </c>
      <c r="HD89" s="17">
        <f t="shared" si="84"/>
        <v>3</v>
      </c>
      <c r="HE89" s="17">
        <f t="shared" si="84"/>
        <v>1</v>
      </c>
      <c r="HF89" s="17">
        <f t="shared" si="84"/>
        <v>1</v>
      </c>
      <c r="HG89" s="17">
        <f t="shared" si="84"/>
        <v>0</v>
      </c>
      <c r="HH89" s="17">
        <f t="shared" si="84"/>
        <v>1</v>
      </c>
      <c r="HI89" s="17">
        <f t="shared" si="84"/>
        <v>2</v>
      </c>
      <c r="HJ89" s="17">
        <f t="shared" ref="HJ89:HQ89" si="85">HJ27</f>
        <v>3</v>
      </c>
      <c r="HK89" s="17">
        <f t="shared" si="85"/>
        <v>2</v>
      </c>
      <c r="HL89" s="17">
        <f t="shared" si="85"/>
        <v>0</v>
      </c>
      <c r="HM89" s="17">
        <f t="shared" si="85"/>
        <v>2</v>
      </c>
      <c r="HN89" s="17">
        <f t="shared" si="85"/>
        <v>2</v>
      </c>
      <c r="HO89" s="17">
        <f t="shared" si="85"/>
        <v>0</v>
      </c>
      <c r="HP89" s="17">
        <f t="shared" si="85"/>
        <v>3</v>
      </c>
      <c r="HQ89" s="17">
        <f t="shared" si="85"/>
        <v>4</v>
      </c>
      <c r="HR89" s="17">
        <f t="shared" ref="HR89:HX89" si="86">HR27</f>
        <v>3</v>
      </c>
      <c r="HS89" s="17">
        <f t="shared" si="86"/>
        <v>0</v>
      </c>
      <c r="HT89" s="17">
        <f t="shared" si="86"/>
        <v>0</v>
      </c>
      <c r="HU89" s="17">
        <f t="shared" si="86"/>
        <v>2</v>
      </c>
      <c r="HV89" s="17">
        <f t="shared" si="86"/>
        <v>1</v>
      </c>
      <c r="HW89" s="17">
        <f t="shared" si="86"/>
        <v>0</v>
      </c>
      <c r="HX89" s="17">
        <f t="shared" si="86"/>
        <v>2</v>
      </c>
      <c r="HY89" s="17">
        <f t="shared" si="79"/>
        <v>0</v>
      </c>
      <c r="HZ89" s="17">
        <f t="shared" si="79"/>
        <v>2</v>
      </c>
      <c r="IA89" s="17">
        <f t="shared" si="79"/>
        <v>1</v>
      </c>
      <c r="IB89" s="17">
        <f t="shared" si="79"/>
        <v>2</v>
      </c>
      <c r="IC89" s="17">
        <f t="shared" si="79"/>
        <v>0</v>
      </c>
      <c r="ID89" s="17">
        <f t="shared" ref="ID89:IS89" si="87">ID27</f>
        <v>0</v>
      </c>
      <c r="IE89" s="17">
        <f t="shared" si="87"/>
        <v>2</v>
      </c>
      <c r="IF89" s="17">
        <f t="shared" si="87"/>
        <v>4</v>
      </c>
      <c r="IG89" s="17">
        <f t="shared" si="87"/>
        <v>0</v>
      </c>
      <c r="IH89" s="17">
        <f t="shared" si="87"/>
        <v>3</v>
      </c>
      <c r="II89" s="17">
        <f t="shared" si="87"/>
        <v>3</v>
      </c>
      <c r="IJ89" s="17">
        <f t="shared" si="87"/>
        <v>0</v>
      </c>
      <c r="IK89" s="17">
        <f t="shared" si="87"/>
        <v>0</v>
      </c>
      <c r="IL89" s="17">
        <f t="shared" si="87"/>
        <v>1</v>
      </c>
      <c r="IM89" s="17">
        <f t="shared" si="87"/>
        <v>0</v>
      </c>
      <c r="IN89" s="17">
        <f t="shared" si="87"/>
        <v>1</v>
      </c>
      <c r="IO89" s="17">
        <f t="shared" si="87"/>
        <v>0</v>
      </c>
      <c r="IP89" s="17">
        <f t="shared" si="87"/>
        <v>0</v>
      </c>
      <c r="IQ89" s="240">
        <f t="shared" si="87"/>
        <v>2</v>
      </c>
      <c r="IR89" s="17">
        <f t="shared" si="87"/>
        <v>0</v>
      </c>
      <c r="IS89" s="17">
        <f t="shared" si="87"/>
        <v>0</v>
      </c>
      <c r="IT89" s="17">
        <f t="shared" si="81"/>
        <v>3</v>
      </c>
      <c r="IU89" s="17">
        <f t="shared" si="81"/>
        <v>2</v>
      </c>
      <c r="IV89" s="17">
        <f t="shared" si="81"/>
        <v>2</v>
      </c>
      <c r="IW89" s="17">
        <f t="shared" si="82"/>
        <v>0</v>
      </c>
      <c r="IX89" s="17">
        <f t="shared" si="82"/>
        <v>0</v>
      </c>
      <c r="IY89" s="17">
        <f t="shared" si="82"/>
        <v>1</v>
      </c>
      <c r="IZ89" s="17">
        <f t="shared" si="82"/>
        <v>2</v>
      </c>
      <c r="JA89" s="17">
        <f t="shared" ref="JA89:JM89" si="88">JA27</f>
        <v>1</v>
      </c>
      <c r="JB89" s="17">
        <f t="shared" si="88"/>
        <v>2</v>
      </c>
      <c r="JC89" s="17">
        <f t="shared" si="88"/>
        <v>2</v>
      </c>
      <c r="JD89" s="17">
        <f t="shared" si="88"/>
        <v>0</v>
      </c>
      <c r="JE89" s="17">
        <f t="shared" si="88"/>
        <v>0</v>
      </c>
      <c r="JF89" s="17">
        <f t="shared" si="88"/>
        <v>0</v>
      </c>
      <c r="JG89" s="17">
        <f t="shared" si="88"/>
        <v>0</v>
      </c>
      <c r="JH89" s="17">
        <f t="shared" si="88"/>
        <v>0</v>
      </c>
      <c r="JI89" s="17">
        <f t="shared" si="88"/>
        <v>0</v>
      </c>
      <c r="JJ89" s="17">
        <f t="shared" si="88"/>
        <v>0</v>
      </c>
      <c r="JK89" s="17">
        <f t="shared" si="88"/>
        <v>0</v>
      </c>
      <c r="JL89" s="17">
        <f t="shared" si="88"/>
        <v>0</v>
      </c>
      <c r="JM89" s="17">
        <f t="shared" si="88"/>
        <v>0</v>
      </c>
    </row>
    <row r="90" spans="1:273" s="156" customFormat="1" ht="14.25" customHeight="1" x14ac:dyDescent="0.35">
      <c r="A90" s="200" t="s">
        <v>22</v>
      </c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3"/>
      <c r="BA90" s="13"/>
      <c r="BB90" s="13"/>
      <c r="BC90" s="13"/>
      <c r="BD90" s="13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3">
        <f t="shared" ref="CR90:HI90" si="89">SUM(CR88:CR89)</f>
        <v>273</v>
      </c>
      <c r="CS90" s="13">
        <f t="shared" si="89"/>
        <v>251</v>
      </c>
      <c r="CT90" s="13">
        <f t="shared" si="89"/>
        <v>248</v>
      </c>
      <c r="CU90" s="13">
        <f t="shared" si="89"/>
        <v>239</v>
      </c>
      <c r="CV90" s="13">
        <f t="shared" si="89"/>
        <v>244</v>
      </c>
      <c r="CW90" s="13">
        <f t="shared" si="89"/>
        <v>229</v>
      </c>
      <c r="CX90" s="13">
        <f t="shared" si="89"/>
        <v>251</v>
      </c>
      <c r="CY90" s="13">
        <f t="shared" si="89"/>
        <v>182</v>
      </c>
      <c r="CZ90" s="13">
        <f t="shared" si="89"/>
        <v>237</v>
      </c>
      <c r="DA90" s="13">
        <f t="shared" si="89"/>
        <v>201</v>
      </c>
      <c r="DB90" s="13">
        <f t="shared" si="89"/>
        <v>228</v>
      </c>
      <c r="DC90" s="13">
        <f t="shared" si="89"/>
        <v>236</v>
      </c>
      <c r="DD90" s="13">
        <f t="shared" si="89"/>
        <v>242</v>
      </c>
      <c r="DE90" s="13">
        <f t="shared" si="89"/>
        <v>230</v>
      </c>
      <c r="DF90" s="13">
        <f t="shared" si="89"/>
        <v>221</v>
      </c>
      <c r="DG90" s="13">
        <f t="shared" si="89"/>
        <v>205</v>
      </c>
      <c r="DH90" s="13">
        <f t="shared" si="89"/>
        <v>185</v>
      </c>
      <c r="DI90" s="13">
        <f t="shared" si="89"/>
        <v>188</v>
      </c>
      <c r="DJ90" s="13">
        <f t="shared" si="89"/>
        <v>196</v>
      </c>
      <c r="DK90" s="13">
        <f t="shared" si="89"/>
        <v>212</v>
      </c>
      <c r="DL90" s="13">
        <f t="shared" si="89"/>
        <v>218</v>
      </c>
      <c r="DM90" s="13">
        <f t="shared" si="89"/>
        <v>200</v>
      </c>
      <c r="DN90" s="13">
        <f t="shared" si="89"/>
        <v>202</v>
      </c>
      <c r="DO90" s="13">
        <f t="shared" si="89"/>
        <v>192</v>
      </c>
      <c r="DP90" s="13">
        <f t="shared" si="89"/>
        <v>192</v>
      </c>
      <c r="DQ90" s="13">
        <f t="shared" si="89"/>
        <v>178</v>
      </c>
      <c r="DR90" s="13">
        <f t="shared" si="89"/>
        <v>156</v>
      </c>
      <c r="DS90" s="13">
        <f t="shared" si="89"/>
        <v>145</v>
      </c>
      <c r="DT90" s="13">
        <f t="shared" si="89"/>
        <v>133</v>
      </c>
      <c r="DU90" s="13">
        <f t="shared" si="89"/>
        <v>142</v>
      </c>
      <c r="DV90" s="13">
        <f t="shared" si="89"/>
        <v>147</v>
      </c>
      <c r="DW90" s="13">
        <f t="shared" si="89"/>
        <v>145</v>
      </c>
      <c r="DX90" s="13">
        <f t="shared" si="89"/>
        <v>126</v>
      </c>
      <c r="DY90" s="13">
        <f t="shared" si="89"/>
        <v>133</v>
      </c>
      <c r="DZ90" s="13">
        <f t="shared" si="89"/>
        <v>136</v>
      </c>
      <c r="EA90" s="13">
        <f t="shared" si="89"/>
        <v>135</v>
      </c>
      <c r="EB90" s="13">
        <f t="shared" si="89"/>
        <v>123</v>
      </c>
      <c r="EC90" s="13">
        <f t="shared" si="89"/>
        <v>124</v>
      </c>
      <c r="ED90" s="13">
        <f t="shared" si="89"/>
        <v>121</v>
      </c>
      <c r="EE90" s="13">
        <f t="shared" si="89"/>
        <v>124</v>
      </c>
      <c r="EF90" s="13">
        <f t="shared" si="89"/>
        <v>134</v>
      </c>
      <c r="EG90" s="13">
        <f t="shared" si="89"/>
        <v>131</v>
      </c>
      <c r="EH90" s="13">
        <f t="shared" si="89"/>
        <v>119</v>
      </c>
      <c r="EI90" s="13">
        <f t="shared" si="89"/>
        <v>117</v>
      </c>
      <c r="EJ90" s="13">
        <f t="shared" si="89"/>
        <v>98</v>
      </c>
      <c r="EK90" s="13">
        <f t="shared" si="89"/>
        <v>112</v>
      </c>
      <c r="EL90" s="13">
        <f t="shared" si="89"/>
        <v>110</v>
      </c>
      <c r="EM90" s="13">
        <f t="shared" si="89"/>
        <v>104</v>
      </c>
      <c r="EN90" s="13">
        <f t="shared" si="89"/>
        <v>91</v>
      </c>
      <c r="EO90" s="13">
        <f t="shared" si="89"/>
        <v>77</v>
      </c>
      <c r="EP90" s="13">
        <f t="shared" si="89"/>
        <v>78</v>
      </c>
      <c r="EQ90" s="13">
        <f t="shared" si="89"/>
        <v>70</v>
      </c>
      <c r="ER90" s="13">
        <f t="shared" si="89"/>
        <v>64</v>
      </c>
      <c r="ES90" s="13">
        <f t="shared" si="89"/>
        <v>69</v>
      </c>
      <c r="ET90" s="13">
        <f t="shared" si="89"/>
        <v>68</v>
      </c>
      <c r="EU90" s="13">
        <f t="shared" si="89"/>
        <v>58</v>
      </c>
      <c r="EV90" s="13">
        <f t="shared" si="89"/>
        <v>55</v>
      </c>
      <c r="EW90" s="13">
        <f t="shared" si="89"/>
        <v>58</v>
      </c>
      <c r="EX90" s="13">
        <f t="shared" si="89"/>
        <v>59</v>
      </c>
      <c r="EY90" s="13">
        <f t="shared" si="89"/>
        <v>54</v>
      </c>
      <c r="EZ90" s="13">
        <f t="shared" si="89"/>
        <v>56</v>
      </c>
      <c r="FA90" s="13">
        <f t="shared" si="89"/>
        <v>53</v>
      </c>
      <c r="FB90" s="13">
        <f t="shared" si="89"/>
        <v>58</v>
      </c>
      <c r="FC90" s="13">
        <f t="shared" si="89"/>
        <v>52</v>
      </c>
      <c r="FD90" s="13">
        <f t="shared" si="89"/>
        <v>57</v>
      </c>
      <c r="FE90" s="13">
        <f t="shared" si="89"/>
        <v>36</v>
      </c>
      <c r="FF90" s="13">
        <f t="shared" si="89"/>
        <v>55</v>
      </c>
      <c r="FG90" s="13">
        <f t="shared" si="89"/>
        <v>55</v>
      </c>
      <c r="FH90" s="13">
        <f t="shared" si="89"/>
        <v>45</v>
      </c>
      <c r="FI90" s="13">
        <f t="shared" si="89"/>
        <v>39</v>
      </c>
      <c r="FJ90" s="13">
        <f t="shared" si="89"/>
        <v>40</v>
      </c>
      <c r="FK90" s="13">
        <f t="shared" si="89"/>
        <v>32</v>
      </c>
      <c r="FL90" s="13">
        <f t="shared" si="89"/>
        <v>26</v>
      </c>
      <c r="FM90" s="13">
        <f t="shared" si="89"/>
        <v>32</v>
      </c>
      <c r="FN90" s="13">
        <f t="shared" si="89"/>
        <v>35</v>
      </c>
      <c r="FO90" s="13">
        <f t="shared" si="89"/>
        <v>25</v>
      </c>
      <c r="FP90" s="13">
        <f t="shared" si="89"/>
        <v>23</v>
      </c>
      <c r="FQ90" s="13">
        <f t="shared" si="89"/>
        <v>21</v>
      </c>
      <c r="FR90" s="13">
        <f t="shared" si="89"/>
        <v>22</v>
      </c>
      <c r="FS90" s="13">
        <f t="shared" si="89"/>
        <v>24</v>
      </c>
      <c r="FT90" s="13">
        <f t="shared" si="89"/>
        <v>30</v>
      </c>
      <c r="FU90" s="13">
        <f t="shared" si="89"/>
        <v>23</v>
      </c>
      <c r="FV90" s="13">
        <f t="shared" si="89"/>
        <v>25</v>
      </c>
      <c r="FW90" s="13">
        <f t="shared" si="89"/>
        <v>32</v>
      </c>
      <c r="FX90" s="13">
        <f t="shared" si="89"/>
        <v>25</v>
      </c>
      <c r="FY90" s="13">
        <f t="shared" si="89"/>
        <v>22</v>
      </c>
      <c r="FZ90" s="13">
        <f t="shared" si="89"/>
        <v>18</v>
      </c>
      <c r="GA90" s="13">
        <f t="shared" si="89"/>
        <v>25</v>
      </c>
      <c r="GB90" s="13">
        <f t="shared" si="89"/>
        <v>26</v>
      </c>
      <c r="GC90" s="13">
        <f t="shared" si="89"/>
        <v>25</v>
      </c>
      <c r="GD90" s="13">
        <f t="shared" si="89"/>
        <v>21</v>
      </c>
      <c r="GE90" s="13">
        <f t="shared" si="89"/>
        <v>19</v>
      </c>
      <c r="GF90" s="13">
        <f t="shared" si="89"/>
        <v>23</v>
      </c>
      <c r="GG90" s="13">
        <f t="shared" si="89"/>
        <v>20</v>
      </c>
      <c r="GH90" s="13">
        <f t="shared" si="89"/>
        <v>22</v>
      </c>
      <c r="GI90" s="13">
        <f t="shared" si="89"/>
        <v>18</v>
      </c>
      <c r="GJ90" s="13">
        <f t="shared" si="89"/>
        <v>21</v>
      </c>
      <c r="GK90" s="13">
        <f t="shared" si="89"/>
        <v>18</v>
      </c>
      <c r="GL90" s="13">
        <f t="shared" si="89"/>
        <v>11</v>
      </c>
      <c r="GM90" s="13">
        <f t="shared" si="89"/>
        <v>16</v>
      </c>
      <c r="GN90" s="13">
        <f t="shared" si="89"/>
        <v>20</v>
      </c>
      <c r="GO90" s="13">
        <f t="shared" si="89"/>
        <v>9</v>
      </c>
      <c r="GP90" s="13">
        <f t="shared" si="89"/>
        <v>20</v>
      </c>
      <c r="GQ90" s="13">
        <f t="shared" si="89"/>
        <v>24</v>
      </c>
      <c r="GR90" s="13">
        <f t="shared" si="89"/>
        <v>21</v>
      </c>
      <c r="GS90" s="13">
        <f t="shared" si="89"/>
        <v>21</v>
      </c>
      <c r="GT90" s="13">
        <f t="shared" si="89"/>
        <v>16</v>
      </c>
      <c r="GU90" s="13">
        <f t="shared" si="89"/>
        <v>17</v>
      </c>
      <c r="GV90" s="13">
        <f t="shared" si="89"/>
        <v>23</v>
      </c>
      <c r="GW90" s="13">
        <f t="shared" si="89"/>
        <v>24</v>
      </c>
      <c r="GX90" s="13">
        <f t="shared" si="89"/>
        <v>10</v>
      </c>
      <c r="GY90" s="13">
        <f t="shared" si="89"/>
        <v>13</v>
      </c>
      <c r="GZ90" s="13">
        <f t="shared" si="89"/>
        <v>10</v>
      </c>
      <c r="HA90" s="13">
        <f t="shared" si="89"/>
        <v>7</v>
      </c>
      <c r="HB90" s="13">
        <f t="shared" si="89"/>
        <v>1</v>
      </c>
      <c r="HC90" s="13">
        <f t="shared" si="89"/>
        <v>7</v>
      </c>
      <c r="HD90" s="13">
        <f t="shared" si="89"/>
        <v>6</v>
      </c>
      <c r="HE90" s="13">
        <f t="shared" si="89"/>
        <v>5</v>
      </c>
      <c r="HF90" s="13">
        <f t="shared" si="89"/>
        <v>6</v>
      </c>
      <c r="HG90" s="13">
        <f t="shared" si="89"/>
        <v>3</v>
      </c>
      <c r="HH90" s="13">
        <f t="shared" si="89"/>
        <v>4</v>
      </c>
      <c r="HI90" s="13">
        <f t="shared" si="89"/>
        <v>4</v>
      </c>
      <c r="HJ90" s="13">
        <f t="shared" ref="HJ90:HQ90" si="90">SUM(HJ88:HJ89)</f>
        <v>5</v>
      </c>
      <c r="HK90" s="13">
        <f t="shared" si="90"/>
        <v>4</v>
      </c>
      <c r="HL90" s="13">
        <f t="shared" si="90"/>
        <v>1</v>
      </c>
      <c r="HM90" s="13">
        <f t="shared" si="90"/>
        <v>4</v>
      </c>
      <c r="HN90" s="13">
        <f t="shared" si="90"/>
        <v>4</v>
      </c>
      <c r="HO90" s="13">
        <f t="shared" si="90"/>
        <v>0</v>
      </c>
      <c r="HP90" s="13">
        <f t="shared" si="90"/>
        <v>6</v>
      </c>
      <c r="HQ90" s="13">
        <f t="shared" si="90"/>
        <v>6</v>
      </c>
      <c r="HR90" s="13">
        <f t="shared" ref="HR90:HX90" si="91">SUM(HR88:HR89)</f>
        <v>3</v>
      </c>
      <c r="HS90" s="13">
        <f t="shared" si="91"/>
        <v>1</v>
      </c>
      <c r="HT90" s="13">
        <f t="shared" si="91"/>
        <v>0</v>
      </c>
      <c r="HU90" s="13">
        <f t="shared" si="91"/>
        <v>2</v>
      </c>
      <c r="HV90" s="13">
        <f t="shared" si="91"/>
        <v>1</v>
      </c>
      <c r="HW90" s="13">
        <f t="shared" si="91"/>
        <v>0</v>
      </c>
      <c r="HX90" s="13">
        <f t="shared" si="91"/>
        <v>2</v>
      </c>
      <c r="HY90" s="13">
        <f>SUM(HY88:HY89)</f>
        <v>0</v>
      </c>
      <c r="HZ90" s="13">
        <f>SUM(HZ88:HZ89)</f>
        <v>2</v>
      </c>
      <c r="IA90" s="13">
        <f>SUM(IA88:IA89)</f>
        <v>1</v>
      </c>
      <c r="IB90" s="13">
        <f>SUM(IB88:IB89)</f>
        <v>2</v>
      </c>
      <c r="IC90" s="13">
        <f>SUM(IC88:IC89)</f>
        <v>0</v>
      </c>
      <c r="ID90" s="13">
        <f t="shared" ref="ID90:IS90" si="92">SUM(ID88:ID89)</f>
        <v>0</v>
      </c>
      <c r="IE90" s="13">
        <f t="shared" si="92"/>
        <v>2</v>
      </c>
      <c r="IF90" s="13">
        <f t="shared" si="92"/>
        <v>4</v>
      </c>
      <c r="IG90" s="13">
        <f t="shared" si="92"/>
        <v>0</v>
      </c>
      <c r="IH90" s="13">
        <f t="shared" si="92"/>
        <v>3</v>
      </c>
      <c r="II90" s="13">
        <f t="shared" si="92"/>
        <v>3</v>
      </c>
      <c r="IJ90" s="13">
        <f t="shared" si="92"/>
        <v>0</v>
      </c>
      <c r="IK90" s="13">
        <f t="shared" si="92"/>
        <v>0</v>
      </c>
      <c r="IL90" s="13">
        <f t="shared" si="92"/>
        <v>2</v>
      </c>
      <c r="IM90" s="13">
        <f t="shared" si="92"/>
        <v>2</v>
      </c>
      <c r="IN90" s="13">
        <f t="shared" si="92"/>
        <v>3</v>
      </c>
      <c r="IO90" s="13">
        <f t="shared" si="92"/>
        <v>2</v>
      </c>
      <c r="IP90" s="13">
        <f t="shared" si="92"/>
        <v>2</v>
      </c>
      <c r="IQ90" s="157">
        <f t="shared" si="92"/>
        <v>3</v>
      </c>
      <c r="IR90" s="13">
        <f t="shared" si="92"/>
        <v>0</v>
      </c>
      <c r="IS90" s="13">
        <f t="shared" si="92"/>
        <v>2</v>
      </c>
      <c r="IT90" s="13">
        <f t="shared" ref="IT90:IY90" si="93">SUM(IT88:IT89)</f>
        <v>3</v>
      </c>
      <c r="IU90" s="13">
        <f t="shared" si="93"/>
        <v>3</v>
      </c>
      <c r="IV90" s="13">
        <f t="shared" si="93"/>
        <v>3</v>
      </c>
      <c r="IW90" s="13">
        <f t="shared" si="93"/>
        <v>0</v>
      </c>
      <c r="IX90" s="13">
        <f t="shared" si="93"/>
        <v>0</v>
      </c>
      <c r="IY90" s="13">
        <f t="shared" si="93"/>
        <v>1</v>
      </c>
      <c r="IZ90" s="13">
        <f>SUM(IZ88:IZ89)</f>
        <v>2</v>
      </c>
      <c r="JA90" s="13">
        <f>SUM(JA88:JA89)</f>
        <v>1</v>
      </c>
      <c r="JB90" s="13">
        <f t="shared" ref="JB90:JM90" si="94">SUM(JB88:JB89)</f>
        <v>3</v>
      </c>
      <c r="JC90" s="13">
        <f t="shared" si="94"/>
        <v>4</v>
      </c>
      <c r="JD90" s="13">
        <f t="shared" si="94"/>
        <v>0</v>
      </c>
      <c r="JE90" s="13">
        <f t="shared" si="94"/>
        <v>0</v>
      </c>
      <c r="JF90" s="13">
        <f t="shared" si="94"/>
        <v>0</v>
      </c>
      <c r="JG90" s="13">
        <f t="shared" si="94"/>
        <v>0</v>
      </c>
      <c r="JH90" s="13">
        <f t="shared" si="94"/>
        <v>0</v>
      </c>
      <c r="JI90" s="13">
        <f t="shared" si="94"/>
        <v>0</v>
      </c>
      <c r="JJ90" s="13">
        <f t="shared" si="94"/>
        <v>0</v>
      </c>
      <c r="JK90" s="13">
        <f t="shared" si="94"/>
        <v>0</v>
      </c>
      <c r="JL90" s="13">
        <f t="shared" si="94"/>
        <v>0</v>
      </c>
      <c r="JM90" s="13">
        <f t="shared" si="94"/>
        <v>0</v>
      </c>
    </row>
    <row r="91" spans="1:273" s="130" customFormat="1" ht="14.25" customHeight="1" x14ac:dyDescent="0.35"/>
    <row r="92" spans="1:273" s="120" customFormat="1" ht="14.25" customHeight="1" x14ac:dyDescent="0.35">
      <c r="A92" s="120" t="s">
        <v>299</v>
      </c>
      <c r="CO92" s="120">
        <v>40544</v>
      </c>
      <c r="CP92" s="120">
        <v>40575</v>
      </c>
      <c r="CQ92" s="120">
        <v>40603</v>
      </c>
      <c r="CR92" s="120">
        <v>40634</v>
      </c>
      <c r="CS92" s="120">
        <v>40664</v>
      </c>
      <c r="CT92" s="120">
        <v>40695</v>
      </c>
      <c r="CU92" s="120">
        <v>40725</v>
      </c>
      <c r="CV92" s="120">
        <v>40756</v>
      </c>
      <c r="CW92" s="120">
        <v>40787</v>
      </c>
      <c r="CX92" s="120">
        <v>40817</v>
      </c>
      <c r="CY92" s="120">
        <v>40848</v>
      </c>
      <c r="CZ92" s="120">
        <v>40878</v>
      </c>
      <c r="DA92" s="120">
        <v>40909</v>
      </c>
      <c r="DB92" s="120">
        <v>40940</v>
      </c>
      <c r="DC92" s="120">
        <v>40969</v>
      </c>
      <c r="DD92" s="120">
        <v>41000</v>
      </c>
      <c r="DE92" s="120">
        <v>41030</v>
      </c>
      <c r="DF92" s="120">
        <v>41061</v>
      </c>
      <c r="DG92" s="120">
        <v>41091</v>
      </c>
      <c r="DH92" s="120">
        <v>41122</v>
      </c>
      <c r="DI92" s="120">
        <v>41153</v>
      </c>
      <c r="DJ92" s="120">
        <v>41183</v>
      </c>
      <c r="DK92" s="120">
        <v>41214</v>
      </c>
      <c r="DL92" s="120">
        <v>41244</v>
      </c>
      <c r="DM92" s="120">
        <v>41275</v>
      </c>
      <c r="DN92" s="120">
        <v>41306</v>
      </c>
      <c r="DO92" s="120">
        <v>41334</v>
      </c>
      <c r="DP92" s="120">
        <v>41365</v>
      </c>
      <c r="DQ92" s="120">
        <v>41395</v>
      </c>
      <c r="DR92" s="120">
        <v>41426</v>
      </c>
      <c r="DS92" s="120">
        <v>41456</v>
      </c>
      <c r="DT92" s="120">
        <v>41487</v>
      </c>
      <c r="DU92" s="120">
        <v>41518</v>
      </c>
      <c r="DV92" s="120">
        <v>41548</v>
      </c>
      <c r="DW92" s="120">
        <v>41579</v>
      </c>
      <c r="DX92" s="120">
        <v>41609</v>
      </c>
      <c r="DY92" s="120">
        <v>41640</v>
      </c>
      <c r="DZ92" s="120">
        <v>41671</v>
      </c>
      <c r="EA92" s="120">
        <v>41699</v>
      </c>
      <c r="EB92" s="120">
        <v>41730</v>
      </c>
      <c r="EC92" s="120">
        <v>41760</v>
      </c>
      <c r="ED92" s="120">
        <v>41791</v>
      </c>
      <c r="EE92" s="120">
        <v>41821</v>
      </c>
      <c r="EF92" s="120">
        <v>41852</v>
      </c>
      <c r="EG92" s="120">
        <v>41883</v>
      </c>
      <c r="EH92" s="120">
        <v>41913</v>
      </c>
      <c r="EI92" s="120">
        <v>41944</v>
      </c>
      <c r="EJ92" s="120">
        <v>41974</v>
      </c>
      <c r="EK92" s="120">
        <v>42005</v>
      </c>
      <c r="EL92" s="120">
        <v>42036</v>
      </c>
      <c r="EM92" s="120">
        <v>42064</v>
      </c>
      <c r="EN92" s="120">
        <v>42095</v>
      </c>
      <c r="EO92" s="120">
        <v>42125</v>
      </c>
      <c r="EP92" s="120">
        <v>42156</v>
      </c>
      <c r="EQ92" s="120">
        <v>42186</v>
      </c>
      <c r="ER92" s="120">
        <v>42217</v>
      </c>
      <c r="ES92" s="120">
        <v>42248</v>
      </c>
      <c r="ET92" s="120">
        <v>42278</v>
      </c>
      <c r="EU92" s="120">
        <v>42309</v>
      </c>
      <c r="EV92" s="120">
        <v>42339</v>
      </c>
      <c r="EW92" s="120">
        <v>42370</v>
      </c>
      <c r="EX92" s="120">
        <v>42401</v>
      </c>
      <c r="EY92" s="120">
        <v>42430</v>
      </c>
      <c r="EZ92" s="120">
        <v>42461</v>
      </c>
      <c r="FA92" s="120">
        <v>42491</v>
      </c>
      <c r="FB92" s="120">
        <v>42522</v>
      </c>
      <c r="FC92" s="120">
        <v>42552</v>
      </c>
      <c r="FD92" s="120">
        <v>42583</v>
      </c>
      <c r="FE92" s="120">
        <v>42614</v>
      </c>
      <c r="FF92" s="120">
        <v>42644</v>
      </c>
      <c r="FG92" s="120">
        <v>42675</v>
      </c>
      <c r="FH92" s="120">
        <v>42705</v>
      </c>
      <c r="FI92" s="120">
        <v>42736</v>
      </c>
      <c r="FJ92" s="120">
        <v>42767</v>
      </c>
      <c r="FK92" s="120">
        <v>42795</v>
      </c>
      <c r="FL92" s="120">
        <v>42826</v>
      </c>
      <c r="FM92" s="120">
        <v>42856</v>
      </c>
      <c r="FN92" s="120">
        <v>42887</v>
      </c>
      <c r="FO92" s="120">
        <v>42917</v>
      </c>
      <c r="FP92" s="120">
        <v>42948</v>
      </c>
      <c r="FQ92" s="120">
        <v>42979</v>
      </c>
      <c r="FR92" s="120">
        <v>43009</v>
      </c>
      <c r="FS92" s="120">
        <v>43040</v>
      </c>
      <c r="FT92" s="120">
        <v>43070</v>
      </c>
      <c r="FU92" s="120">
        <v>43101</v>
      </c>
      <c r="FV92" s="120">
        <v>43132</v>
      </c>
      <c r="FW92" s="120">
        <v>43160</v>
      </c>
      <c r="FX92" s="120">
        <v>43191</v>
      </c>
      <c r="FY92" s="120">
        <v>43221</v>
      </c>
      <c r="FZ92" s="120">
        <v>43252</v>
      </c>
      <c r="GA92" s="120">
        <v>43282</v>
      </c>
      <c r="GB92" s="120">
        <v>43313</v>
      </c>
      <c r="GC92" s="120">
        <v>43344</v>
      </c>
      <c r="GD92" s="120">
        <v>43374</v>
      </c>
      <c r="GE92" s="120">
        <v>43405</v>
      </c>
      <c r="GF92" s="120">
        <v>43435</v>
      </c>
      <c r="GG92" s="120">
        <v>43466</v>
      </c>
    </row>
    <row r="93" spans="1:273" ht="14.25" customHeight="1" x14ac:dyDescent="0.35">
      <c r="A93" s="209" t="s">
        <v>283</v>
      </c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  <c r="CM93" s="32"/>
      <c r="CN93" s="32"/>
      <c r="CO93" s="32">
        <v>155163</v>
      </c>
      <c r="CP93" s="32">
        <v>146894</v>
      </c>
      <c r="CQ93" s="32">
        <v>145281</v>
      </c>
      <c r="CR93" s="32">
        <v>140425</v>
      </c>
      <c r="CS93" s="32">
        <v>118989</v>
      </c>
      <c r="CT93" s="32">
        <v>111978</v>
      </c>
      <c r="CU93" s="32">
        <v>283737</v>
      </c>
      <c r="CV93" s="32">
        <v>101553</v>
      </c>
      <c r="CW93" s="32">
        <v>72103</v>
      </c>
      <c r="CX93" s="32">
        <v>125117</v>
      </c>
      <c r="CY93" s="32">
        <v>103268</v>
      </c>
      <c r="CZ93" s="32">
        <v>72371</v>
      </c>
      <c r="DA93" s="32">
        <v>93388</v>
      </c>
      <c r="DB93" s="32">
        <v>181117</v>
      </c>
      <c r="DC93" s="32">
        <v>71616</v>
      </c>
      <c r="DD93" s="32">
        <v>98564</v>
      </c>
      <c r="DE93" s="32">
        <v>159695</v>
      </c>
      <c r="DF93" s="32">
        <v>183782</v>
      </c>
      <c r="DG93" s="32">
        <v>105136</v>
      </c>
      <c r="DH93" s="32">
        <v>118420</v>
      </c>
      <c r="DI93" s="32">
        <v>92017</v>
      </c>
      <c r="DJ93" s="32">
        <v>196584</v>
      </c>
      <c r="DK93" s="32">
        <v>84545</v>
      </c>
      <c r="DL93" s="32">
        <v>130848</v>
      </c>
      <c r="DM93" s="32">
        <v>88501</v>
      </c>
      <c r="DN93" s="32">
        <v>77247</v>
      </c>
      <c r="DO93" s="32">
        <v>105227</v>
      </c>
      <c r="DP93" s="32">
        <v>82163</v>
      </c>
      <c r="DQ93" s="32">
        <v>90498</v>
      </c>
      <c r="DR93" s="32">
        <v>211961</v>
      </c>
      <c r="DS93" s="32">
        <v>138629</v>
      </c>
      <c r="DT93" s="32">
        <v>117793</v>
      </c>
      <c r="DU93" s="32">
        <v>96721</v>
      </c>
      <c r="DV93" s="32">
        <v>104522</v>
      </c>
      <c r="DW93" s="32">
        <v>90513</v>
      </c>
      <c r="DX93" s="32">
        <v>52211</v>
      </c>
      <c r="DY93" s="32">
        <v>136446</v>
      </c>
      <c r="DZ93" s="32">
        <v>155116</v>
      </c>
      <c r="EA93" s="32">
        <v>133855</v>
      </c>
      <c r="EB93" s="32">
        <v>109600</v>
      </c>
      <c r="EC93" s="32">
        <v>90929</v>
      </c>
      <c r="ED93" s="32">
        <v>129189</v>
      </c>
      <c r="EE93" s="32">
        <v>72870</v>
      </c>
      <c r="EF93" s="32">
        <v>133052</v>
      </c>
      <c r="EG93" s="32">
        <v>151821</v>
      </c>
      <c r="EH93" s="32">
        <v>167868</v>
      </c>
      <c r="EI93" s="32">
        <v>94117</v>
      </c>
      <c r="EJ93" s="32">
        <v>132045</v>
      </c>
      <c r="EK93" s="32">
        <v>110204</v>
      </c>
      <c r="EL93" s="32">
        <v>102623</v>
      </c>
      <c r="EM93" s="32">
        <v>87975</v>
      </c>
      <c r="EN93" s="32">
        <v>101099</v>
      </c>
      <c r="EO93" s="32">
        <v>216373</v>
      </c>
      <c r="EP93" s="32">
        <v>111462</v>
      </c>
      <c r="EQ93" s="32">
        <v>178079</v>
      </c>
      <c r="ER93" s="32">
        <v>86702</v>
      </c>
      <c r="ES93" s="32">
        <v>160944</v>
      </c>
      <c r="ET93" s="32">
        <v>81685</v>
      </c>
      <c r="EU93" s="32">
        <v>237153</v>
      </c>
      <c r="EV93" s="32">
        <v>120910</v>
      </c>
      <c r="EW93" s="32">
        <v>76851</v>
      </c>
      <c r="EX93" s="32">
        <v>90406</v>
      </c>
      <c r="EY93" s="32">
        <v>190946</v>
      </c>
      <c r="EZ93" s="32">
        <v>96831</v>
      </c>
      <c r="FA93" s="32">
        <v>104817</v>
      </c>
      <c r="FB93" s="32">
        <v>103856</v>
      </c>
      <c r="FC93" s="32">
        <v>289971</v>
      </c>
      <c r="FD93" s="32">
        <v>106252</v>
      </c>
      <c r="FE93" s="32">
        <v>138723</v>
      </c>
      <c r="FF93" s="32">
        <v>92843</v>
      </c>
      <c r="FG93" s="32">
        <v>163523</v>
      </c>
      <c r="FH93" s="32">
        <v>144460</v>
      </c>
      <c r="FI93" s="32">
        <v>100048</v>
      </c>
      <c r="FJ93" s="32">
        <v>116157</v>
      </c>
      <c r="FK93" s="32">
        <v>114108</v>
      </c>
      <c r="FL93" s="32">
        <v>141193</v>
      </c>
      <c r="FM93" s="32">
        <v>103777</v>
      </c>
      <c r="FN93" s="32">
        <v>93727</v>
      </c>
      <c r="FO93" s="32">
        <v>93689</v>
      </c>
      <c r="FP93" s="32">
        <v>101173</v>
      </c>
      <c r="FQ93" s="32">
        <v>133354</v>
      </c>
      <c r="FR93" s="32">
        <v>124331</v>
      </c>
      <c r="FS93" s="32">
        <v>130892</v>
      </c>
      <c r="FT93" s="32">
        <v>126380</v>
      </c>
      <c r="FU93" s="32">
        <v>144135</v>
      </c>
      <c r="FV93" s="32">
        <v>116451</v>
      </c>
      <c r="FW93" s="32">
        <v>153531</v>
      </c>
      <c r="FX93" s="32">
        <v>108688</v>
      </c>
      <c r="FY93" s="32">
        <v>118595</v>
      </c>
      <c r="FZ93" s="32">
        <v>120586</v>
      </c>
      <c r="GA93" s="32">
        <v>219840</v>
      </c>
      <c r="GB93" s="32">
        <v>137428</v>
      </c>
      <c r="GC93" s="32">
        <v>107766</v>
      </c>
      <c r="GD93" s="32">
        <v>119177</v>
      </c>
      <c r="GE93" s="32">
        <v>133434</v>
      </c>
      <c r="GF93" s="32">
        <v>123000</v>
      </c>
      <c r="GG93" s="32">
        <v>145685</v>
      </c>
      <c r="GH93" s="32">
        <v>111560</v>
      </c>
      <c r="GI93" s="32">
        <v>117766</v>
      </c>
      <c r="GJ93" s="32">
        <v>80586</v>
      </c>
      <c r="GK93" s="32">
        <v>108102</v>
      </c>
      <c r="GL93" s="32">
        <v>94658</v>
      </c>
      <c r="GM93" s="32">
        <v>95844</v>
      </c>
      <c r="GN93" s="32">
        <v>170225</v>
      </c>
      <c r="GO93" s="32">
        <v>165212</v>
      </c>
      <c r="GP93" s="32">
        <v>130693</v>
      </c>
      <c r="GQ93" s="32">
        <v>120530</v>
      </c>
      <c r="GR93" s="32">
        <v>118280</v>
      </c>
      <c r="GS93" s="32">
        <v>119750</v>
      </c>
      <c r="GT93" s="32">
        <v>133486</v>
      </c>
      <c r="GU93" s="32">
        <v>86317</v>
      </c>
      <c r="GV93" s="32">
        <v>122183</v>
      </c>
      <c r="GW93" s="32">
        <v>140240</v>
      </c>
      <c r="GX93" s="32">
        <v>111700</v>
      </c>
      <c r="GY93" s="32">
        <v>112682</v>
      </c>
      <c r="GZ93" s="32">
        <v>116675</v>
      </c>
      <c r="HA93" s="32">
        <v>133471</v>
      </c>
      <c r="HB93" s="32">
        <v>148784</v>
      </c>
      <c r="HC93" s="32">
        <v>142764</v>
      </c>
      <c r="HD93" s="32">
        <v>148240</v>
      </c>
      <c r="HE93" s="32">
        <v>145714</v>
      </c>
      <c r="HF93" s="32">
        <v>159957</v>
      </c>
      <c r="HG93" s="32">
        <v>161844</v>
      </c>
      <c r="HH93" s="32">
        <v>151254</v>
      </c>
      <c r="HI93" s="32">
        <v>110453</v>
      </c>
      <c r="HJ93" s="32">
        <v>158496</v>
      </c>
      <c r="HK93" s="32">
        <v>149607</v>
      </c>
      <c r="HL93" s="32">
        <v>156534</v>
      </c>
      <c r="HM93" s="32">
        <v>157615</v>
      </c>
      <c r="HN93" s="32">
        <v>188693</v>
      </c>
      <c r="HO93" s="32">
        <v>179468</v>
      </c>
      <c r="HP93" s="32">
        <v>195770</v>
      </c>
      <c r="HQ93" s="32">
        <v>155367</v>
      </c>
      <c r="HR93" s="32">
        <v>136429</v>
      </c>
      <c r="HS93" s="32">
        <v>157210</v>
      </c>
      <c r="HT93" s="32">
        <v>193148</v>
      </c>
      <c r="HU93" s="32">
        <v>150081</v>
      </c>
      <c r="HV93" s="32">
        <v>157656</v>
      </c>
      <c r="HW93" s="32">
        <v>166514</v>
      </c>
      <c r="HX93" s="32">
        <v>160426</v>
      </c>
      <c r="HY93" s="32">
        <v>177062</v>
      </c>
      <c r="HZ93" s="32">
        <v>250600</v>
      </c>
      <c r="IA93" s="32">
        <v>196932</v>
      </c>
      <c r="IB93" s="32">
        <v>187848</v>
      </c>
      <c r="IC93" s="32">
        <v>190311</v>
      </c>
      <c r="ID93" s="32">
        <v>175977</v>
      </c>
      <c r="IE93" s="32">
        <v>145315</v>
      </c>
      <c r="IF93" s="32">
        <v>182202</v>
      </c>
      <c r="IG93" s="32">
        <v>189726</v>
      </c>
      <c r="IH93" s="32">
        <v>156384</v>
      </c>
      <c r="II93" s="32">
        <v>199692</v>
      </c>
      <c r="IJ93" s="32">
        <v>180797</v>
      </c>
      <c r="IK93" s="32">
        <v>232462</v>
      </c>
      <c r="IL93" s="32">
        <v>213980</v>
      </c>
      <c r="IM93" s="32">
        <v>160949</v>
      </c>
      <c r="IN93" s="32">
        <v>213948</v>
      </c>
      <c r="IO93" s="32">
        <v>274074</v>
      </c>
      <c r="IP93" s="32">
        <v>127504</v>
      </c>
      <c r="IQ93" s="135">
        <v>172808</v>
      </c>
      <c r="IR93" s="32">
        <v>149951</v>
      </c>
      <c r="IS93" s="32">
        <v>175218</v>
      </c>
      <c r="IT93" s="32">
        <v>86078</v>
      </c>
      <c r="IU93" s="32">
        <v>155893</v>
      </c>
      <c r="IV93" s="32">
        <v>171594</v>
      </c>
      <c r="IW93" s="32">
        <v>191087</v>
      </c>
      <c r="IX93" s="32">
        <v>175729</v>
      </c>
      <c r="IY93" s="32">
        <v>246976</v>
      </c>
      <c r="IZ93" s="32">
        <v>291131</v>
      </c>
      <c r="JA93" s="32">
        <v>221438</v>
      </c>
      <c r="JB93" s="32">
        <v>178686</v>
      </c>
      <c r="JC93" s="135">
        <v>133656</v>
      </c>
    </row>
    <row r="94" spans="1:273" ht="14.25" customHeight="1" x14ac:dyDescent="0.35">
      <c r="A94" s="209" t="s">
        <v>284</v>
      </c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>
        <v>105000</v>
      </c>
      <c r="CP94" s="32">
        <v>73800</v>
      </c>
      <c r="CQ94" s="32">
        <v>80000</v>
      </c>
      <c r="CR94" s="32">
        <v>90000</v>
      </c>
      <c r="CS94" s="32">
        <v>85000</v>
      </c>
      <c r="CT94" s="32">
        <v>98000</v>
      </c>
      <c r="CU94" s="32">
        <v>100437</v>
      </c>
      <c r="CV94" s="32">
        <v>104000</v>
      </c>
      <c r="CW94" s="32">
        <v>65000</v>
      </c>
      <c r="CX94" s="32">
        <v>95000</v>
      </c>
      <c r="CY94" s="32">
        <v>45125</v>
      </c>
      <c r="CZ94" s="32">
        <v>61250</v>
      </c>
      <c r="DA94" s="32">
        <v>67500</v>
      </c>
      <c r="DB94" s="32">
        <v>115000</v>
      </c>
      <c r="DC94" s="32">
        <v>55000</v>
      </c>
      <c r="DD94" s="32">
        <v>54000</v>
      </c>
      <c r="DE94" s="32">
        <v>60000</v>
      </c>
      <c r="DF94" s="32">
        <v>63000</v>
      </c>
      <c r="DG94" s="32">
        <v>73500</v>
      </c>
      <c r="DH94" s="32">
        <v>72150</v>
      </c>
      <c r="DI94" s="32">
        <v>65000</v>
      </c>
      <c r="DJ94" s="32">
        <v>109000</v>
      </c>
      <c r="DK94" s="32">
        <v>63500</v>
      </c>
      <c r="DL94" s="32">
        <v>92000</v>
      </c>
      <c r="DM94" s="32">
        <v>61000</v>
      </c>
      <c r="DN94" s="32">
        <v>50000</v>
      </c>
      <c r="DO94" s="32">
        <v>57050</v>
      </c>
      <c r="DP94" s="32">
        <v>65000</v>
      </c>
      <c r="DQ94" s="32">
        <v>64100</v>
      </c>
      <c r="DR94" s="32">
        <v>92500</v>
      </c>
      <c r="DS94" s="32">
        <v>87500</v>
      </c>
      <c r="DT94" s="32">
        <v>65000</v>
      </c>
      <c r="DU94" s="32">
        <v>74000</v>
      </c>
      <c r="DV94" s="32">
        <v>56000</v>
      </c>
      <c r="DW94" s="32">
        <v>73500</v>
      </c>
      <c r="DX94" s="32">
        <v>26250</v>
      </c>
      <c r="DY94" s="32">
        <v>89000</v>
      </c>
      <c r="DZ94" s="32">
        <v>65000</v>
      </c>
      <c r="EA94" s="32">
        <v>80000</v>
      </c>
      <c r="EB94" s="32">
        <v>63500</v>
      </c>
      <c r="EC94" s="32">
        <v>7200</v>
      </c>
      <c r="ED94" s="32">
        <v>78000</v>
      </c>
      <c r="EE94" s="32">
        <v>38000</v>
      </c>
      <c r="EF94" s="32">
        <v>71500</v>
      </c>
      <c r="EG94" s="32">
        <v>65000</v>
      </c>
      <c r="EH94" s="32">
        <v>91000</v>
      </c>
      <c r="EI94" s="32">
        <v>62800</v>
      </c>
      <c r="EJ94" s="32">
        <v>70700</v>
      </c>
      <c r="EK94" s="32">
        <v>72000</v>
      </c>
      <c r="EL94" s="32">
        <v>84000</v>
      </c>
      <c r="EM94" s="32">
        <v>70750</v>
      </c>
      <c r="EN94" s="32">
        <v>70000</v>
      </c>
      <c r="EO94" s="32">
        <v>87500</v>
      </c>
      <c r="EP94" s="32">
        <v>79500</v>
      </c>
      <c r="EQ94" s="32">
        <v>92000</v>
      </c>
      <c r="ER94" s="32">
        <v>72000</v>
      </c>
      <c r="ES94" s="32">
        <v>66720</v>
      </c>
      <c r="ET94" s="32">
        <v>75000</v>
      </c>
      <c r="EU94" s="32">
        <v>58450</v>
      </c>
      <c r="EV94" s="32">
        <v>55000</v>
      </c>
      <c r="EW94" s="32">
        <v>76450</v>
      </c>
      <c r="EX94" s="32">
        <v>70000</v>
      </c>
      <c r="EY94" s="32">
        <v>64500</v>
      </c>
      <c r="EZ94" s="32">
        <v>59000</v>
      </c>
      <c r="FA94" s="32">
        <v>80000</v>
      </c>
      <c r="FB94" s="32">
        <v>77750</v>
      </c>
      <c r="FC94" s="32">
        <v>78950</v>
      </c>
      <c r="FD94" s="32">
        <v>75000</v>
      </c>
      <c r="FE94" s="32">
        <v>70000</v>
      </c>
      <c r="FF94" s="32">
        <v>64750</v>
      </c>
      <c r="FG94" s="32">
        <v>98750</v>
      </c>
      <c r="FH94" s="32">
        <v>55000</v>
      </c>
      <c r="FI94" s="32">
        <v>83000</v>
      </c>
      <c r="FJ94" s="32">
        <v>95000</v>
      </c>
      <c r="FK94" s="32">
        <v>71250</v>
      </c>
      <c r="FL94" s="32">
        <v>49000</v>
      </c>
      <c r="FM94" s="32">
        <v>95000</v>
      </c>
      <c r="FN94" s="32">
        <v>75500</v>
      </c>
      <c r="FO94" s="32">
        <v>75000</v>
      </c>
      <c r="FP94" s="32">
        <v>82900</v>
      </c>
      <c r="FQ94" s="32">
        <v>77500</v>
      </c>
      <c r="FR94" s="32">
        <v>80250</v>
      </c>
      <c r="FS94" s="32">
        <v>69250</v>
      </c>
      <c r="FT94" s="32">
        <v>61900</v>
      </c>
      <c r="FU94" s="32">
        <v>110000</v>
      </c>
      <c r="FV94" s="32">
        <v>103500</v>
      </c>
      <c r="FW94" s="32">
        <v>100000</v>
      </c>
      <c r="FX94" s="32">
        <v>79500</v>
      </c>
      <c r="FY94" s="32">
        <v>69000</v>
      </c>
      <c r="FZ94" s="32">
        <v>85000</v>
      </c>
      <c r="GA94" s="32">
        <v>133000</v>
      </c>
      <c r="GB94" s="32">
        <v>90000</v>
      </c>
      <c r="GC94" s="32">
        <v>85000</v>
      </c>
      <c r="GD94" s="32">
        <v>92500</v>
      </c>
      <c r="GE94" s="32">
        <v>102500</v>
      </c>
      <c r="GF94" s="32">
        <v>72000</v>
      </c>
      <c r="GG94" s="32">
        <v>115000</v>
      </c>
      <c r="GH94" s="32">
        <v>95000</v>
      </c>
      <c r="GI94" s="32">
        <v>50000</v>
      </c>
      <c r="GJ94" s="32">
        <v>50000</v>
      </c>
      <c r="GK94" s="32">
        <v>68750</v>
      </c>
      <c r="GL94" s="32">
        <v>76000</v>
      </c>
      <c r="GM94" s="32">
        <v>70000</v>
      </c>
      <c r="GN94" s="32">
        <v>95500</v>
      </c>
      <c r="GO94" s="32">
        <v>90000</v>
      </c>
      <c r="GP94" s="32">
        <v>87500</v>
      </c>
      <c r="GQ94" s="32">
        <v>115000</v>
      </c>
      <c r="GR94" s="32">
        <v>78000</v>
      </c>
      <c r="GS94" s="32">
        <v>134791</v>
      </c>
      <c r="GT94" s="32">
        <v>70000</v>
      </c>
      <c r="GU94" s="32">
        <v>77000</v>
      </c>
      <c r="GV94" s="32">
        <v>112500</v>
      </c>
      <c r="GW94" s="32">
        <v>95000</v>
      </c>
      <c r="GX94" s="32">
        <v>95000</v>
      </c>
      <c r="GY94" s="32">
        <v>76000</v>
      </c>
      <c r="GZ94" s="32">
        <v>95000</v>
      </c>
      <c r="HA94" s="32">
        <v>99900</v>
      </c>
      <c r="HB94" s="32">
        <v>110000</v>
      </c>
      <c r="HC94" s="32">
        <v>95000</v>
      </c>
      <c r="HD94" s="32">
        <v>89000</v>
      </c>
      <c r="HE94" s="32">
        <v>119000</v>
      </c>
      <c r="HF94" s="32">
        <v>100000</v>
      </c>
      <c r="HG94" s="32">
        <v>107500</v>
      </c>
      <c r="HH94" s="32">
        <v>114000</v>
      </c>
      <c r="HI94" s="32">
        <v>80000</v>
      </c>
      <c r="HJ94" s="32">
        <v>95000</v>
      </c>
      <c r="HK94" s="32">
        <v>105000</v>
      </c>
      <c r="HL94" s="32">
        <v>110000</v>
      </c>
      <c r="HM94" s="32">
        <v>115000</v>
      </c>
      <c r="HN94" s="32">
        <v>125000</v>
      </c>
      <c r="HO94" s="32">
        <v>137450</v>
      </c>
      <c r="HP94" s="32">
        <v>114950</v>
      </c>
      <c r="HQ94" s="32">
        <v>112250</v>
      </c>
      <c r="HR94" s="32">
        <v>107000</v>
      </c>
      <c r="HS94" s="32">
        <v>128050</v>
      </c>
      <c r="HT94" s="32">
        <v>129900</v>
      </c>
      <c r="HU94" s="32">
        <v>129750</v>
      </c>
      <c r="HV94" s="32">
        <v>115750</v>
      </c>
      <c r="HW94" s="32">
        <v>147000</v>
      </c>
      <c r="HX94" s="32">
        <v>115050</v>
      </c>
      <c r="HY94" s="32">
        <v>110111</v>
      </c>
      <c r="HZ94" s="32">
        <v>140000</v>
      </c>
      <c r="IA94" s="32">
        <v>160000</v>
      </c>
      <c r="IB94" s="32">
        <v>155000</v>
      </c>
      <c r="IC94" s="32">
        <v>128750</v>
      </c>
      <c r="ID94" s="32">
        <v>126250</v>
      </c>
      <c r="IE94" s="32">
        <v>99000</v>
      </c>
      <c r="IF94" s="32">
        <v>130000</v>
      </c>
      <c r="IG94" s="32">
        <v>110000</v>
      </c>
      <c r="IH94" s="32">
        <v>133690</v>
      </c>
      <c r="II94" s="32">
        <v>163000</v>
      </c>
      <c r="IJ94" s="32">
        <v>150000</v>
      </c>
      <c r="IK94" s="32">
        <v>210500</v>
      </c>
      <c r="IL94" s="32">
        <v>117500</v>
      </c>
      <c r="IM94" s="32">
        <v>135000</v>
      </c>
      <c r="IN94" s="32">
        <v>150000</v>
      </c>
      <c r="IO94" s="32">
        <v>150000</v>
      </c>
      <c r="IP94" s="32">
        <v>97448</v>
      </c>
      <c r="IQ94" s="135">
        <v>142500</v>
      </c>
      <c r="IR94" s="32">
        <v>125000</v>
      </c>
      <c r="IS94" s="32">
        <v>152500</v>
      </c>
      <c r="IT94" s="32">
        <v>138500</v>
      </c>
      <c r="IU94" s="32">
        <v>135000</v>
      </c>
      <c r="IV94" s="32">
        <v>135000</v>
      </c>
      <c r="IW94" s="32">
        <v>146000</v>
      </c>
      <c r="IX94" s="32">
        <v>139000</v>
      </c>
      <c r="IY94" s="32">
        <v>177500</v>
      </c>
      <c r="IZ94" s="32">
        <v>145000</v>
      </c>
      <c r="JA94" s="32">
        <v>142500</v>
      </c>
      <c r="JB94" s="32">
        <v>120000</v>
      </c>
      <c r="JC94" s="135">
        <v>98500</v>
      </c>
    </row>
    <row r="95" spans="1:273" ht="14.25" customHeight="1" x14ac:dyDescent="0.35">
      <c r="A95" s="209" t="s">
        <v>285</v>
      </c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  <c r="BO95" s="32"/>
      <c r="BP95" s="32"/>
      <c r="BQ95" s="32"/>
      <c r="BR95" s="32"/>
      <c r="BS95" s="32"/>
      <c r="BT95" s="32"/>
      <c r="BU95" s="32"/>
      <c r="BV95" s="32"/>
      <c r="BW95" s="32"/>
      <c r="BX95" s="32"/>
      <c r="BY95" s="32"/>
      <c r="BZ95" s="32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  <c r="CL95" s="32"/>
      <c r="CM95" s="32"/>
      <c r="CN95" s="32"/>
      <c r="CO95" s="32">
        <v>2327450</v>
      </c>
      <c r="CP95" s="32">
        <v>2644100</v>
      </c>
      <c r="CQ95" s="32">
        <v>5375400</v>
      </c>
      <c r="CR95" s="32">
        <v>3791500</v>
      </c>
      <c r="CS95" s="32">
        <v>3807677</v>
      </c>
      <c r="CT95" s="32">
        <v>3695300</v>
      </c>
      <c r="CU95" s="32">
        <v>5107275</v>
      </c>
      <c r="CV95" s="32">
        <v>2741940</v>
      </c>
      <c r="CW95" s="32">
        <v>1658369</v>
      </c>
      <c r="CX95" s="32">
        <v>2127000</v>
      </c>
      <c r="CY95" s="32">
        <v>4543800</v>
      </c>
      <c r="CZ95" s="32">
        <v>2750113</v>
      </c>
      <c r="DA95" s="32">
        <v>1681000</v>
      </c>
      <c r="DB95" s="32">
        <v>5252400</v>
      </c>
      <c r="DC95" s="32">
        <v>3509200</v>
      </c>
      <c r="DD95" s="32">
        <v>5026798</v>
      </c>
      <c r="DE95" s="32">
        <v>6387800</v>
      </c>
      <c r="DF95" s="32">
        <v>6432400</v>
      </c>
      <c r="DG95" s="32">
        <v>3154100</v>
      </c>
      <c r="DH95" s="32">
        <v>5447330</v>
      </c>
      <c r="DI95" s="32">
        <v>2668500</v>
      </c>
      <c r="DJ95" s="32">
        <v>7863364</v>
      </c>
      <c r="DK95" s="32">
        <v>2536350</v>
      </c>
      <c r="DL95" s="32">
        <v>3532900</v>
      </c>
      <c r="DM95" s="32">
        <v>2124035</v>
      </c>
      <c r="DN95" s="32">
        <v>3939605</v>
      </c>
      <c r="DO95" s="32">
        <v>4630005</v>
      </c>
      <c r="DP95" s="32">
        <v>3368710</v>
      </c>
      <c r="DQ95" s="32">
        <v>3257950</v>
      </c>
      <c r="DR95" s="32">
        <v>7206700</v>
      </c>
      <c r="DS95" s="32">
        <v>5406549</v>
      </c>
      <c r="DT95" s="32">
        <v>5065139</v>
      </c>
      <c r="DU95" s="32">
        <v>3675400</v>
      </c>
      <c r="DV95" s="32">
        <v>7863364</v>
      </c>
      <c r="DW95" s="32">
        <v>2534380</v>
      </c>
      <c r="DX95" s="32">
        <v>3080500</v>
      </c>
      <c r="DY95" s="32">
        <v>2865375</v>
      </c>
      <c r="DZ95" s="32">
        <v>3722800</v>
      </c>
      <c r="EA95" s="32">
        <v>3881000</v>
      </c>
      <c r="EB95" s="32">
        <v>3836000</v>
      </c>
      <c r="EC95" s="32">
        <v>3000675</v>
      </c>
      <c r="ED95" s="32">
        <v>6588649</v>
      </c>
      <c r="EE95" s="32">
        <v>5139575</v>
      </c>
      <c r="EF95" s="32">
        <v>5854320</v>
      </c>
      <c r="EG95" s="32">
        <v>7894700</v>
      </c>
      <c r="EH95" s="32">
        <v>8057704</v>
      </c>
      <c r="EI95" s="32">
        <v>3200000</v>
      </c>
      <c r="EJ95" s="32">
        <v>4621575</v>
      </c>
      <c r="EK95" s="32">
        <v>3271350</v>
      </c>
      <c r="EL95" s="32">
        <v>3078700</v>
      </c>
      <c r="EM95" s="32">
        <v>3519025</v>
      </c>
      <c r="EN95" s="32">
        <v>3740695</v>
      </c>
      <c r="EO95" s="32">
        <v>7356695</v>
      </c>
      <c r="EP95" s="32">
        <v>4458500</v>
      </c>
      <c r="EQ95" s="32">
        <v>7657400</v>
      </c>
      <c r="ER95" s="32">
        <v>3381378</v>
      </c>
      <c r="ES95" s="32">
        <v>8208152</v>
      </c>
      <c r="ET95" s="32">
        <v>3185718</v>
      </c>
      <c r="EU95" s="32">
        <v>6640300</v>
      </c>
      <c r="EV95" s="32">
        <v>5078250</v>
      </c>
      <c r="EW95" s="32">
        <v>2459250</v>
      </c>
      <c r="EX95" s="32">
        <v>3345030</v>
      </c>
      <c r="EY95" s="32">
        <v>8210679</v>
      </c>
      <c r="EZ95" s="32">
        <v>3679600</v>
      </c>
      <c r="FA95" s="32">
        <v>4087900</v>
      </c>
      <c r="FB95" s="32">
        <v>4985100</v>
      </c>
      <c r="FC95" s="32">
        <v>13338700</v>
      </c>
      <c r="FD95" s="32">
        <v>4675100</v>
      </c>
      <c r="FE95" s="32">
        <v>7074900</v>
      </c>
      <c r="FF95" s="32">
        <v>4085100</v>
      </c>
      <c r="FG95" s="32">
        <v>4251600</v>
      </c>
      <c r="FH95" s="32">
        <v>3322600</v>
      </c>
      <c r="FI95" s="32">
        <v>2801350</v>
      </c>
      <c r="FJ95" s="32">
        <v>2207000</v>
      </c>
      <c r="FK95" s="32">
        <v>6161850</v>
      </c>
      <c r="FL95" s="32">
        <v>4659400</v>
      </c>
      <c r="FM95" s="32">
        <v>4669996</v>
      </c>
      <c r="FN95" s="32">
        <v>7029590</v>
      </c>
      <c r="FO95" s="32">
        <v>4590800</v>
      </c>
      <c r="FP95" s="32">
        <v>5261044</v>
      </c>
      <c r="FQ95" s="32">
        <v>5867700</v>
      </c>
      <c r="FR95" s="32">
        <v>8205875</v>
      </c>
      <c r="FS95" s="32">
        <v>5235700</v>
      </c>
      <c r="FT95" s="32">
        <v>4549700</v>
      </c>
      <c r="FU95" s="32">
        <v>5044750</v>
      </c>
      <c r="FV95" s="32">
        <v>2561935</v>
      </c>
      <c r="FW95" s="32">
        <v>6601850</v>
      </c>
      <c r="FX95" s="32">
        <v>3912800</v>
      </c>
      <c r="FY95" s="32">
        <v>4981000</v>
      </c>
      <c r="FZ95" s="32">
        <v>6391080</v>
      </c>
      <c r="GA95" s="32">
        <v>8134101</v>
      </c>
      <c r="GB95" s="32">
        <v>5359701</v>
      </c>
      <c r="GC95" s="32">
        <v>3771810</v>
      </c>
      <c r="GD95" s="32">
        <v>4290400</v>
      </c>
      <c r="GE95" s="32">
        <v>3469300</v>
      </c>
      <c r="GF95" s="32">
        <v>2829000</v>
      </c>
      <c r="GG95" s="32">
        <v>3059400</v>
      </c>
      <c r="GH95" s="32">
        <v>4127725</v>
      </c>
      <c r="GI95" s="32">
        <v>3533000</v>
      </c>
      <c r="GJ95" s="32">
        <v>2981700</v>
      </c>
      <c r="GK95" s="32">
        <v>3675500</v>
      </c>
      <c r="GL95" s="32">
        <v>3691690</v>
      </c>
      <c r="GM95" s="32">
        <v>4313000</v>
      </c>
      <c r="GN95" s="32">
        <v>6638801</v>
      </c>
      <c r="GO95" s="32">
        <v>5782430</v>
      </c>
      <c r="GP95" s="32">
        <v>4182200</v>
      </c>
      <c r="GQ95" s="32">
        <v>2182800</v>
      </c>
      <c r="GR95" s="32">
        <v>4849500</v>
      </c>
      <c r="GS95" s="32">
        <v>3774150</v>
      </c>
      <c r="GT95" s="32">
        <v>4405050</v>
      </c>
      <c r="GU95" s="32">
        <v>3280075</v>
      </c>
      <c r="GV95" s="32">
        <v>2932399</v>
      </c>
      <c r="GW95" s="32">
        <v>3786500</v>
      </c>
      <c r="GX95" s="32">
        <v>3015900</v>
      </c>
      <c r="GY95" s="32">
        <v>5972150</v>
      </c>
      <c r="GZ95" s="32">
        <v>8867351</v>
      </c>
      <c r="HA95" s="32">
        <v>10544252</v>
      </c>
      <c r="HB95" s="32">
        <v>12498900</v>
      </c>
      <c r="HC95" s="32">
        <v>9993500</v>
      </c>
      <c r="HD95" s="32">
        <v>11859260</v>
      </c>
      <c r="HE95" s="32">
        <v>9617130</v>
      </c>
      <c r="HF95" s="32">
        <v>9117600</v>
      </c>
      <c r="HG95" s="32">
        <v>10843551</v>
      </c>
      <c r="HH95" s="32">
        <v>14066700</v>
      </c>
      <c r="HI95" s="32">
        <v>10934900</v>
      </c>
      <c r="HJ95" s="32">
        <v>15849600</v>
      </c>
      <c r="HK95" s="32">
        <v>14511950</v>
      </c>
      <c r="HL95" s="32">
        <v>13931527</v>
      </c>
      <c r="HM95" s="32">
        <v>12766850</v>
      </c>
      <c r="HN95" s="32">
        <v>14152000</v>
      </c>
      <c r="HO95" s="32">
        <v>12562820</v>
      </c>
      <c r="HP95" s="32">
        <v>14878527</v>
      </c>
      <c r="HQ95" s="32">
        <v>8700560</v>
      </c>
      <c r="HR95" s="32">
        <v>8185782</v>
      </c>
      <c r="HS95" s="32">
        <v>12576800</v>
      </c>
      <c r="HT95" s="32">
        <v>14486150</v>
      </c>
      <c r="HU95" s="32">
        <v>12006509</v>
      </c>
      <c r="HV95" s="32">
        <v>7882800</v>
      </c>
      <c r="HW95" s="32">
        <v>9324800</v>
      </c>
      <c r="HX95" s="32">
        <v>9946450</v>
      </c>
      <c r="HY95" s="32">
        <v>8499003</v>
      </c>
      <c r="HZ95" s="32">
        <v>10775800</v>
      </c>
      <c r="IA95" s="32">
        <v>6104900</v>
      </c>
      <c r="IB95" s="32">
        <v>6762550</v>
      </c>
      <c r="IC95" s="32">
        <v>7231855</v>
      </c>
      <c r="ID95" s="32">
        <v>6335180</v>
      </c>
      <c r="IE95" s="32">
        <v>6103250</v>
      </c>
      <c r="IF95" s="32">
        <v>8563500</v>
      </c>
      <c r="IG95" s="32">
        <v>7778800</v>
      </c>
      <c r="IH95" s="32">
        <v>8599190</v>
      </c>
      <c r="II95" s="32">
        <v>8586770</v>
      </c>
      <c r="IJ95" s="32">
        <v>8135900</v>
      </c>
      <c r="IK95" s="32">
        <v>10925750</v>
      </c>
      <c r="IL95" s="32">
        <v>9843120</v>
      </c>
      <c r="IM95" s="32">
        <v>6759895</v>
      </c>
      <c r="IN95" s="32">
        <v>6204500</v>
      </c>
      <c r="IO95" s="32">
        <v>10688900</v>
      </c>
      <c r="IP95" s="32">
        <v>2805197</v>
      </c>
      <c r="IQ95" s="135">
        <v>4838630</v>
      </c>
      <c r="IR95" s="32">
        <v>5698150</v>
      </c>
      <c r="IS95" s="32">
        <v>6307850</v>
      </c>
      <c r="IT95" s="32">
        <v>7443152</v>
      </c>
      <c r="IU95" s="32">
        <v>7950560</v>
      </c>
      <c r="IV95" s="32">
        <v>6348989</v>
      </c>
      <c r="IW95" s="32">
        <v>6114800</v>
      </c>
      <c r="IX95" s="32">
        <v>4744700</v>
      </c>
      <c r="IY95" s="32">
        <v>6421400</v>
      </c>
      <c r="IZ95" s="32">
        <v>9025077</v>
      </c>
      <c r="JA95" s="32">
        <v>7528900</v>
      </c>
      <c r="JB95" s="32">
        <v>4109800</v>
      </c>
      <c r="JC95" s="135">
        <v>3207750</v>
      </c>
    </row>
    <row r="96" spans="1:273" s="208" customFormat="1" ht="14.25" customHeight="1" x14ac:dyDescent="0.3"/>
    <row r="97" spans="1:274" s="156" customFormat="1" ht="14.25" customHeight="1" x14ac:dyDescent="0.35">
      <c r="A97" s="197" t="s">
        <v>300</v>
      </c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 t="s">
        <v>280</v>
      </c>
      <c r="V97" s="10"/>
      <c r="W97" s="10"/>
      <c r="X97" s="10"/>
      <c r="Y97" s="10"/>
      <c r="Z97" s="10" t="s">
        <v>281</v>
      </c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30">
        <v>39295</v>
      </c>
      <c r="BA97" s="30">
        <v>39326</v>
      </c>
      <c r="BB97" s="30">
        <v>39356</v>
      </c>
      <c r="BC97" s="30">
        <v>39387</v>
      </c>
      <c r="BD97" s="30">
        <v>39417</v>
      </c>
      <c r="BE97" s="30">
        <v>39448</v>
      </c>
      <c r="BF97" s="30">
        <v>39479</v>
      </c>
      <c r="BG97" s="30">
        <v>39508</v>
      </c>
      <c r="BH97" s="30">
        <v>39539</v>
      </c>
      <c r="BI97" s="30">
        <v>39569</v>
      </c>
      <c r="BJ97" s="30">
        <v>39600</v>
      </c>
      <c r="BK97" s="30">
        <v>39630</v>
      </c>
      <c r="BL97" s="30">
        <v>39661</v>
      </c>
      <c r="BM97" s="30">
        <v>39692</v>
      </c>
      <c r="BN97" s="30">
        <v>39722</v>
      </c>
      <c r="BO97" s="30">
        <v>39753</v>
      </c>
      <c r="BP97" s="30">
        <v>39783</v>
      </c>
      <c r="BQ97" s="30">
        <v>39814</v>
      </c>
      <c r="BR97" s="30">
        <v>39845</v>
      </c>
      <c r="BS97" s="30">
        <v>39873</v>
      </c>
      <c r="BT97" s="30">
        <v>39904</v>
      </c>
      <c r="BU97" s="30">
        <v>39934</v>
      </c>
      <c r="BV97" s="30">
        <v>39965</v>
      </c>
      <c r="BW97" s="30">
        <v>39995</v>
      </c>
      <c r="BX97" s="30">
        <v>40026</v>
      </c>
      <c r="BY97" s="30">
        <v>40057</v>
      </c>
      <c r="BZ97" s="30">
        <v>40087</v>
      </c>
      <c r="CA97" s="30">
        <v>40118</v>
      </c>
      <c r="CB97" s="30">
        <v>40148</v>
      </c>
      <c r="CC97" s="30">
        <v>40179</v>
      </c>
      <c r="CD97" s="30">
        <v>40210</v>
      </c>
      <c r="CE97" s="30">
        <v>40238</v>
      </c>
      <c r="CF97" s="30">
        <v>40269</v>
      </c>
      <c r="CG97" s="30">
        <v>40299</v>
      </c>
      <c r="CH97" s="30">
        <v>40330</v>
      </c>
      <c r="CI97" s="30">
        <v>40360</v>
      </c>
      <c r="CJ97" s="30">
        <v>40391</v>
      </c>
      <c r="CK97" s="30">
        <v>40422</v>
      </c>
      <c r="CL97" s="30">
        <v>40452</v>
      </c>
      <c r="CM97" s="30">
        <v>40483</v>
      </c>
      <c r="CN97" s="30">
        <v>40513</v>
      </c>
      <c r="CO97" s="30">
        <v>40544</v>
      </c>
      <c r="CP97" s="30">
        <v>40575</v>
      </c>
      <c r="CQ97" s="30">
        <v>40603</v>
      </c>
      <c r="CR97" s="30">
        <v>40634</v>
      </c>
      <c r="CS97" s="30">
        <v>40664</v>
      </c>
      <c r="CT97" s="30">
        <v>40695</v>
      </c>
      <c r="CU97" s="30">
        <v>40725</v>
      </c>
      <c r="CV97" s="30">
        <v>40756</v>
      </c>
      <c r="CW97" s="30">
        <v>40787</v>
      </c>
      <c r="CX97" s="30">
        <v>40817</v>
      </c>
      <c r="CY97" s="30">
        <v>40848</v>
      </c>
      <c r="CZ97" s="30">
        <v>40878</v>
      </c>
      <c r="DA97" s="30">
        <v>40909</v>
      </c>
      <c r="DB97" s="30">
        <v>40940</v>
      </c>
      <c r="DC97" s="30">
        <v>40969</v>
      </c>
      <c r="DD97" s="30">
        <v>41000</v>
      </c>
      <c r="DE97" s="30">
        <v>41030</v>
      </c>
      <c r="DF97" s="30">
        <v>41061</v>
      </c>
      <c r="DG97" s="30">
        <v>41091</v>
      </c>
      <c r="DH97" s="30">
        <v>41122</v>
      </c>
      <c r="DI97" s="30">
        <v>41153</v>
      </c>
      <c r="DJ97" s="30">
        <v>41183</v>
      </c>
      <c r="DK97" s="30">
        <v>41214</v>
      </c>
      <c r="DL97" s="30">
        <v>41244</v>
      </c>
      <c r="DM97" s="30">
        <v>41275</v>
      </c>
      <c r="DN97" s="30">
        <v>41306</v>
      </c>
      <c r="DO97" s="30">
        <v>41334</v>
      </c>
      <c r="DP97" s="30">
        <v>41365</v>
      </c>
      <c r="DQ97" s="30">
        <v>41395</v>
      </c>
      <c r="DR97" s="30">
        <v>41426</v>
      </c>
      <c r="DS97" s="30">
        <v>41456</v>
      </c>
      <c r="DT97" s="30">
        <v>41487</v>
      </c>
      <c r="DU97" s="30">
        <v>41518</v>
      </c>
      <c r="DV97" s="30">
        <v>41548</v>
      </c>
      <c r="DW97" s="30">
        <v>41579</v>
      </c>
      <c r="DX97" s="30">
        <v>41609</v>
      </c>
      <c r="DY97" s="30">
        <v>41640</v>
      </c>
      <c r="DZ97" s="30">
        <v>41671</v>
      </c>
      <c r="EA97" s="30">
        <v>41699</v>
      </c>
      <c r="EB97" s="30">
        <v>41730</v>
      </c>
      <c r="EC97" s="30">
        <v>41760</v>
      </c>
      <c r="ED97" s="30">
        <v>41791</v>
      </c>
      <c r="EE97" s="30">
        <v>41821</v>
      </c>
      <c r="EF97" s="30">
        <v>41852</v>
      </c>
      <c r="EG97" s="30">
        <v>41883</v>
      </c>
      <c r="EH97" s="30">
        <v>41913</v>
      </c>
      <c r="EI97" s="30">
        <v>41944</v>
      </c>
      <c r="EJ97" s="30">
        <v>41974</v>
      </c>
      <c r="EK97" s="30">
        <v>42005</v>
      </c>
      <c r="EL97" s="30">
        <v>42036</v>
      </c>
      <c r="EM97" s="30">
        <v>42064</v>
      </c>
      <c r="EN97" s="30">
        <v>42095</v>
      </c>
      <c r="EO97" s="30">
        <v>42125</v>
      </c>
      <c r="EP97" s="30">
        <v>42156</v>
      </c>
      <c r="EQ97" s="30">
        <v>42186</v>
      </c>
      <c r="ER97" s="30">
        <v>42217</v>
      </c>
      <c r="ES97" s="30">
        <v>42248</v>
      </c>
      <c r="ET97" s="30">
        <v>42278</v>
      </c>
      <c r="EU97" s="30">
        <v>42309</v>
      </c>
      <c r="EV97" s="30">
        <v>42339</v>
      </c>
      <c r="EW97" s="30">
        <v>42370</v>
      </c>
      <c r="EX97" s="30">
        <v>42401</v>
      </c>
      <c r="EY97" s="30">
        <v>42430</v>
      </c>
      <c r="EZ97" s="30">
        <v>42461</v>
      </c>
      <c r="FA97" s="30">
        <v>42491</v>
      </c>
      <c r="FB97" s="30">
        <v>42522</v>
      </c>
      <c r="FC97" s="30">
        <v>42552</v>
      </c>
      <c r="FD97" s="30">
        <v>42583</v>
      </c>
      <c r="FE97" s="30">
        <v>42614</v>
      </c>
      <c r="FF97" s="30">
        <v>42644</v>
      </c>
      <c r="FG97" s="30">
        <v>42675</v>
      </c>
      <c r="FH97" s="30">
        <v>42705</v>
      </c>
      <c r="FI97" s="30">
        <v>42736</v>
      </c>
      <c r="FJ97" s="30">
        <v>42767</v>
      </c>
      <c r="FK97" s="30">
        <v>42795</v>
      </c>
      <c r="FL97" s="30">
        <v>42826</v>
      </c>
      <c r="FM97" s="30">
        <v>42856</v>
      </c>
      <c r="FN97" s="30">
        <v>42887</v>
      </c>
      <c r="FO97" s="30">
        <v>42917</v>
      </c>
      <c r="FP97" s="30">
        <v>42948</v>
      </c>
      <c r="FQ97" s="30">
        <v>42979</v>
      </c>
      <c r="FR97" s="30">
        <v>43009</v>
      </c>
      <c r="FS97" s="30">
        <v>43040</v>
      </c>
      <c r="FT97" s="30">
        <v>43070</v>
      </c>
      <c r="FU97" s="30">
        <v>43101</v>
      </c>
      <c r="FV97" s="30">
        <v>43132</v>
      </c>
      <c r="FW97" s="30">
        <v>43160</v>
      </c>
      <c r="FX97" s="30">
        <v>43191</v>
      </c>
      <c r="FY97" s="30">
        <v>43221</v>
      </c>
      <c r="FZ97" s="30">
        <v>43252</v>
      </c>
      <c r="GA97" s="30">
        <v>43282</v>
      </c>
      <c r="GB97" s="30">
        <v>43313</v>
      </c>
      <c r="GC97" s="30">
        <v>43344</v>
      </c>
      <c r="GD97" s="30">
        <v>43374</v>
      </c>
      <c r="GE97" s="30">
        <v>43405</v>
      </c>
      <c r="GF97" s="30">
        <v>43435</v>
      </c>
      <c r="GG97" s="30">
        <v>43466</v>
      </c>
      <c r="GH97" s="30">
        <v>43497</v>
      </c>
      <c r="GI97" s="30">
        <v>43525</v>
      </c>
      <c r="GJ97" s="30">
        <v>43556</v>
      </c>
      <c r="GK97" s="30">
        <v>43586</v>
      </c>
      <c r="GL97" s="30">
        <v>43617</v>
      </c>
      <c r="GM97" s="30">
        <v>43647</v>
      </c>
      <c r="GN97" s="30">
        <v>43678</v>
      </c>
      <c r="GO97" s="30">
        <v>43709</v>
      </c>
      <c r="GP97" s="30">
        <v>43739</v>
      </c>
      <c r="GQ97" s="30">
        <v>43770</v>
      </c>
      <c r="GR97" s="30">
        <v>43800</v>
      </c>
      <c r="GS97" s="30">
        <v>43831</v>
      </c>
      <c r="GT97" s="30">
        <v>43862</v>
      </c>
      <c r="GU97" s="30">
        <v>43891</v>
      </c>
      <c r="GV97" s="30">
        <v>43922</v>
      </c>
      <c r="GW97" s="30">
        <v>43952</v>
      </c>
      <c r="GX97" s="30">
        <v>43983</v>
      </c>
      <c r="GY97" s="30">
        <v>44013</v>
      </c>
      <c r="GZ97" s="30">
        <v>44044</v>
      </c>
      <c r="HA97" s="30">
        <v>44075</v>
      </c>
      <c r="HB97" s="30">
        <v>44105</v>
      </c>
      <c r="HC97" s="30">
        <v>44136</v>
      </c>
      <c r="HD97" s="30">
        <v>44166</v>
      </c>
      <c r="HE97" s="30">
        <v>44197</v>
      </c>
      <c r="HF97" s="30">
        <v>44228</v>
      </c>
      <c r="HG97" s="30">
        <v>44256</v>
      </c>
      <c r="HH97" s="30">
        <v>44287</v>
      </c>
      <c r="HI97" s="30">
        <v>44317</v>
      </c>
      <c r="HJ97" s="30">
        <v>44348</v>
      </c>
      <c r="HK97" s="30">
        <v>44378</v>
      </c>
      <c r="HL97" s="30">
        <v>44409</v>
      </c>
      <c r="HM97" s="30">
        <v>44440</v>
      </c>
      <c r="HN97" s="30">
        <v>44470</v>
      </c>
      <c r="HO97" s="30">
        <v>44501</v>
      </c>
      <c r="HP97" s="30">
        <v>44531</v>
      </c>
      <c r="HQ97" s="30">
        <v>44562</v>
      </c>
      <c r="HR97" s="30">
        <v>44593</v>
      </c>
      <c r="HS97" s="30">
        <v>44621</v>
      </c>
      <c r="HT97" s="30">
        <v>44652</v>
      </c>
      <c r="HU97" s="30">
        <v>44682</v>
      </c>
      <c r="HV97" s="30">
        <v>44713</v>
      </c>
      <c r="HW97" s="30">
        <v>44743</v>
      </c>
      <c r="HX97" s="30">
        <v>44774</v>
      </c>
      <c r="HY97" s="30">
        <v>44805</v>
      </c>
      <c r="HZ97" s="30">
        <v>44835</v>
      </c>
      <c r="IA97" s="30">
        <v>44866</v>
      </c>
      <c r="IB97" s="30">
        <v>44896</v>
      </c>
      <c r="IC97" s="30">
        <v>44927</v>
      </c>
      <c r="ID97" s="30">
        <v>44958</v>
      </c>
      <c r="IE97" s="30">
        <v>44986</v>
      </c>
      <c r="IF97" s="30">
        <v>45017</v>
      </c>
      <c r="IG97" s="30">
        <v>45047</v>
      </c>
      <c r="IH97" s="30">
        <v>45078</v>
      </c>
      <c r="II97" s="30">
        <v>45108</v>
      </c>
      <c r="IJ97" s="30">
        <v>45139</v>
      </c>
      <c r="IK97" s="30">
        <v>45170</v>
      </c>
      <c r="IL97" s="30">
        <v>45200</v>
      </c>
      <c r="IM97" s="30">
        <v>45231</v>
      </c>
      <c r="IN97" s="30">
        <v>45261</v>
      </c>
      <c r="IO97" s="30">
        <v>45292</v>
      </c>
      <c r="IP97" s="30">
        <v>45323</v>
      </c>
      <c r="IQ97" s="155">
        <v>45352</v>
      </c>
      <c r="IR97" s="30">
        <v>45383</v>
      </c>
      <c r="IS97" s="30">
        <v>45413</v>
      </c>
      <c r="IT97" s="30">
        <v>45444</v>
      </c>
      <c r="IU97" s="30">
        <v>45474</v>
      </c>
      <c r="IV97" s="30">
        <v>45505</v>
      </c>
      <c r="IW97" s="30">
        <v>45536</v>
      </c>
      <c r="IX97" s="30">
        <v>45566</v>
      </c>
      <c r="IY97" s="30">
        <v>45597</v>
      </c>
      <c r="IZ97" s="30">
        <v>45627</v>
      </c>
      <c r="JA97" s="30">
        <v>45658</v>
      </c>
      <c r="JB97" s="30">
        <v>45689</v>
      </c>
      <c r="JC97" s="30">
        <v>45717</v>
      </c>
      <c r="JD97" s="30">
        <v>45748</v>
      </c>
      <c r="JE97" s="30">
        <v>45778</v>
      </c>
      <c r="JF97" s="30">
        <v>45809</v>
      </c>
      <c r="JG97" s="30">
        <v>45839</v>
      </c>
      <c r="JH97" s="30">
        <v>45870</v>
      </c>
      <c r="JI97" s="30">
        <v>45901</v>
      </c>
      <c r="JJ97" s="30">
        <v>45931</v>
      </c>
      <c r="JK97" s="30">
        <v>45962</v>
      </c>
      <c r="JL97" s="30">
        <v>45992</v>
      </c>
      <c r="JM97" s="30">
        <v>46023</v>
      </c>
    </row>
    <row r="98" spans="1:274" ht="14.25" customHeight="1" x14ac:dyDescent="0.35">
      <c r="A98" s="185" t="s">
        <v>19</v>
      </c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>
        <v>29</v>
      </c>
      <c r="BF98" s="4">
        <v>18</v>
      </c>
      <c r="BG98" s="4">
        <v>13</v>
      </c>
      <c r="BH98" s="4">
        <v>26</v>
      </c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>
        <v>29</v>
      </c>
      <c r="CD98" s="4">
        <v>18</v>
      </c>
      <c r="CE98" s="4">
        <v>13</v>
      </c>
      <c r="CF98" s="4">
        <v>26</v>
      </c>
      <c r="CG98" s="4">
        <v>18</v>
      </c>
      <c r="CH98" s="4">
        <v>21</v>
      </c>
      <c r="CI98" s="4">
        <v>16</v>
      </c>
      <c r="CJ98" s="4">
        <v>24</v>
      </c>
      <c r="CK98" s="4">
        <v>31</v>
      </c>
      <c r="CL98" s="4">
        <v>15</v>
      </c>
      <c r="CM98" s="4">
        <v>18</v>
      </c>
      <c r="CN98" s="4">
        <v>13</v>
      </c>
      <c r="CO98" s="4">
        <v>14</v>
      </c>
      <c r="CP98" s="4">
        <v>16</v>
      </c>
      <c r="CQ98" s="4">
        <v>36</v>
      </c>
      <c r="CR98" s="4">
        <v>24</v>
      </c>
      <c r="CS98" s="4">
        <v>30</v>
      </c>
      <c r="CT98" s="4">
        <v>32</v>
      </c>
      <c r="CU98" s="4">
        <v>16</v>
      </c>
      <c r="CV98" s="4">
        <v>25</v>
      </c>
      <c r="CW98" s="4">
        <v>21</v>
      </c>
      <c r="CX98" s="4">
        <v>18</v>
      </c>
      <c r="CY98" s="4">
        <v>30</v>
      </c>
      <c r="CZ98" s="4">
        <v>25</v>
      </c>
      <c r="DA98" s="4">
        <v>17</v>
      </c>
      <c r="DB98" s="4">
        <v>31</v>
      </c>
      <c r="DC98" s="4">
        <v>37</v>
      </c>
      <c r="DD98" s="4">
        <v>48</v>
      </c>
      <c r="DE98" s="4">
        <v>33</v>
      </c>
      <c r="DF98" s="4">
        <v>33</v>
      </c>
      <c r="DG98" s="4">
        <v>30</v>
      </c>
      <c r="DH98" s="4">
        <v>43</v>
      </c>
      <c r="DI98" s="4">
        <v>26</v>
      </c>
      <c r="DJ98" s="4">
        <v>35</v>
      </c>
      <c r="DK98" s="4">
        <v>28</v>
      </c>
      <c r="DL98" s="4">
        <v>23</v>
      </c>
      <c r="DM98" s="4">
        <v>19</v>
      </c>
      <c r="DN98" s="4">
        <v>32</v>
      </c>
      <c r="DO98" s="4">
        <v>38</v>
      </c>
      <c r="DP98" s="4">
        <v>36</v>
      </c>
      <c r="DQ98" s="4">
        <v>35</v>
      </c>
      <c r="DR98" s="4">
        <v>31</v>
      </c>
      <c r="DS98" s="4">
        <v>38</v>
      </c>
      <c r="DT98" s="4">
        <v>41</v>
      </c>
      <c r="DU98" s="4">
        <v>35</v>
      </c>
      <c r="DV98" s="4">
        <v>53</v>
      </c>
      <c r="DW98" s="4">
        <v>23</v>
      </c>
      <c r="DX98" s="4">
        <v>55</v>
      </c>
      <c r="DY98" s="4">
        <v>21</v>
      </c>
      <c r="DZ98" s="4">
        <v>19</v>
      </c>
      <c r="EA98" s="4">
        <v>28</v>
      </c>
      <c r="EB98" s="4">
        <v>34</v>
      </c>
      <c r="EC98" s="4">
        <v>31</v>
      </c>
      <c r="ED98" s="4">
        <v>46</v>
      </c>
      <c r="EE98" s="4">
        <v>70</v>
      </c>
      <c r="EF98" s="4">
        <v>39</v>
      </c>
      <c r="EG98" s="4">
        <v>51</v>
      </c>
      <c r="EH98" s="4">
        <v>41</v>
      </c>
      <c r="EI98" s="4">
        <v>29</v>
      </c>
      <c r="EJ98" s="4">
        <v>30</v>
      </c>
      <c r="EK98" s="4">
        <v>27</v>
      </c>
      <c r="EL98" s="4">
        <v>29</v>
      </c>
      <c r="EM98" s="4">
        <v>39</v>
      </c>
      <c r="EN98" s="4">
        <v>37</v>
      </c>
      <c r="EO98" s="4">
        <v>34</v>
      </c>
      <c r="EP98" s="4">
        <v>35</v>
      </c>
      <c r="EQ98" s="4">
        <v>36</v>
      </c>
      <c r="ER98" s="4">
        <v>37</v>
      </c>
      <c r="ES98" s="4">
        <v>47</v>
      </c>
      <c r="ET98" s="4">
        <v>36</v>
      </c>
      <c r="EU98" s="4">
        <v>26</v>
      </c>
      <c r="EV98" s="4">
        <v>34</v>
      </c>
      <c r="EW98" s="4">
        <v>29</v>
      </c>
      <c r="EX98" s="4">
        <v>33</v>
      </c>
      <c r="EY98" s="4">
        <v>38</v>
      </c>
      <c r="EZ98" s="4">
        <v>35</v>
      </c>
      <c r="FA98" s="4">
        <v>33</v>
      </c>
      <c r="FB98" s="4">
        <v>47</v>
      </c>
      <c r="FC98" s="4">
        <v>40</v>
      </c>
      <c r="FD98" s="4">
        <v>42</v>
      </c>
      <c r="FE98" s="4">
        <v>47</v>
      </c>
      <c r="FF98" s="4">
        <v>40</v>
      </c>
      <c r="FG98" s="4">
        <v>24</v>
      </c>
      <c r="FH98" s="4">
        <v>20</v>
      </c>
      <c r="FI98" s="4">
        <v>27</v>
      </c>
      <c r="FJ98" s="4">
        <v>16</v>
      </c>
      <c r="FK98" s="4">
        <v>47</v>
      </c>
      <c r="FL98" s="4">
        <v>27</v>
      </c>
      <c r="FM98" s="4">
        <v>44</v>
      </c>
      <c r="FN98" s="4">
        <v>61</v>
      </c>
      <c r="FO98" s="4">
        <v>47</v>
      </c>
      <c r="FP98" s="4">
        <v>45</v>
      </c>
      <c r="FQ98" s="4">
        <v>40</v>
      </c>
      <c r="FR98" s="4">
        <v>61</v>
      </c>
      <c r="FS98" s="4">
        <v>38</v>
      </c>
      <c r="FT98" s="4">
        <v>33</v>
      </c>
      <c r="FU98" s="4">
        <v>30</v>
      </c>
      <c r="FV98" s="4">
        <v>18</v>
      </c>
      <c r="FW98" s="4">
        <v>37</v>
      </c>
      <c r="FX98" s="4">
        <v>35</v>
      </c>
      <c r="FY98" s="4">
        <v>39</v>
      </c>
      <c r="FZ98" s="4">
        <v>50</v>
      </c>
      <c r="GA98" s="4">
        <v>34</v>
      </c>
      <c r="GB98" s="4">
        <v>36</v>
      </c>
      <c r="GC98" s="4">
        <v>34</v>
      </c>
      <c r="GD98" s="4">
        <v>34</v>
      </c>
      <c r="GE98" s="4">
        <v>25</v>
      </c>
      <c r="GF98" s="4">
        <v>22</v>
      </c>
      <c r="GG98" s="4">
        <v>18</v>
      </c>
      <c r="GH98" s="4">
        <v>33</v>
      </c>
      <c r="GI98" s="4">
        <v>25</v>
      </c>
      <c r="GJ98" s="4">
        <v>35</v>
      </c>
      <c r="GK98" s="4">
        <v>34</v>
      </c>
      <c r="GL98" s="4">
        <v>37</v>
      </c>
      <c r="GM98" s="4">
        <v>41</v>
      </c>
      <c r="GN98" s="4">
        <v>35</v>
      </c>
      <c r="GO98" s="4">
        <v>33</v>
      </c>
      <c r="GP98" s="4">
        <v>29</v>
      </c>
      <c r="GQ98" s="4">
        <v>37</v>
      </c>
      <c r="GR98" s="4">
        <v>38</v>
      </c>
      <c r="GS98" s="4">
        <v>22</v>
      </c>
      <c r="GT98" s="4">
        <v>33</v>
      </c>
      <c r="GU98" s="4">
        <v>30</v>
      </c>
      <c r="GV98" s="4">
        <v>22</v>
      </c>
      <c r="GW98" s="4">
        <v>21</v>
      </c>
      <c r="GX98" s="4">
        <v>24</v>
      </c>
      <c r="GY98" s="4">
        <v>49</v>
      </c>
      <c r="GZ98" s="4">
        <v>71</v>
      </c>
      <c r="HA98" s="4">
        <v>73</v>
      </c>
      <c r="HB98" s="4">
        <v>80</v>
      </c>
      <c r="HC98" s="4">
        <v>65</v>
      </c>
      <c r="HD98" s="4">
        <v>79</v>
      </c>
      <c r="HE98" s="4">
        <v>63</v>
      </c>
      <c r="HF98" s="4">
        <v>53</v>
      </c>
      <c r="HG98" s="4">
        <v>65</v>
      </c>
      <c r="HH98" s="4">
        <v>86</v>
      </c>
      <c r="HI98" s="4">
        <v>92</v>
      </c>
      <c r="HJ98" s="4">
        <v>97</v>
      </c>
      <c r="HK98" s="4">
        <v>84</v>
      </c>
      <c r="HL98" s="4">
        <v>80</v>
      </c>
      <c r="HM98" s="4">
        <v>73</v>
      </c>
      <c r="HN98" s="4">
        <v>68</v>
      </c>
      <c r="HO98" s="4">
        <v>64</v>
      </c>
      <c r="HP98" s="4">
        <v>68</v>
      </c>
      <c r="HQ98" s="4">
        <v>50</v>
      </c>
      <c r="HR98" s="4">
        <v>54</v>
      </c>
      <c r="HS98" s="4">
        <v>66</v>
      </c>
      <c r="HT98" s="4">
        <v>67</v>
      </c>
      <c r="HU98" s="4">
        <v>75</v>
      </c>
      <c r="HV98" s="4">
        <v>47</v>
      </c>
      <c r="HW98" s="4">
        <v>51</v>
      </c>
      <c r="HX98" s="4">
        <v>54</v>
      </c>
      <c r="HY98" s="4">
        <v>44</v>
      </c>
      <c r="HZ98" s="4">
        <v>40</v>
      </c>
      <c r="IA98" s="4">
        <v>29</v>
      </c>
      <c r="IB98" s="4">
        <v>33</v>
      </c>
      <c r="IC98" s="4">
        <v>33</v>
      </c>
      <c r="ID98" s="4">
        <v>27</v>
      </c>
      <c r="IE98" s="4">
        <v>36</v>
      </c>
      <c r="IF98" s="4">
        <v>39</v>
      </c>
      <c r="IG98" s="4">
        <v>34</v>
      </c>
      <c r="IH98" s="4">
        <v>47</v>
      </c>
      <c r="II98" s="4">
        <v>39</v>
      </c>
      <c r="IJ98" s="4">
        <v>42</v>
      </c>
      <c r="IK98" s="4">
        <v>43</v>
      </c>
      <c r="IL98" s="4">
        <v>40</v>
      </c>
      <c r="IM98" s="4">
        <v>37</v>
      </c>
      <c r="IN98" s="4">
        <v>26</v>
      </c>
      <c r="IO98" s="4">
        <v>29</v>
      </c>
      <c r="IP98" s="4">
        <v>21</v>
      </c>
      <c r="IQ98" s="121">
        <v>23</v>
      </c>
      <c r="IR98" s="4">
        <v>37</v>
      </c>
      <c r="IS98" s="4">
        <v>33</v>
      </c>
      <c r="IT98" s="4">
        <v>38</v>
      </c>
      <c r="IU98" s="4">
        <v>48</v>
      </c>
      <c r="IV98" s="4">
        <v>33</v>
      </c>
      <c r="IW98" s="4">
        <v>30</v>
      </c>
      <c r="IX98" s="4">
        <v>18</v>
      </c>
      <c r="IY98" s="4">
        <v>22</v>
      </c>
      <c r="IZ98" s="4">
        <v>26</v>
      </c>
      <c r="JA98" s="4">
        <v>30</v>
      </c>
      <c r="JB98" s="4">
        <v>20</v>
      </c>
      <c r="JC98" s="121">
        <v>23</v>
      </c>
    </row>
    <row r="99" spans="1:274" ht="14.25" customHeight="1" x14ac:dyDescent="0.35">
      <c r="A99" s="185" t="s">
        <v>301</v>
      </c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>
        <v>1</v>
      </c>
      <c r="BF99" s="4">
        <v>0</v>
      </c>
      <c r="BG99" s="4">
        <v>0</v>
      </c>
      <c r="BH99" s="4">
        <v>0</v>
      </c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>
        <v>1</v>
      </c>
      <c r="CD99" s="4">
        <v>0</v>
      </c>
      <c r="CE99" s="4">
        <v>0</v>
      </c>
      <c r="CF99" s="4">
        <v>0</v>
      </c>
      <c r="CG99" s="4">
        <v>1</v>
      </c>
      <c r="CH99" s="4">
        <v>3</v>
      </c>
      <c r="CI99" s="4">
        <v>1</v>
      </c>
      <c r="CJ99" s="4">
        <v>0</v>
      </c>
      <c r="CK99" s="4">
        <v>2</v>
      </c>
      <c r="CL99" s="4">
        <v>0</v>
      </c>
      <c r="CM99" s="4">
        <v>1</v>
      </c>
      <c r="CN99" s="4">
        <v>0</v>
      </c>
      <c r="CO99" s="4">
        <v>1</v>
      </c>
      <c r="CP99" s="4">
        <v>0</v>
      </c>
      <c r="CQ99" s="4">
        <v>1</v>
      </c>
      <c r="CR99" s="4">
        <v>1</v>
      </c>
      <c r="CS99" s="4">
        <v>0</v>
      </c>
      <c r="CT99" s="4">
        <v>0</v>
      </c>
      <c r="CU99" s="4">
        <v>0</v>
      </c>
      <c r="CV99" s="4">
        <v>0</v>
      </c>
      <c r="CW99" s="4">
        <v>0</v>
      </c>
      <c r="CX99" s="4">
        <v>0</v>
      </c>
      <c r="CY99" s="4">
        <v>2</v>
      </c>
      <c r="CZ99" s="4">
        <v>1</v>
      </c>
      <c r="DA99" s="4">
        <v>0</v>
      </c>
      <c r="DB99" s="4">
        <v>0</v>
      </c>
      <c r="DC99" s="4">
        <v>2</v>
      </c>
      <c r="DD99" s="4">
        <v>2</v>
      </c>
      <c r="DE99" s="4">
        <v>1</v>
      </c>
      <c r="DF99" s="4">
        <v>0</v>
      </c>
      <c r="DG99" s="4">
        <v>0</v>
      </c>
      <c r="DH99" s="4">
        <v>1</v>
      </c>
      <c r="DI99" s="4">
        <v>0</v>
      </c>
      <c r="DJ99" s="4">
        <v>5</v>
      </c>
      <c r="DK99" s="4">
        <v>2</v>
      </c>
      <c r="DL99" s="4">
        <v>3</v>
      </c>
      <c r="DM99" s="4">
        <v>5</v>
      </c>
      <c r="DN99" s="4">
        <v>16</v>
      </c>
      <c r="DO99" s="4">
        <v>4</v>
      </c>
      <c r="DP99" s="4">
        <v>4</v>
      </c>
      <c r="DQ99" s="4">
        <v>0</v>
      </c>
      <c r="DR99" s="4">
        <v>2</v>
      </c>
      <c r="DS99" s="4">
        <v>0</v>
      </c>
      <c r="DT99" s="4">
        <v>0</v>
      </c>
      <c r="DU99" s="4">
        <v>1</v>
      </c>
      <c r="DV99" s="4">
        <v>1</v>
      </c>
      <c r="DW99" s="4">
        <v>0</v>
      </c>
      <c r="DX99" s="4">
        <v>3</v>
      </c>
      <c r="DY99" s="4">
        <v>0</v>
      </c>
      <c r="DZ99" s="4">
        <v>0</v>
      </c>
      <c r="EA99" s="4">
        <v>1</v>
      </c>
      <c r="EB99" s="4">
        <v>0</v>
      </c>
      <c r="EC99" s="4">
        <v>1</v>
      </c>
      <c r="ED99" s="4">
        <v>3</v>
      </c>
      <c r="EE99" s="4">
        <v>0</v>
      </c>
      <c r="EF99" s="4">
        <v>2</v>
      </c>
      <c r="EG99" s="4">
        <v>0</v>
      </c>
      <c r="EH99" s="4">
        <v>1</v>
      </c>
      <c r="EI99" s="4">
        <v>1</v>
      </c>
      <c r="EJ99" s="4">
        <v>2</v>
      </c>
      <c r="EK99" s="4">
        <v>3</v>
      </c>
      <c r="EL99" s="4">
        <v>0</v>
      </c>
      <c r="EM99" s="4">
        <v>0</v>
      </c>
      <c r="EN99" s="4">
        <v>0</v>
      </c>
      <c r="EO99" s="4">
        <v>1</v>
      </c>
      <c r="EP99" s="4">
        <v>1</v>
      </c>
      <c r="EQ99" s="4">
        <v>1</v>
      </c>
      <c r="ER99" s="4">
        <v>0</v>
      </c>
      <c r="ES99" s="4">
        <v>1</v>
      </c>
      <c r="ET99" s="4">
        <v>1</v>
      </c>
      <c r="EU99" s="4">
        <v>0</v>
      </c>
      <c r="EV99" s="4">
        <v>4</v>
      </c>
      <c r="EW99" s="4">
        <v>0</v>
      </c>
      <c r="EX99" s="4">
        <v>1</v>
      </c>
      <c r="EY99" s="4">
        <v>1</v>
      </c>
      <c r="EZ99" s="4">
        <v>1</v>
      </c>
      <c r="FA99" s="4">
        <v>3</v>
      </c>
      <c r="FB99" s="4">
        <v>0</v>
      </c>
      <c r="FC99" s="4">
        <v>1</v>
      </c>
      <c r="FD99" s="4">
        <v>0</v>
      </c>
      <c r="FE99" s="4">
        <v>0</v>
      </c>
      <c r="FF99" s="4">
        <v>1</v>
      </c>
      <c r="FG99" s="4">
        <v>0</v>
      </c>
      <c r="FH99" s="4">
        <v>1</v>
      </c>
      <c r="FI99" s="4">
        <v>0</v>
      </c>
      <c r="FJ99" s="4">
        <v>2</v>
      </c>
      <c r="FK99" s="4">
        <v>2</v>
      </c>
      <c r="FL99" s="4">
        <v>0</v>
      </c>
      <c r="FM99" s="4">
        <v>0</v>
      </c>
      <c r="FN99" s="4">
        <v>10</v>
      </c>
      <c r="FO99" s="4">
        <v>1</v>
      </c>
      <c r="FP99" s="4">
        <v>2</v>
      </c>
      <c r="FQ99" s="4">
        <v>1</v>
      </c>
      <c r="FR99" s="4">
        <v>0</v>
      </c>
      <c r="FS99" s="4">
        <v>0</v>
      </c>
      <c r="FT99" s="4">
        <v>0</v>
      </c>
      <c r="FU99" s="4">
        <v>0</v>
      </c>
      <c r="FV99" s="4">
        <v>0</v>
      </c>
      <c r="FW99" s="4">
        <v>4</v>
      </c>
      <c r="FX99" s="4">
        <v>0</v>
      </c>
      <c r="FY99" s="4">
        <v>2</v>
      </c>
      <c r="FZ99" s="4">
        <v>0</v>
      </c>
      <c r="GA99" s="4">
        <v>2</v>
      </c>
      <c r="GB99" s="4">
        <v>0</v>
      </c>
      <c r="GC99" s="4">
        <v>1</v>
      </c>
      <c r="GD99" s="4">
        <v>1</v>
      </c>
      <c r="GE99" s="4">
        <v>1</v>
      </c>
      <c r="GF99" s="4">
        <v>0</v>
      </c>
      <c r="GG99" s="4">
        <v>0</v>
      </c>
      <c r="GH99" s="4">
        <v>0</v>
      </c>
      <c r="GI99" s="4">
        <v>3</v>
      </c>
      <c r="GJ99" s="4">
        <v>0</v>
      </c>
      <c r="GK99" s="4">
        <v>0</v>
      </c>
      <c r="GL99" s="4">
        <v>0</v>
      </c>
      <c r="GM99" s="4">
        <v>1</v>
      </c>
      <c r="GN99" s="4">
        <v>2</v>
      </c>
      <c r="GO99" s="4">
        <v>0</v>
      </c>
      <c r="GP99" s="4">
        <v>0</v>
      </c>
      <c r="GQ99" s="4">
        <v>0</v>
      </c>
      <c r="GR99" s="4">
        <v>2</v>
      </c>
      <c r="GS99" s="4">
        <v>0</v>
      </c>
      <c r="GT99" s="4">
        <v>0</v>
      </c>
      <c r="GU99" s="4">
        <v>1</v>
      </c>
      <c r="GV99" s="4">
        <v>1</v>
      </c>
      <c r="GW99" s="4">
        <v>0</v>
      </c>
      <c r="GX99" s="4">
        <v>0</v>
      </c>
      <c r="GY99" s="4">
        <v>0</v>
      </c>
      <c r="GZ99" s="4">
        <v>0</v>
      </c>
      <c r="HA99" s="4">
        <v>1</v>
      </c>
      <c r="HB99" s="4">
        <v>1</v>
      </c>
      <c r="HC99" s="4">
        <v>1</v>
      </c>
      <c r="HD99" s="4">
        <v>0</v>
      </c>
      <c r="HE99" s="4">
        <v>1</v>
      </c>
      <c r="HF99" s="4">
        <v>0</v>
      </c>
      <c r="HG99" s="4">
        <v>1</v>
      </c>
      <c r="HH99" s="4">
        <v>2</v>
      </c>
      <c r="HI99" s="4">
        <v>1</v>
      </c>
      <c r="HJ99" s="4">
        <v>3</v>
      </c>
      <c r="HK99" s="4">
        <v>3</v>
      </c>
      <c r="HL99" s="4">
        <v>2</v>
      </c>
      <c r="HM99" s="4">
        <v>2</v>
      </c>
      <c r="HN99" s="4">
        <v>1</v>
      </c>
      <c r="HO99" s="4">
        <v>1</v>
      </c>
      <c r="HP99" s="4">
        <v>3</v>
      </c>
      <c r="HQ99" s="4">
        <v>2</v>
      </c>
      <c r="HR99" s="4">
        <v>1</v>
      </c>
      <c r="HS99" s="4">
        <v>4</v>
      </c>
      <c r="HT99" s="4">
        <v>2</v>
      </c>
      <c r="HU99" s="4">
        <v>1</v>
      </c>
      <c r="HV99" s="4">
        <v>1</v>
      </c>
      <c r="HW99" s="4">
        <v>3</v>
      </c>
      <c r="HX99" s="4">
        <v>1</v>
      </c>
      <c r="HY99" s="4">
        <v>2</v>
      </c>
      <c r="HZ99" s="4">
        <v>2</v>
      </c>
      <c r="IA99" s="4">
        <v>0</v>
      </c>
      <c r="IB99" s="4">
        <v>2</v>
      </c>
      <c r="IC99" s="4">
        <v>3</v>
      </c>
      <c r="ID99" s="4">
        <v>4</v>
      </c>
      <c r="IE99" s="4">
        <v>1</v>
      </c>
      <c r="IF99" s="4">
        <v>0</v>
      </c>
      <c r="IG99" s="4">
        <v>2</v>
      </c>
      <c r="IH99" s="4">
        <v>2</v>
      </c>
      <c r="II99" s="4">
        <v>1</v>
      </c>
      <c r="IJ99" s="4">
        <v>1</v>
      </c>
      <c r="IK99" s="4">
        <v>2</v>
      </c>
      <c r="IL99" s="4">
        <v>1</v>
      </c>
      <c r="IM99" s="4">
        <v>0</v>
      </c>
      <c r="IN99" s="4">
        <v>0</v>
      </c>
      <c r="IO99" s="4">
        <v>5</v>
      </c>
      <c r="IP99" s="4">
        <v>0</v>
      </c>
      <c r="IQ99" s="121">
        <v>1</v>
      </c>
      <c r="IR99" s="4">
        <v>0</v>
      </c>
      <c r="IS99" s="4">
        <v>0</v>
      </c>
      <c r="IT99" s="4">
        <v>1</v>
      </c>
      <c r="IU99" s="4">
        <v>0</v>
      </c>
      <c r="IV99" s="4">
        <v>1</v>
      </c>
      <c r="IW99" s="4">
        <v>0</v>
      </c>
      <c r="IX99" s="4">
        <v>2</v>
      </c>
      <c r="IY99" s="4">
        <v>1</v>
      </c>
      <c r="IZ99" s="4">
        <v>3</v>
      </c>
      <c r="JA99" s="4">
        <v>1</v>
      </c>
      <c r="JB99" s="4">
        <v>0</v>
      </c>
      <c r="JC99" s="121">
        <v>0</v>
      </c>
    </row>
    <row r="100" spans="1:274" ht="14.25" customHeight="1" x14ac:dyDescent="0.35">
      <c r="A100" s="185" t="s">
        <v>302</v>
      </c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>
        <v>0</v>
      </c>
      <c r="BF100" s="4">
        <v>1</v>
      </c>
      <c r="BG100" s="4">
        <v>0</v>
      </c>
      <c r="BH100" s="4">
        <v>0</v>
      </c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>
        <v>0</v>
      </c>
      <c r="CD100" s="4">
        <v>1</v>
      </c>
      <c r="CE100" s="4">
        <v>0</v>
      </c>
      <c r="CF100" s="4">
        <v>0</v>
      </c>
      <c r="CG100" s="4">
        <v>0</v>
      </c>
      <c r="CH100" s="4">
        <v>0</v>
      </c>
      <c r="CI100" s="4">
        <v>0</v>
      </c>
      <c r="CJ100" s="4">
        <v>0</v>
      </c>
      <c r="CK100" s="4">
        <v>0</v>
      </c>
      <c r="CL100" s="4">
        <v>1</v>
      </c>
      <c r="CM100" s="4">
        <v>0</v>
      </c>
      <c r="CN100" s="4">
        <v>0</v>
      </c>
      <c r="CO100" s="4">
        <v>0</v>
      </c>
      <c r="CP100" s="4">
        <v>2</v>
      </c>
      <c r="CQ100" s="4">
        <v>0</v>
      </c>
      <c r="CR100" s="4">
        <v>1</v>
      </c>
      <c r="CS100" s="4">
        <v>2</v>
      </c>
      <c r="CT100" s="4">
        <v>0</v>
      </c>
      <c r="CU100" s="4">
        <v>0</v>
      </c>
      <c r="CV100" s="4">
        <v>1</v>
      </c>
      <c r="CW100" s="4">
        <v>0</v>
      </c>
      <c r="CX100" s="4">
        <v>0</v>
      </c>
      <c r="CY100" s="4">
        <v>13</v>
      </c>
      <c r="CZ100" s="4">
        <v>8</v>
      </c>
      <c r="DA100" s="4">
        <v>1</v>
      </c>
      <c r="DB100" s="4">
        <v>0</v>
      </c>
      <c r="DC100" s="4">
        <v>10</v>
      </c>
      <c r="DD100" s="4">
        <v>0</v>
      </c>
      <c r="DE100" s="4">
        <v>5</v>
      </c>
      <c r="DF100" s="4">
        <v>1</v>
      </c>
      <c r="DG100" s="4">
        <v>0</v>
      </c>
      <c r="DH100" s="4">
        <v>0</v>
      </c>
      <c r="DI100" s="4">
        <v>1</v>
      </c>
      <c r="DJ100" s="4">
        <v>0</v>
      </c>
      <c r="DK100" s="4">
        <v>0</v>
      </c>
      <c r="DL100" s="4">
        <v>0</v>
      </c>
      <c r="DM100" s="4">
        <v>0</v>
      </c>
      <c r="DN100" s="4">
        <v>1</v>
      </c>
      <c r="DO100" s="4">
        <v>0</v>
      </c>
      <c r="DP100" s="4">
        <v>1</v>
      </c>
      <c r="DQ100" s="4">
        <v>1</v>
      </c>
      <c r="DR100" s="4">
        <v>0</v>
      </c>
      <c r="DS100" s="4">
        <v>1</v>
      </c>
      <c r="DT100" s="4">
        <v>2</v>
      </c>
      <c r="DU100" s="4">
        <v>2</v>
      </c>
      <c r="DV100" s="4">
        <v>1</v>
      </c>
      <c r="DW100" s="4">
        <v>0</v>
      </c>
      <c r="DX100" s="4">
        <v>1</v>
      </c>
      <c r="DY100" s="4">
        <v>0</v>
      </c>
      <c r="DZ100" s="4">
        <v>2</v>
      </c>
      <c r="EA100" s="4">
        <v>0</v>
      </c>
      <c r="EB100" s="4">
        <v>1</v>
      </c>
      <c r="EC100" s="4">
        <v>0</v>
      </c>
      <c r="ED100" s="4">
        <v>2</v>
      </c>
      <c r="EE100" s="4">
        <v>2</v>
      </c>
      <c r="EF100" s="4">
        <v>2</v>
      </c>
      <c r="EG100" s="4">
        <v>0</v>
      </c>
      <c r="EH100" s="4">
        <v>4</v>
      </c>
      <c r="EI100" s="4">
        <v>2</v>
      </c>
      <c r="EJ100" s="4">
        <v>1</v>
      </c>
      <c r="EK100" s="4">
        <v>0</v>
      </c>
      <c r="EL100" s="4">
        <v>0</v>
      </c>
      <c r="EM100" s="4">
        <v>1</v>
      </c>
      <c r="EN100" s="4">
        <v>0</v>
      </c>
      <c r="EO100" s="4">
        <v>0</v>
      </c>
      <c r="EP100" s="4">
        <v>0</v>
      </c>
      <c r="EQ100" s="4">
        <v>3</v>
      </c>
      <c r="ER100" s="4">
        <v>1</v>
      </c>
      <c r="ES100" s="4">
        <v>2</v>
      </c>
      <c r="ET100" s="4">
        <v>0</v>
      </c>
      <c r="EU100" s="4">
        <v>0</v>
      </c>
      <c r="EV100" s="4">
        <v>1</v>
      </c>
      <c r="EW100" s="4">
        <v>2</v>
      </c>
      <c r="EX100" s="4">
        <v>1</v>
      </c>
      <c r="EY100" s="4">
        <v>0</v>
      </c>
      <c r="EZ100" s="4">
        <v>0</v>
      </c>
      <c r="FA100" s="4">
        <v>1</v>
      </c>
      <c r="FB100" s="4">
        <v>1</v>
      </c>
      <c r="FC100" s="4">
        <v>3</v>
      </c>
      <c r="FD100" s="4">
        <v>1</v>
      </c>
      <c r="FE100" s="4">
        <v>3</v>
      </c>
      <c r="FF100" s="4">
        <v>1</v>
      </c>
      <c r="FG100" s="4">
        <v>0</v>
      </c>
      <c r="FH100" s="4">
        <v>1</v>
      </c>
      <c r="FI100" s="4">
        <v>0</v>
      </c>
      <c r="FJ100" s="4">
        <v>1</v>
      </c>
      <c r="FK100" s="4">
        <v>3</v>
      </c>
      <c r="FL100" s="4">
        <v>2</v>
      </c>
      <c r="FM100" s="4">
        <v>1</v>
      </c>
      <c r="FN100" s="4">
        <v>0</v>
      </c>
      <c r="FO100" s="4">
        <v>0</v>
      </c>
      <c r="FP100" s="4">
        <v>2</v>
      </c>
      <c r="FQ100" s="4">
        <v>0</v>
      </c>
      <c r="FR100" s="4">
        <v>3</v>
      </c>
      <c r="FS100" s="4">
        <v>1</v>
      </c>
      <c r="FT100" s="4">
        <v>1</v>
      </c>
      <c r="FU100" s="4">
        <v>1</v>
      </c>
      <c r="FV100" s="4">
        <v>3</v>
      </c>
      <c r="FW100" s="4">
        <v>1</v>
      </c>
      <c r="FX100" s="4">
        <v>0</v>
      </c>
      <c r="FY100" s="4">
        <v>0</v>
      </c>
      <c r="FZ100" s="4">
        <v>1</v>
      </c>
      <c r="GA100" s="4">
        <v>0</v>
      </c>
      <c r="GB100" s="4">
        <v>1</v>
      </c>
      <c r="GC100" s="4">
        <v>0</v>
      </c>
      <c r="GD100" s="4">
        <v>1</v>
      </c>
      <c r="GE100" s="4">
        <v>0</v>
      </c>
      <c r="GF100" s="4">
        <v>0</v>
      </c>
      <c r="GG100" s="4">
        <v>1</v>
      </c>
      <c r="GH100" s="4">
        <v>1</v>
      </c>
      <c r="GI100" s="4">
        <v>1</v>
      </c>
      <c r="GJ100" s="4">
        <v>1</v>
      </c>
      <c r="GK100" s="4">
        <v>0</v>
      </c>
      <c r="GL100" s="4">
        <v>0</v>
      </c>
      <c r="GM100" s="4">
        <v>1</v>
      </c>
      <c r="GN100" s="4">
        <v>0</v>
      </c>
      <c r="GO100" s="4">
        <v>0</v>
      </c>
      <c r="GP100" s="4">
        <v>3</v>
      </c>
      <c r="GQ100" s="4">
        <v>2</v>
      </c>
      <c r="GR100" s="4">
        <v>0</v>
      </c>
      <c r="GS100" s="4">
        <v>0</v>
      </c>
      <c r="GT100" s="4">
        <v>0</v>
      </c>
      <c r="GU100" s="4">
        <v>4</v>
      </c>
      <c r="GV100" s="4">
        <v>1</v>
      </c>
      <c r="GW100" s="4">
        <v>4</v>
      </c>
      <c r="GX100" s="4">
        <v>0</v>
      </c>
      <c r="GY100" s="4">
        <v>1</v>
      </c>
      <c r="GZ100" s="4">
        <v>2</v>
      </c>
      <c r="HA100" s="4">
        <v>2</v>
      </c>
      <c r="HB100" s="4">
        <v>2</v>
      </c>
      <c r="HC100" s="4">
        <v>1</v>
      </c>
      <c r="HD100" s="4">
        <v>0</v>
      </c>
      <c r="HE100" s="4">
        <v>1</v>
      </c>
      <c r="HF100" s="4">
        <v>2</v>
      </c>
      <c r="HG100" s="4">
        <v>1</v>
      </c>
      <c r="HH100" s="4">
        <v>2</v>
      </c>
      <c r="HI100" s="4">
        <v>2</v>
      </c>
      <c r="HJ100" s="4">
        <v>1</v>
      </c>
      <c r="HK100" s="4">
        <v>4</v>
      </c>
      <c r="HL100" s="4">
        <v>2</v>
      </c>
      <c r="HM100" s="4">
        <v>1</v>
      </c>
      <c r="HN100" s="4">
        <v>2</v>
      </c>
      <c r="HO100" s="4">
        <v>0</v>
      </c>
      <c r="HP100" s="4">
        <v>1</v>
      </c>
      <c r="HQ100" s="4">
        <v>1</v>
      </c>
      <c r="HR100" s="4">
        <v>3</v>
      </c>
      <c r="HS100" s="4">
        <v>1</v>
      </c>
      <c r="HT100" s="4">
        <v>1</v>
      </c>
      <c r="HU100" s="4">
        <v>2</v>
      </c>
      <c r="HV100" s="4">
        <v>1</v>
      </c>
      <c r="HW100" s="4">
        <v>0</v>
      </c>
      <c r="HX100" s="4">
        <v>1</v>
      </c>
      <c r="HY100" s="4">
        <v>1</v>
      </c>
      <c r="HZ100" s="4">
        <v>0</v>
      </c>
      <c r="IA100" s="4">
        <v>1</v>
      </c>
      <c r="IB100" s="4">
        <v>0</v>
      </c>
      <c r="IC100" s="4">
        <v>0</v>
      </c>
      <c r="ID100" s="4">
        <v>1</v>
      </c>
      <c r="IE100" s="4">
        <v>1</v>
      </c>
      <c r="IF100" s="4">
        <v>0</v>
      </c>
      <c r="IG100" s="4">
        <v>3</v>
      </c>
      <c r="IH100" s="4">
        <v>1</v>
      </c>
      <c r="II100" s="4">
        <v>2</v>
      </c>
      <c r="IJ100" s="4">
        <v>2</v>
      </c>
      <c r="IK100" s="4">
        <v>1</v>
      </c>
      <c r="IL100" s="4">
        <v>2</v>
      </c>
      <c r="IM100" s="4">
        <v>0</v>
      </c>
      <c r="IN100" s="4">
        <v>0</v>
      </c>
      <c r="IO100" s="4">
        <v>1</v>
      </c>
      <c r="IP100" s="4">
        <v>0</v>
      </c>
      <c r="IQ100" s="121">
        <v>0</v>
      </c>
      <c r="IR100" s="4">
        <v>0</v>
      </c>
      <c r="IS100" s="4">
        <v>1</v>
      </c>
      <c r="IT100" s="4">
        <v>0</v>
      </c>
      <c r="IU100" s="4">
        <v>0</v>
      </c>
      <c r="IV100" s="4">
        <v>2</v>
      </c>
      <c r="IW100" s="4">
        <v>0</v>
      </c>
      <c r="IX100" s="4">
        <v>1</v>
      </c>
      <c r="IY100" s="4">
        <v>1</v>
      </c>
      <c r="IZ100" s="4">
        <v>1</v>
      </c>
      <c r="JA100" s="4">
        <v>1</v>
      </c>
      <c r="JB100" s="4">
        <v>2</v>
      </c>
      <c r="JC100" s="121">
        <v>1</v>
      </c>
    </row>
    <row r="101" spans="1:274" ht="14.25" customHeight="1" x14ac:dyDescent="0.35">
      <c r="A101" s="185" t="s">
        <v>102</v>
      </c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>
        <v>0</v>
      </c>
      <c r="BF101" s="4">
        <v>3</v>
      </c>
      <c r="BG101" s="4">
        <v>0</v>
      </c>
      <c r="BH101" s="4">
        <v>3</v>
      </c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>
        <v>0</v>
      </c>
      <c r="CD101" s="4">
        <v>3</v>
      </c>
      <c r="CE101" s="4">
        <v>0</v>
      </c>
      <c r="CF101" s="4">
        <v>3</v>
      </c>
      <c r="CG101" s="4">
        <v>2</v>
      </c>
      <c r="CH101" s="4">
        <v>1</v>
      </c>
      <c r="CI101" s="4">
        <v>0</v>
      </c>
      <c r="CJ101" s="4">
        <v>0</v>
      </c>
      <c r="CK101" s="4">
        <v>0</v>
      </c>
      <c r="CL101" s="4">
        <v>0</v>
      </c>
      <c r="CM101" s="4">
        <v>1</v>
      </c>
      <c r="CN101" s="4">
        <v>0</v>
      </c>
      <c r="CO101" s="4">
        <v>0</v>
      </c>
      <c r="CP101" s="4">
        <v>0</v>
      </c>
      <c r="CQ101" s="4">
        <v>0</v>
      </c>
      <c r="CR101" s="4">
        <v>1</v>
      </c>
      <c r="CS101" s="4">
        <v>0</v>
      </c>
      <c r="CT101" s="4">
        <v>1</v>
      </c>
      <c r="CU101" s="4">
        <v>2</v>
      </c>
      <c r="CV101" s="4">
        <v>1</v>
      </c>
      <c r="CW101" s="4">
        <v>2</v>
      </c>
      <c r="CX101" s="4">
        <v>0</v>
      </c>
      <c r="CY101" s="4">
        <v>0</v>
      </c>
      <c r="CZ101" s="4">
        <v>4</v>
      </c>
      <c r="DA101" s="4">
        <v>0</v>
      </c>
      <c r="DB101" s="4">
        <v>0</v>
      </c>
      <c r="DC101" s="4">
        <v>1</v>
      </c>
      <c r="DD101" s="4">
        <v>1</v>
      </c>
      <c r="DE101" s="4">
        <v>1</v>
      </c>
      <c r="DF101" s="4">
        <v>1</v>
      </c>
      <c r="DG101" s="4">
        <v>0</v>
      </c>
      <c r="DH101" s="4">
        <v>1</v>
      </c>
      <c r="DI101" s="4">
        <v>1</v>
      </c>
      <c r="DJ101" s="4">
        <v>0</v>
      </c>
      <c r="DK101" s="4">
        <v>0</v>
      </c>
      <c r="DL101" s="4">
        <v>1</v>
      </c>
      <c r="DM101" s="4">
        <v>0</v>
      </c>
      <c r="DN101" s="4">
        <v>2</v>
      </c>
      <c r="DO101" s="4">
        <v>2</v>
      </c>
      <c r="DP101" s="4">
        <v>0</v>
      </c>
      <c r="DQ101" s="4">
        <v>0</v>
      </c>
      <c r="DR101" s="4">
        <v>1</v>
      </c>
      <c r="DS101" s="4">
        <v>0</v>
      </c>
      <c r="DT101" s="4">
        <v>0</v>
      </c>
      <c r="DU101" s="4">
        <v>0</v>
      </c>
      <c r="DV101" s="4">
        <v>1</v>
      </c>
      <c r="DW101" s="4">
        <v>4</v>
      </c>
      <c r="DX101" s="4">
        <v>0</v>
      </c>
      <c r="DY101" s="4">
        <v>0</v>
      </c>
      <c r="DZ101" s="4">
        <v>3</v>
      </c>
      <c r="EA101" s="4">
        <v>0</v>
      </c>
      <c r="EB101" s="4">
        <v>0</v>
      </c>
      <c r="EC101" s="4">
        <v>1</v>
      </c>
      <c r="ED101" s="4">
        <v>0</v>
      </c>
      <c r="EE101" s="4">
        <v>1</v>
      </c>
      <c r="EF101" s="4">
        <v>1</v>
      </c>
      <c r="EG101" s="4">
        <v>1</v>
      </c>
      <c r="EH101" s="4">
        <v>2</v>
      </c>
      <c r="EI101" s="4">
        <v>2</v>
      </c>
      <c r="EJ101" s="4">
        <v>2</v>
      </c>
      <c r="EK101" s="4">
        <v>1</v>
      </c>
      <c r="EL101" s="4">
        <v>1</v>
      </c>
      <c r="EM101" s="4">
        <v>0</v>
      </c>
      <c r="EN101" s="4">
        <v>0</v>
      </c>
      <c r="EO101" s="4">
        <v>1</v>
      </c>
      <c r="EP101" s="4">
        <v>4</v>
      </c>
      <c r="EQ101" s="4">
        <v>3</v>
      </c>
      <c r="ER101" s="4">
        <v>1</v>
      </c>
      <c r="ES101" s="4">
        <v>0</v>
      </c>
      <c r="ET101" s="4">
        <v>2</v>
      </c>
      <c r="EU101" s="4">
        <v>2</v>
      </c>
      <c r="EV101" s="4">
        <v>3</v>
      </c>
      <c r="EW101" s="4">
        <v>1</v>
      </c>
      <c r="EX101" s="4">
        <v>2</v>
      </c>
      <c r="EY101" s="4">
        <v>4</v>
      </c>
      <c r="EZ101" s="4">
        <v>2</v>
      </c>
      <c r="FA101" s="4">
        <v>2</v>
      </c>
      <c r="FB101" s="4">
        <v>0</v>
      </c>
      <c r="FC101" s="4">
        <v>2</v>
      </c>
      <c r="FD101" s="4">
        <v>1</v>
      </c>
      <c r="FE101" s="4">
        <v>1</v>
      </c>
      <c r="FF101" s="4">
        <v>2</v>
      </c>
      <c r="FG101" s="4">
        <v>2</v>
      </c>
      <c r="FH101" s="4">
        <v>1</v>
      </c>
      <c r="FI101" s="4">
        <v>2</v>
      </c>
      <c r="FJ101" s="4">
        <v>0</v>
      </c>
      <c r="FK101" s="4">
        <v>2</v>
      </c>
      <c r="FL101" s="4">
        <v>4</v>
      </c>
      <c r="FM101" s="4">
        <v>1</v>
      </c>
      <c r="FN101" s="4">
        <v>4</v>
      </c>
      <c r="FO101" s="4">
        <v>1</v>
      </c>
      <c r="FP101" s="4">
        <v>3</v>
      </c>
      <c r="FQ101" s="4">
        <v>3</v>
      </c>
      <c r="FR101" s="4">
        <v>2</v>
      </c>
      <c r="FS101" s="4">
        <v>1</v>
      </c>
      <c r="FT101" s="4">
        <v>2</v>
      </c>
      <c r="FU101" s="4">
        <v>4</v>
      </c>
      <c r="FV101" s="4">
        <v>1</v>
      </c>
      <c r="FW101" s="4">
        <v>1</v>
      </c>
      <c r="FX101" s="4">
        <v>0</v>
      </c>
      <c r="FY101" s="4">
        <v>1</v>
      </c>
      <c r="FZ101" s="4">
        <v>2</v>
      </c>
      <c r="GA101" s="4">
        <v>1</v>
      </c>
      <c r="GB101" s="4">
        <v>0</v>
      </c>
      <c r="GC101" s="4">
        <v>0</v>
      </c>
      <c r="GD101" s="4">
        <v>0</v>
      </c>
      <c r="GE101" s="4">
        <v>0</v>
      </c>
      <c r="GF101" s="4">
        <v>1</v>
      </c>
      <c r="GG101" s="4">
        <v>2</v>
      </c>
      <c r="GH101" s="4">
        <v>3</v>
      </c>
      <c r="GI101" s="4">
        <v>1</v>
      </c>
      <c r="GJ101" s="4">
        <v>1</v>
      </c>
      <c r="GK101" s="4">
        <v>0</v>
      </c>
      <c r="GL101" s="4">
        <v>2</v>
      </c>
      <c r="GM101" s="4">
        <v>2</v>
      </c>
      <c r="GN101" s="4">
        <v>2</v>
      </c>
      <c r="GO101" s="4">
        <v>2</v>
      </c>
      <c r="GP101" s="4">
        <v>0</v>
      </c>
      <c r="GQ101" s="4">
        <v>4</v>
      </c>
      <c r="GR101" s="4">
        <v>1</v>
      </c>
      <c r="GS101" s="4">
        <v>1</v>
      </c>
      <c r="GT101" s="4">
        <v>0</v>
      </c>
      <c r="GU101" s="4">
        <v>3</v>
      </c>
      <c r="GV101" s="4">
        <v>1</v>
      </c>
      <c r="GW101" s="4">
        <v>2</v>
      </c>
      <c r="GX101" s="4">
        <v>3</v>
      </c>
      <c r="GY101" s="4">
        <v>3</v>
      </c>
      <c r="GZ101" s="4">
        <v>3</v>
      </c>
      <c r="HA101" s="4">
        <v>3</v>
      </c>
      <c r="HB101" s="4">
        <v>1</v>
      </c>
      <c r="HC101" s="4">
        <v>4</v>
      </c>
      <c r="HD101" s="4">
        <v>1</v>
      </c>
      <c r="HE101" s="4">
        <v>3</v>
      </c>
      <c r="HF101" s="4">
        <v>2</v>
      </c>
      <c r="HG101" s="4">
        <v>0</v>
      </c>
      <c r="HH101" s="4">
        <v>3</v>
      </c>
      <c r="HI101" s="4">
        <v>4</v>
      </c>
      <c r="HJ101" s="4">
        <v>2</v>
      </c>
      <c r="HK101" s="4">
        <v>6</v>
      </c>
      <c r="HL101" s="4">
        <v>5</v>
      </c>
      <c r="HM101" s="4">
        <v>5</v>
      </c>
      <c r="HN101" s="4">
        <v>4</v>
      </c>
      <c r="HO101" s="4">
        <v>5</v>
      </c>
      <c r="HP101" s="4">
        <v>4</v>
      </c>
      <c r="HQ101" s="4">
        <v>3</v>
      </c>
      <c r="HR101" s="4">
        <v>3</v>
      </c>
      <c r="HS101" s="4">
        <v>9</v>
      </c>
      <c r="HT101" s="4">
        <v>5</v>
      </c>
      <c r="HU101" s="4">
        <v>3</v>
      </c>
      <c r="HV101" s="4">
        <v>2</v>
      </c>
      <c r="HW101" s="4">
        <v>2</v>
      </c>
      <c r="HX101" s="4">
        <v>6</v>
      </c>
      <c r="HY101" s="4">
        <v>1</v>
      </c>
      <c r="HZ101" s="4">
        <v>1</v>
      </c>
      <c r="IA101" s="4">
        <v>1</v>
      </c>
      <c r="IB101" s="4">
        <v>1</v>
      </c>
      <c r="IC101" s="4">
        <v>2</v>
      </c>
      <c r="ID101" s="4">
        <v>4</v>
      </c>
      <c r="IE101" s="4">
        <v>4</v>
      </c>
      <c r="IF101" s="4">
        <v>8</v>
      </c>
      <c r="IG101" s="4">
        <v>2</v>
      </c>
      <c r="IH101" s="4">
        <v>5</v>
      </c>
      <c r="II101" s="4">
        <v>1</v>
      </c>
      <c r="IJ101" s="4">
        <v>0</v>
      </c>
      <c r="IK101" s="4">
        <v>1</v>
      </c>
      <c r="IL101" s="4">
        <v>3</v>
      </c>
      <c r="IM101" s="4">
        <v>5</v>
      </c>
      <c r="IN101" s="4">
        <v>3</v>
      </c>
      <c r="IO101" s="4">
        <v>4</v>
      </c>
      <c r="IP101" s="4">
        <v>1</v>
      </c>
      <c r="IQ101" s="121">
        <v>4</v>
      </c>
      <c r="IR101" s="4">
        <v>1</v>
      </c>
      <c r="IS101" s="4">
        <v>2</v>
      </c>
      <c r="IT101" s="4">
        <v>1</v>
      </c>
      <c r="IU101" s="4">
        <v>3</v>
      </c>
      <c r="IV101" s="4">
        <v>1</v>
      </c>
      <c r="IW101" s="4">
        <v>2</v>
      </c>
      <c r="IX101" s="4">
        <v>4</v>
      </c>
      <c r="IY101" s="4">
        <v>2</v>
      </c>
      <c r="IZ101" s="4">
        <v>1</v>
      </c>
      <c r="JA101" s="4">
        <v>2</v>
      </c>
      <c r="JB101" s="4">
        <v>1</v>
      </c>
      <c r="JC101" s="121">
        <v>0</v>
      </c>
    </row>
    <row r="102" spans="1:274" ht="15" customHeight="1" x14ac:dyDescent="0.35">
      <c r="A102" s="185" t="s">
        <v>309</v>
      </c>
      <c r="GS102">
        <v>0</v>
      </c>
      <c r="GT102">
        <v>0</v>
      </c>
      <c r="GU102">
        <v>0</v>
      </c>
      <c r="GV102">
        <v>0</v>
      </c>
      <c r="GW102">
        <v>0</v>
      </c>
      <c r="GX102">
        <v>0</v>
      </c>
      <c r="GY102">
        <v>2</v>
      </c>
      <c r="GZ102">
        <v>2</v>
      </c>
      <c r="HA102">
        <v>1</v>
      </c>
      <c r="HB102">
        <v>2</v>
      </c>
      <c r="HD102">
        <v>0</v>
      </c>
      <c r="HE102">
        <v>0</v>
      </c>
      <c r="HF102">
        <v>0</v>
      </c>
      <c r="HG102">
        <v>0</v>
      </c>
      <c r="HH102">
        <v>0</v>
      </c>
      <c r="HI102">
        <v>0</v>
      </c>
      <c r="HJ102">
        <v>0</v>
      </c>
      <c r="HK102">
        <v>0</v>
      </c>
      <c r="HL102">
        <v>0</v>
      </c>
      <c r="HM102">
        <v>0</v>
      </c>
      <c r="HN102">
        <v>0</v>
      </c>
      <c r="HO102">
        <v>0</v>
      </c>
      <c r="HP102">
        <v>0</v>
      </c>
      <c r="HQ102">
        <v>0</v>
      </c>
      <c r="HR102">
        <v>0</v>
      </c>
      <c r="HS102">
        <v>0</v>
      </c>
      <c r="HT102">
        <v>0</v>
      </c>
      <c r="HU102">
        <v>0</v>
      </c>
      <c r="HV102">
        <v>0</v>
      </c>
      <c r="HW102">
        <v>0</v>
      </c>
      <c r="HX102">
        <v>0</v>
      </c>
      <c r="HY102">
        <v>0</v>
      </c>
      <c r="HZ102">
        <v>0</v>
      </c>
      <c r="IA102">
        <v>0</v>
      </c>
      <c r="IB102">
        <v>0</v>
      </c>
      <c r="IC102">
        <v>0</v>
      </c>
      <c r="ID102">
        <v>0</v>
      </c>
      <c r="IE102">
        <v>0</v>
      </c>
      <c r="IF102">
        <v>0</v>
      </c>
      <c r="IG102">
        <v>0</v>
      </c>
      <c r="IH102">
        <v>0</v>
      </c>
      <c r="II102">
        <v>0</v>
      </c>
      <c r="IJ102">
        <v>0</v>
      </c>
      <c r="IK102">
        <v>0</v>
      </c>
      <c r="IL102">
        <v>0</v>
      </c>
      <c r="IM102">
        <v>0</v>
      </c>
      <c r="IN102">
        <v>0</v>
      </c>
      <c r="IO102">
        <v>0</v>
      </c>
      <c r="IP102">
        <v>0</v>
      </c>
      <c r="IQ102" s="139">
        <v>0</v>
      </c>
      <c r="IR102" s="4">
        <v>0</v>
      </c>
      <c r="IS102" s="4">
        <v>0</v>
      </c>
      <c r="IT102" s="4">
        <v>0</v>
      </c>
      <c r="IU102" s="4">
        <v>0</v>
      </c>
      <c r="IV102" s="4">
        <v>0</v>
      </c>
      <c r="IW102" s="4">
        <v>0</v>
      </c>
      <c r="IX102" s="4">
        <v>0</v>
      </c>
      <c r="IY102" s="4">
        <v>0</v>
      </c>
      <c r="IZ102" s="4">
        <v>0</v>
      </c>
      <c r="JA102" s="4">
        <v>0</v>
      </c>
      <c r="JB102" s="4">
        <v>0</v>
      </c>
      <c r="JC102" s="121">
        <v>0</v>
      </c>
    </row>
    <row r="103" spans="1:274" s="156" customFormat="1" ht="14.25" customHeight="1" x14ac:dyDescent="0.35">
      <c r="A103" s="200" t="s">
        <v>303</v>
      </c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>
        <f t="shared" ref="BE103:CJ103" si="95">SUM(BE98:BE101)</f>
        <v>30</v>
      </c>
      <c r="BF103" s="13">
        <f t="shared" si="95"/>
        <v>22</v>
      </c>
      <c r="BG103" s="13">
        <f t="shared" si="95"/>
        <v>13</v>
      </c>
      <c r="BH103" s="13">
        <f t="shared" si="95"/>
        <v>29</v>
      </c>
      <c r="BI103" s="13">
        <f t="shared" si="95"/>
        <v>0</v>
      </c>
      <c r="BJ103" s="13">
        <f t="shared" si="95"/>
        <v>0</v>
      </c>
      <c r="BK103" s="13">
        <f t="shared" si="95"/>
        <v>0</v>
      </c>
      <c r="BL103" s="13">
        <f t="shared" si="95"/>
        <v>0</v>
      </c>
      <c r="BM103" s="13">
        <f t="shared" si="95"/>
        <v>0</v>
      </c>
      <c r="BN103" s="13">
        <f t="shared" si="95"/>
        <v>0</v>
      </c>
      <c r="BO103" s="13">
        <f t="shared" si="95"/>
        <v>0</v>
      </c>
      <c r="BP103" s="13">
        <f t="shared" si="95"/>
        <v>0</v>
      </c>
      <c r="BQ103" s="13">
        <f t="shared" si="95"/>
        <v>0</v>
      </c>
      <c r="BR103" s="13">
        <f t="shared" si="95"/>
        <v>0</v>
      </c>
      <c r="BS103" s="13">
        <f t="shared" si="95"/>
        <v>0</v>
      </c>
      <c r="BT103" s="13">
        <f t="shared" si="95"/>
        <v>0</v>
      </c>
      <c r="BU103" s="13">
        <f t="shared" si="95"/>
        <v>0</v>
      </c>
      <c r="BV103" s="13">
        <f t="shared" si="95"/>
        <v>0</v>
      </c>
      <c r="BW103" s="13">
        <f t="shared" si="95"/>
        <v>0</v>
      </c>
      <c r="BX103" s="13">
        <f t="shared" si="95"/>
        <v>0</v>
      </c>
      <c r="BY103" s="13">
        <f t="shared" si="95"/>
        <v>0</v>
      </c>
      <c r="BZ103" s="13">
        <f t="shared" si="95"/>
        <v>0</v>
      </c>
      <c r="CA103" s="13">
        <f t="shared" si="95"/>
        <v>0</v>
      </c>
      <c r="CB103" s="13">
        <f t="shared" si="95"/>
        <v>0</v>
      </c>
      <c r="CC103" s="13">
        <f t="shared" si="95"/>
        <v>30</v>
      </c>
      <c r="CD103" s="13">
        <f t="shared" si="95"/>
        <v>22</v>
      </c>
      <c r="CE103" s="13">
        <f t="shared" si="95"/>
        <v>13</v>
      </c>
      <c r="CF103" s="13">
        <f t="shared" si="95"/>
        <v>29</v>
      </c>
      <c r="CG103" s="13">
        <f t="shared" si="95"/>
        <v>21</v>
      </c>
      <c r="CH103" s="13">
        <f t="shared" si="95"/>
        <v>25</v>
      </c>
      <c r="CI103" s="13">
        <f t="shared" si="95"/>
        <v>17</v>
      </c>
      <c r="CJ103" s="13">
        <f t="shared" si="95"/>
        <v>24</v>
      </c>
      <c r="CK103" s="13">
        <f t="shared" ref="CK103:DP103" si="96">SUM(CK98:CK101)</f>
        <v>33</v>
      </c>
      <c r="CL103" s="13">
        <f t="shared" si="96"/>
        <v>16</v>
      </c>
      <c r="CM103" s="13">
        <f t="shared" si="96"/>
        <v>20</v>
      </c>
      <c r="CN103" s="13">
        <f t="shared" si="96"/>
        <v>13</v>
      </c>
      <c r="CO103" s="13">
        <f t="shared" si="96"/>
        <v>15</v>
      </c>
      <c r="CP103" s="13">
        <f t="shared" si="96"/>
        <v>18</v>
      </c>
      <c r="CQ103" s="13">
        <f t="shared" si="96"/>
        <v>37</v>
      </c>
      <c r="CR103" s="13">
        <f t="shared" si="96"/>
        <v>27</v>
      </c>
      <c r="CS103" s="13">
        <f t="shared" si="96"/>
        <v>32</v>
      </c>
      <c r="CT103" s="13">
        <f t="shared" si="96"/>
        <v>33</v>
      </c>
      <c r="CU103" s="13">
        <f t="shared" si="96"/>
        <v>18</v>
      </c>
      <c r="CV103" s="13">
        <f t="shared" si="96"/>
        <v>27</v>
      </c>
      <c r="CW103" s="13">
        <f t="shared" si="96"/>
        <v>23</v>
      </c>
      <c r="CX103" s="13">
        <f t="shared" si="96"/>
        <v>18</v>
      </c>
      <c r="CY103" s="13">
        <f t="shared" si="96"/>
        <v>45</v>
      </c>
      <c r="CZ103" s="13">
        <f t="shared" si="96"/>
        <v>38</v>
      </c>
      <c r="DA103" s="13">
        <f t="shared" si="96"/>
        <v>18</v>
      </c>
      <c r="DB103" s="13">
        <f t="shared" si="96"/>
        <v>31</v>
      </c>
      <c r="DC103" s="13">
        <f t="shared" si="96"/>
        <v>50</v>
      </c>
      <c r="DD103" s="13">
        <f t="shared" si="96"/>
        <v>51</v>
      </c>
      <c r="DE103" s="13">
        <f t="shared" si="96"/>
        <v>40</v>
      </c>
      <c r="DF103" s="13">
        <f t="shared" si="96"/>
        <v>35</v>
      </c>
      <c r="DG103" s="13">
        <f t="shared" si="96"/>
        <v>30</v>
      </c>
      <c r="DH103" s="13">
        <f t="shared" si="96"/>
        <v>45</v>
      </c>
      <c r="DI103" s="13">
        <f t="shared" si="96"/>
        <v>28</v>
      </c>
      <c r="DJ103" s="13">
        <f t="shared" si="96"/>
        <v>40</v>
      </c>
      <c r="DK103" s="13">
        <f t="shared" si="96"/>
        <v>30</v>
      </c>
      <c r="DL103" s="13">
        <f t="shared" si="96"/>
        <v>27</v>
      </c>
      <c r="DM103" s="13">
        <f t="shared" si="96"/>
        <v>24</v>
      </c>
      <c r="DN103" s="13">
        <f t="shared" si="96"/>
        <v>51</v>
      </c>
      <c r="DO103" s="13">
        <f t="shared" si="96"/>
        <v>44</v>
      </c>
      <c r="DP103" s="13">
        <f t="shared" si="96"/>
        <v>41</v>
      </c>
      <c r="DQ103" s="13">
        <f t="shared" ref="DQ103:EV103" si="97">SUM(DQ98:DQ101)</f>
        <v>36</v>
      </c>
      <c r="DR103" s="13">
        <f t="shared" si="97"/>
        <v>34</v>
      </c>
      <c r="DS103" s="13">
        <f t="shared" si="97"/>
        <v>39</v>
      </c>
      <c r="DT103" s="13">
        <f t="shared" si="97"/>
        <v>43</v>
      </c>
      <c r="DU103" s="13">
        <f t="shared" si="97"/>
        <v>38</v>
      </c>
      <c r="DV103" s="13">
        <f t="shared" si="97"/>
        <v>56</v>
      </c>
      <c r="DW103" s="13">
        <f t="shared" si="97"/>
        <v>27</v>
      </c>
      <c r="DX103" s="13">
        <f t="shared" si="97"/>
        <v>59</v>
      </c>
      <c r="DY103" s="13">
        <f t="shared" si="97"/>
        <v>21</v>
      </c>
      <c r="DZ103" s="13">
        <f t="shared" si="97"/>
        <v>24</v>
      </c>
      <c r="EA103" s="13">
        <f t="shared" si="97"/>
        <v>29</v>
      </c>
      <c r="EB103" s="13">
        <f t="shared" si="97"/>
        <v>35</v>
      </c>
      <c r="EC103" s="13">
        <f t="shared" si="97"/>
        <v>33</v>
      </c>
      <c r="ED103" s="13">
        <f t="shared" si="97"/>
        <v>51</v>
      </c>
      <c r="EE103" s="13">
        <f t="shared" si="97"/>
        <v>73</v>
      </c>
      <c r="EF103" s="13">
        <f t="shared" si="97"/>
        <v>44</v>
      </c>
      <c r="EG103" s="13">
        <f t="shared" si="97"/>
        <v>52</v>
      </c>
      <c r="EH103" s="13">
        <f t="shared" si="97"/>
        <v>48</v>
      </c>
      <c r="EI103" s="13">
        <f t="shared" si="97"/>
        <v>34</v>
      </c>
      <c r="EJ103" s="13">
        <f t="shared" si="97"/>
        <v>35</v>
      </c>
      <c r="EK103" s="13">
        <f t="shared" si="97"/>
        <v>31</v>
      </c>
      <c r="EL103" s="13">
        <f t="shared" si="97"/>
        <v>30</v>
      </c>
      <c r="EM103" s="13">
        <f t="shared" si="97"/>
        <v>40</v>
      </c>
      <c r="EN103" s="13">
        <f t="shared" si="97"/>
        <v>37</v>
      </c>
      <c r="EO103" s="13">
        <f t="shared" si="97"/>
        <v>36</v>
      </c>
      <c r="EP103" s="13">
        <f t="shared" si="97"/>
        <v>40</v>
      </c>
      <c r="EQ103" s="13">
        <f t="shared" si="97"/>
        <v>43</v>
      </c>
      <c r="ER103" s="13">
        <f t="shared" si="97"/>
        <v>39</v>
      </c>
      <c r="ES103" s="13">
        <f t="shared" si="97"/>
        <v>50</v>
      </c>
      <c r="ET103" s="13">
        <f t="shared" si="97"/>
        <v>39</v>
      </c>
      <c r="EU103" s="13">
        <f t="shared" si="97"/>
        <v>28</v>
      </c>
      <c r="EV103" s="13">
        <f t="shared" si="97"/>
        <v>42</v>
      </c>
      <c r="EW103" s="13">
        <f t="shared" ref="EW103:GB103" si="98">SUM(EW98:EW101)</f>
        <v>32</v>
      </c>
      <c r="EX103" s="13">
        <f t="shared" si="98"/>
        <v>37</v>
      </c>
      <c r="EY103" s="13">
        <f t="shared" si="98"/>
        <v>43</v>
      </c>
      <c r="EZ103" s="13">
        <f t="shared" si="98"/>
        <v>38</v>
      </c>
      <c r="FA103" s="13">
        <f t="shared" si="98"/>
        <v>39</v>
      </c>
      <c r="FB103" s="13">
        <f t="shared" si="98"/>
        <v>48</v>
      </c>
      <c r="FC103" s="13">
        <f t="shared" si="98"/>
        <v>46</v>
      </c>
      <c r="FD103" s="13">
        <f t="shared" si="98"/>
        <v>44</v>
      </c>
      <c r="FE103" s="13">
        <f t="shared" si="98"/>
        <v>51</v>
      </c>
      <c r="FF103" s="13">
        <f t="shared" si="98"/>
        <v>44</v>
      </c>
      <c r="FG103" s="13">
        <f t="shared" si="98"/>
        <v>26</v>
      </c>
      <c r="FH103" s="13">
        <f t="shared" si="98"/>
        <v>23</v>
      </c>
      <c r="FI103" s="13">
        <f t="shared" si="98"/>
        <v>29</v>
      </c>
      <c r="FJ103" s="13">
        <f t="shared" si="98"/>
        <v>19</v>
      </c>
      <c r="FK103" s="13">
        <f t="shared" si="98"/>
        <v>54</v>
      </c>
      <c r="FL103" s="13">
        <f t="shared" si="98"/>
        <v>33</v>
      </c>
      <c r="FM103" s="13">
        <f t="shared" si="98"/>
        <v>46</v>
      </c>
      <c r="FN103" s="13">
        <f t="shared" si="98"/>
        <v>75</v>
      </c>
      <c r="FO103" s="13">
        <f t="shared" si="98"/>
        <v>49</v>
      </c>
      <c r="FP103" s="13">
        <f t="shared" si="98"/>
        <v>52</v>
      </c>
      <c r="FQ103" s="13">
        <f t="shared" si="98"/>
        <v>44</v>
      </c>
      <c r="FR103" s="13">
        <f t="shared" si="98"/>
        <v>66</v>
      </c>
      <c r="FS103" s="13">
        <f t="shared" si="98"/>
        <v>40</v>
      </c>
      <c r="FT103" s="13">
        <f t="shared" si="98"/>
        <v>36</v>
      </c>
      <c r="FU103" s="13">
        <f t="shared" si="98"/>
        <v>35</v>
      </c>
      <c r="FV103" s="13">
        <f t="shared" si="98"/>
        <v>22</v>
      </c>
      <c r="FW103" s="13">
        <f t="shared" si="98"/>
        <v>43</v>
      </c>
      <c r="FX103" s="13">
        <f t="shared" si="98"/>
        <v>35</v>
      </c>
      <c r="FY103" s="13">
        <f t="shared" si="98"/>
        <v>42</v>
      </c>
      <c r="FZ103" s="13">
        <f t="shared" si="98"/>
        <v>53</v>
      </c>
      <c r="GA103" s="13">
        <f t="shared" si="98"/>
        <v>37</v>
      </c>
      <c r="GB103" s="13">
        <f t="shared" si="98"/>
        <v>37</v>
      </c>
      <c r="GC103" s="13">
        <f t="shared" ref="GC103:GR103" si="99">SUM(GC98:GC101)</f>
        <v>35</v>
      </c>
      <c r="GD103" s="13">
        <f t="shared" si="99"/>
        <v>36</v>
      </c>
      <c r="GE103" s="13">
        <f t="shared" si="99"/>
        <v>26</v>
      </c>
      <c r="GF103" s="13">
        <f t="shared" si="99"/>
        <v>23</v>
      </c>
      <c r="GG103" s="13">
        <f t="shared" si="99"/>
        <v>21</v>
      </c>
      <c r="GH103" s="13">
        <f t="shared" si="99"/>
        <v>37</v>
      </c>
      <c r="GI103" s="13">
        <f t="shared" si="99"/>
        <v>30</v>
      </c>
      <c r="GJ103" s="13">
        <f t="shared" si="99"/>
        <v>37</v>
      </c>
      <c r="GK103" s="13">
        <f t="shared" si="99"/>
        <v>34</v>
      </c>
      <c r="GL103" s="13">
        <f t="shared" si="99"/>
        <v>39</v>
      </c>
      <c r="GM103" s="13">
        <f t="shared" si="99"/>
        <v>45</v>
      </c>
      <c r="GN103" s="13">
        <f t="shared" si="99"/>
        <v>39</v>
      </c>
      <c r="GO103" s="13">
        <f t="shared" si="99"/>
        <v>35</v>
      </c>
      <c r="GP103" s="13">
        <f t="shared" si="99"/>
        <v>32</v>
      </c>
      <c r="GQ103" s="13">
        <f t="shared" si="99"/>
        <v>43</v>
      </c>
      <c r="GR103" s="13">
        <f t="shared" si="99"/>
        <v>41</v>
      </c>
      <c r="GS103" s="13">
        <f>SUM(GS98:GS102)</f>
        <v>23</v>
      </c>
      <c r="GT103" s="13">
        <f t="shared" ref="GT103:HJ103" si="100">SUM(GT98:GT102)</f>
        <v>33</v>
      </c>
      <c r="GU103" s="13">
        <f t="shared" si="100"/>
        <v>38</v>
      </c>
      <c r="GV103" s="13">
        <f t="shared" si="100"/>
        <v>25</v>
      </c>
      <c r="GW103" s="13">
        <f t="shared" si="100"/>
        <v>27</v>
      </c>
      <c r="GX103" s="13">
        <f t="shared" si="100"/>
        <v>27</v>
      </c>
      <c r="GY103" s="13">
        <f t="shared" si="100"/>
        <v>55</v>
      </c>
      <c r="GZ103" s="13">
        <f t="shared" si="100"/>
        <v>78</v>
      </c>
      <c r="HA103" s="13">
        <f t="shared" si="100"/>
        <v>80</v>
      </c>
      <c r="HB103" s="13">
        <f t="shared" si="100"/>
        <v>86</v>
      </c>
      <c r="HC103" s="13">
        <f t="shared" si="100"/>
        <v>71</v>
      </c>
      <c r="HD103" s="13">
        <f t="shared" si="100"/>
        <v>80</v>
      </c>
      <c r="HE103" s="13">
        <f t="shared" si="100"/>
        <v>68</v>
      </c>
      <c r="HF103" s="13">
        <f t="shared" si="100"/>
        <v>57</v>
      </c>
      <c r="HG103" s="13">
        <f t="shared" si="100"/>
        <v>67</v>
      </c>
      <c r="HH103" s="13">
        <f t="shared" si="100"/>
        <v>93</v>
      </c>
      <c r="HI103" s="13">
        <f t="shared" si="100"/>
        <v>99</v>
      </c>
      <c r="HJ103" s="13">
        <f t="shared" si="100"/>
        <v>103</v>
      </c>
      <c r="HK103" s="13">
        <f t="shared" ref="HK103:HQ103" si="101">SUM(HK98:HK102)</f>
        <v>97</v>
      </c>
      <c r="HL103" s="13">
        <f t="shared" si="101"/>
        <v>89</v>
      </c>
      <c r="HM103" s="13">
        <f t="shared" si="101"/>
        <v>81</v>
      </c>
      <c r="HN103" s="13">
        <f t="shared" si="101"/>
        <v>75</v>
      </c>
      <c r="HO103" s="13">
        <f t="shared" si="101"/>
        <v>70</v>
      </c>
      <c r="HP103" s="13">
        <f t="shared" si="101"/>
        <v>76</v>
      </c>
      <c r="HQ103" s="13">
        <f t="shared" si="101"/>
        <v>56</v>
      </c>
      <c r="HR103" s="13">
        <f t="shared" ref="HR103:HX103" si="102">SUM(HR98:HR102)</f>
        <v>61</v>
      </c>
      <c r="HS103" s="13">
        <f t="shared" si="102"/>
        <v>80</v>
      </c>
      <c r="HT103" s="13">
        <f t="shared" si="102"/>
        <v>75</v>
      </c>
      <c r="HU103" s="13">
        <f t="shared" si="102"/>
        <v>81</v>
      </c>
      <c r="HV103" s="13">
        <f t="shared" si="102"/>
        <v>51</v>
      </c>
      <c r="HW103" s="13">
        <f t="shared" si="102"/>
        <v>56</v>
      </c>
      <c r="HX103" s="13">
        <f t="shared" si="102"/>
        <v>62</v>
      </c>
      <c r="HY103" s="13">
        <f>SUM(HY98:HY102)</f>
        <v>48</v>
      </c>
      <c r="HZ103" s="13">
        <f>SUM(HZ98:HZ102)</f>
        <v>43</v>
      </c>
      <c r="IA103" s="13">
        <f>SUM(IA98:IA102)</f>
        <v>31</v>
      </c>
      <c r="IB103" s="13">
        <f>SUM(IB98:IB102)</f>
        <v>36</v>
      </c>
      <c r="IC103" s="13">
        <f>SUM(IC98:IC102)</f>
        <v>38</v>
      </c>
      <c r="ID103" s="13">
        <f t="shared" ref="ID103:JN103" si="103">SUM(ID98:ID102)</f>
        <v>36</v>
      </c>
      <c r="IE103" s="13">
        <f t="shared" si="103"/>
        <v>42</v>
      </c>
      <c r="IF103" s="13">
        <f t="shared" si="103"/>
        <v>47</v>
      </c>
      <c r="IG103" s="13">
        <f t="shared" si="103"/>
        <v>41</v>
      </c>
      <c r="IH103" s="13">
        <f t="shared" si="103"/>
        <v>55</v>
      </c>
      <c r="II103" s="13">
        <f t="shared" si="103"/>
        <v>43</v>
      </c>
      <c r="IJ103" s="13">
        <f t="shared" si="103"/>
        <v>45</v>
      </c>
      <c r="IK103" s="13">
        <f t="shared" si="103"/>
        <v>47</v>
      </c>
      <c r="IL103" s="13">
        <f t="shared" si="103"/>
        <v>46</v>
      </c>
      <c r="IM103" s="13">
        <f t="shared" si="103"/>
        <v>42</v>
      </c>
      <c r="IN103" s="13">
        <f t="shared" si="103"/>
        <v>29</v>
      </c>
      <c r="IO103" s="13">
        <f t="shared" si="103"/>
        <v>39</v>
      </c>
      <c r="IP103" s="13">
        <f t="shared" si="103"/>
        <v>22</v>
      </c>
      <c r="IQ103" s="157">
        <f t="shared" si="103"/>
        <v>28</v>
      </c>
      <c r="IR103" s="13">
        <f t="shared" si="103"/>
        <v>38</v>
      </c>
      <c r="IS103" s="13">
        <f t="shared" si="103"/>
        <v>36</v>
      </c>
      <c r="IT103" s="13">
        <f t="shared" si="103"/>
        <v>40</v>
      </c>
      <c r="IU103" s="13">
        <f t="shared" si="103"/>
        <v>51</v>
      </c>
      <c r="IV103" s="13">
        <f t="shared" si="103"/>
        <v>37</v>
      </c>
      <c r="IW103" s="13">
        <f t="shared" si="103"/>
        <v>32</v>
      </c>
      <c r="IX103" s="13">
        <f t="shared" si="103"/>
        <v>25</v>
      </c>
      <c r="IY103" s="13">
        <f t="shared" si="103"/>
        <v>26</v>
      </c>
      <c r="IZ103" s="13">
        <f t="shared" si="103"/>
        <v>31</v>
      </c>
      <c r="JA103" s="13">
        <f t="shared" si="103"/>
        <v>34</v>
      </c>
      <c r="JB103" s="13">
        <f t="shared" si="103"/>
        <v>23</v>
      </c>
      <c r="JC103" s="13">
        <f t="shared" si="103"/>
        <v>24</v>
      </c>
      <c r="JD103" s="13">
        <f t="shared" si="103"/>
        <v>0</v>
      </c>
      <c r="JE103" s="13">
        <f t="shared" si="103"/>
        <v>0</v>
      </c>
      <c r="JF103" s="13">
        <f t="shared" si="103"/>
        <v>0</v>
      </c>
      <c r="JG103" s="13">
        <f t="shared" si="103"/>
        <v>0</v>
      </c>
      <c r="JH103" s="13">
        <f t="shared" si="103"/>
        <v>0</v>
      </c>
      <c r="JI103" s="13">
        <f t="shared" si="103"/>
        <v>0</v>
      </c>
      <c r="JJ103" s="13">
        <f t="shared" si="103"/>
        <v>0</v>
      </c>
      <c r="JK103" s="13">
        <f t="shared" si="103"/>
        <v>0</v>
      </c>
      <c r="JL103" s="13">
        <f t="shared" si="103"/>
        <v>0</v>
      </c>
      <c r="JM103" s="13">
        <f t="shared" si="103"/>
        <v>0</v>
      </c>
      <c r="JN103" s="13">
        <f t="shared" si="103"/>
        <v>0</v>
      </c>
    </row>
    <row r="104" spans="1:274" s="208" customFormat="1" ht="14.25" customHeight="1" x14ac:dyDescent="0.3"/>
    <row r="105" spans="1:274" s="96" customFormat="1" ht="14.25" customHeight="1" x14ac:dyDescent="0.35">
      <c r="A105" s="96" t="s">
        <v>304</v>
      </c>
    </row>
    <row r="106" spans="1:274" ht="14.25" customHeight="1" x14ac:dyDescent="0.35">
      <c r="A106" s="185" t="s">
        <v>305</v>
      </c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>
        <v>4</v>
      </c>
      <c r="EN106" s="4">
        <v>1</v>
      </c>
      <c r="EO106" s="4">
        <v>2</v>
      </c>
      <c r="EP106" s="4">
        <v>0</v>
      </c>
      <c r="EQ106" s="4">
        <v>3</v>
      </c>
      <c r="ER106" s="4">
        <v>2</v>
      </c>
      <c r="ES106" s="4">
        <v>4</v>
      </c>
      <c r="ET106" s="4">
        <v>0</v>
      </c>
      <c r="EU106" s="4">
        <v>5</v>
      </c>
      <c r="EV106" s="4">
        <v>4</v>
      </c>
      <c r="EW106" s="4">
        <v>2</v>
      </c>
      <c r="EX106" s="4">
        <v>1</v>
      </c>
      <c r="EY106" s="4">
        <v>2</v>
      </c>
      <c r="EZ106" s="4">
        <v>5</v>
      </c>
      <c r="FA106" s="4">
        <v>3</v>
      </c>
      <c r="FB106" s="4">
        <v>5</v>
      </c>
      <c r="FC106" s="4">
        <v>0</v>
      </c>
      <c r="FD106" s="4">
        <v>1</v>
      </c>
      <c r="FE106" s="4">
        <v>1</v>
      </c>
      <c r="FF106" s="4">
        <v>4</v>
      </c>
      <c r="FG106" s="4">
        <v>1</v>
      </c>
      <c r="FH106" s="4">
        <v>5</v>
      </c>
      <c r="FI106" s="4">
        <v>0</v>
      </c>
      <c r="FJ106" s="4">
        <v>1</v>
      </c>
      <c r="FK106" s="4">
        <v>1</v>
      </c>
      <c r="FL106" s="4">
        <v>6</v>
      </c>
      <c r="FM106" s="4">
        <v>6</v>
      </c>
      <c r="FN106" s="4">
        <v>1</v>
      </c>
      <c r="FO106" s="4">
        <v>0</v>
      </c>
      <c r="FP106" s="4">
        <v>1</v>
      </c>
      <c r="FQ106" s="4">
        <v>0</v>
      </c>
      <c r="FR106" s="4">
        <v>2</v>
      </c>
      <c r="FS106" s="4">
        <v>2</v>
      </c>
      <c r="FT106" s="4">
        <v>6</v>
      </c>
      <c r="FU106" s="4">
        <v>0</v>
      </c>
      <c r="FV106" s="4">
        <v>1</v>
      </c>
      <c r="FW106" s="4">
        <v>2</v>
      </c>
      <c r="FX106" s="4">
        <v>3</v>
      </c>
      <c r="FY106" s="4">
        <v>4</v>
      </c>
      <c r="FZ106" s="4">
        <v>3</v>
      </c>
      <c r="GA106" s="4">
        <v>0</v>
      </c>
      <c r="GB106" s="4">
        <v>0</v>
      </c>
      <c r="GC106" s="4">
        <v>1</v>
      </c>
      <c r="GD106" s="4">
        <v>3</v>
      </c>
      <c r="GE106" s="4">
        <v>1</v>
      </c>
      <c r="GF106" s="4">
        <v>3</v>
      </c>
      <c r="GG106" s="4">
        <v>4</v>
      </c>
      <c r="GH106" s="4">
        <v>3</v>
      </c>
      <c r="GI106" s="4">
        <v>4</v>
      </c>
      <c r="GJ106" s="4">
        <v>3</v>
      </c>
      <c r="GK106" s="4">
        <v>1</v>
      </c>
      <c r="GL106" s="4">
        <v>3</v>
      </c>
      <c r="GM106" s="4">
        <v>1</v>
      </c>
      <c r="GN106" s="4">
        <v>3</v>
      </c>
      <c r="GO106" s="4">
        <v>2</v>
      </c>
      <c r="GP106" s="4">
        <v>3</v>
      </c>
      <c r="GQ106" s="4">
        <v>1</v>
      </c>
      <c r="GR106" s="4">
        <v>4</v>
      </c>
      <c r="GS106" s="4">
        <v>2</v>
      </c>
      <c r="GT106" s="4">
        <v>2</v>
      </c>
      <c r="GU106" s="4">
        <v>0</v>
      </c>
      <c r="GV106" s="4">
        <v>2</v>
      </c>
      <c r="GW106" s="4">
        <v>2</v>
      </c>
      <c r="GX106" s="4">
        <v>3</v>
      </c>
      <c r="GY106" s="4">
        <v>1</v>
      </c>
      <c r="GZ106" s="4">
        <v>3</v>
      </c>
      <c r="HA106" s="4">
        <v>7</v>
      </c>
      <c r="HB106" s="4">
        <v>2</v>
      </c>
      <c r="HC106" s="4">
        <v>2</v>
      </c>
      <c r="HD106" s="4">
        <v>5</v>
      </c>
      <c r="HE106" s="4">
        <v>4</v>
      </c>
      <c r="HF106" s="4">
        <v>4</v>
      </c>
      <c r="HG106" s="4">
        <v>3</v>
      </c>
      <c r="HH106" s="4">
        <v>3</v>
      </c>
      <c r="HI106" s="4">
        <v>4</v>
      </c>
      <c r="HJ106" s="4">
        <v>3</v>
      </c>
      <c r="HK106" s="4">
        <v>9</v>
      </c>
      <c r="HL106" s="4">
        <v>6</v>
      </c>
      <c r="HM106" s="4">
        <v>2</v>
      </c>
      <c r="HN106" s="4">
        <v>5</v>
      </c>
      <c r="HO106" s="4">
        <v>3</v>
      </c>
      <c r="HP106" s="4">
        <v>3</v>
      </c>
      <c r="HQ106" s="4">
        <v>4</v>
      </c>
      <c r="HR106" s="4">
        <v>5</v>
      </c>
      <c r="HS106" s="4">
        <v>7</v>
      </c>
      <c r="HT106" s="4">
        <v>4</v>
      </c>
      <c r="HU106" s="4">
        <v>3</v>
      </c>
      <c r="HV106" s="4">
        <v>4</v>
      </c>
      <c r="HW106" s="4">
        <v>6</v>
      </c>
      <c r="HX106" s="4">
        <v>2</v>
      </c>
      <c r="HY106" s="4">
        <v>3</v>
      </c>
      <c r="HZ106" s="4">
        <v>3</v>
      </c>
      <c r="IA106" s="4">
        <v>3</v>
      </c>
      <c r="IB106" s="4">
        <v>1</v>
      </c>
      <c r="IC106" s="4">
        <v>2</v>
      </c>
      <c r="ID106" s="4">
        <v>1</v>
      </c>
      <c r="IE106" s="4">
        <v>6</v>
      </c>
      <c r="IF106" s="4">
        <v>1</v>
      </c>
      <c r="IG106" s="4">
        <v>2</v>
      </c>
      <c r="IH106" s="4">
        <v>1</v>
      </c>
      <c r="II106" s="4">
        <v>0</v>
      </c>
      <c r="IJ106" s="4">
        <v>1</v>
      </c>
      <c r="IK106" s="4">
        <v>2</v>
      </c>
      <c r="IL106" s="4">
        <v>3</v>
      </c>
      <c r="IM106" s="4">
        <v>4</v>
      </c>
      <c r="IN106" s="4">
        <v>1</v>
      </c>
      <c r="IO106" s="4">
        <v>1</v>
      </c>
      <c r="IP106" s="4">
        <v>2</v>
      </c>
      <c r="IQ106" s="121">
        <v>2</v>
      </c>
      <c r="IR106" s="4">
        <v>5</v>
      </c>
      <c r="IS106" s="4">
        <v>0</v>
      </c>
      <c r="IT106" s="4">
        <v>3</v>
      </c>
      <c r="IU106" s="4">
        <v>0</v>
      </c>
      <c r="IV106" s="4">
        <v>6</v>
      </c>
      <c r="IW106" s="4">
        <v>2</v>
      </c>
      <c r="IX106" s="4">
        <v>3</v>
      </c>
      <c r="IY106" s="4">
        <v>1</v>
      </c>
      <c r="IZ106" s="4">
        <v>2</v>
      </c>
      <c r="JA106" s="4">
        <v>3</v>
      </c>
      <c r="JB106" s="4">
        <v>2</v>
      </c>
      <c r="JC106" s="121">
        <v>1</v>
      </c>
    </row>
    <row r="107" spans="1:274" ht="14.25" customHeight="1" x14ac:dyDescent="0.35">
      <c r="A107" s="209" t="s">
        <v>283</v>
      </c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  <c r="BM107" s="32"/>
      <c r="BN107" s="32"/>
      <c r="BO107" s="32"/>
      <c r="BP107" s="32"/>
      <c r="BQ107" s="32"/>
      <c r="BR107" s="32"/>
      <c r="BS107" s="32"/>
      <c r="BT107" s="32"/>
      <c r="BU107" s="32"/>
      <c r="BV107" s="32"/>
      <c r="BW107" s="32"/>
      <c r="BX107" s="32"/>
      <c r="BY107" s="32"/>
      <c r="BZ107" s="32"/>
      <c r="CA107" s="32"/>
      <c r="CB107" s="32"/>
      <c r="CC107" s="32"/>
      <c r="CD107" s="32"/>
      <c r="CE107" s="32"/>
      <c r="CF107" s="32"/>
      <c r="CG107" s="32"/>
      <c r="CH107" s="32"/>
      <c r="CI107" s="32"/>
      <c r="CJ107" s="32"/>
      <c r="CK107" s="32"/>
      <c r="CL107" s="32"/>
      <c r="CM107" s="32"/>
      <c r="CN107" s="32"/>
      <c r="CO107" s="32"/>
      <c r="CP107" s="32"/>
      <c r="CQ107" s="32"/>
      <c r="CR107" s="32"/>
      <c r="CS107" s="32"/>
      <c r="CT107" s="32"/>
      <c r="CU107" s="32"/>
      <c r="CV107" s="32"/>
      <c r="CW107" s="32"/>
      <c r="CX107" s="32"/>
      <c r="CY107" s="32"/>
      <c r="CZ107" s="32"/>
      <c r="DA107" s="32"/>
      <c r="DB107" s="32"/>
      <c r="DC107" s="32"/>
      <c r="DD107" s="32"/>
      <c r="DE107" s="32"/>
      <c r="DF107" s="32"/>
      <c r="DG107" s="32"/>
      <c r="DH107" s="32"/>
      <c r="DI107" s="32"/>
      <c r="DJ107" s="32"/>
      <c r="DK107" s="32"/>
      <c r="DL107" s="32"/>
      <c r="DM107" s="32"/>
      <c r="DN107" s="32"/>
      <c r="DO107" s="32"/>
      <c r="DP107" s="32"/>
      <c r="DQ107" s="32"/>
      <c r="DR107" s="32"/>
      <c r="DS107" s="32"/>
      <c r="DT107" s="32"/>
      <c r="DU107" s="32"/>
      <c r="DV107" s="32"/>
      <c r="DW107" s="32"/>
      <c r="DX107" s="32"/>
      <c r="DY107" s="32"/>
      <c r="DZ107" s="32"/>
      <c r="EA107" s="32"/>
      <c r="EB107" s="32"/>
      <c r="EC107" s="32"/>
      <c r="ED107" s="32"/>
      <c r="EE107" s="32"/>
      <c r="EF107" s="32"/>
      <c r="EG107" s="32"/>
      <c r="EH107" s="32"/>
      <c r="EI107" s="32"/>
      <c r="EJ107" s="32"/>
      <c r="EK107" s="32"/>
      <c r="EL107" s="32">
        <v>113966</v>
      </c>
      <c r="EM107" s="32">
        <v>301000</v>
      </c>
      <c r="EN107" s="32">
        <v>134500</v>
      </c>
      <c r="EO107" s="32">
        <v>505000</v>
      </c>
      <c r="EP107" s="32">
        <v>0</v>
      </c>
      <c r="EQ107" s="32">
        <v>411666</v>
      </c>
      <c r="ER107" s="32">
        <v>617500</v>
      </c>
      <c r="ES107" s="32">
        <v>583250</v>
      </c>
      <c r="ET107" s="32">
        <v>0</v>
      </c>
      <c r="EU107" s="32">
        <v>694500</v>
      </c>
      <c r="EV107" s="32">
        <v>624750</v>
      </c>
      <c r="EW107" s="32">
        <v>1640000</v>
      </c>
      <c r="EX107" s="32">
        <v>208897</v>
      </c>
      <c r="EY107" s="32">
        <v>705000</v>
      </c>
      <c r="EZ107" s="32">
        <v>515000</v>
      </c>
      <c r="FA107" s="32">
        <v>1235333</v>
      </c>
      <c r="FB107" s="32">
        <v>582124</v>
      </c>
      <c r="FC107" s="32">
        <v>0</v>
      </c>
      <c r="FD107" s="32">
        <v>134000</v>
      </c>
      <c r="FE107" s="32">
        <v>340000</v>
      </c>
      <c r="FF107" s="32">
        <v>183750</v>
      </c>
      <c r="FG107" s="32">
        <v>320000</v>
      </c>
      <c r="FH107" s="32">
        <v>243400</v>
      </c>
      <c r="FI107" s="32">
        <v>0</v>
      </c>
      <c r="FJ107" s="32">
        <v>110000</v>
      </c>
      <c r="FK107" s="32">
        <v>511000</v>
      </c>
      <c r="FL107" s="32">
        <v>305000</v>
      </c>
      <c r="FM107" s="32">
        <v>311250</v>
      </c>
      <c r="FN107" s="32">
        <v>800000</v>
      </c>
      <c r="FO107" s="32">
        <v>0</v>
      </c>
      <c r="FP107" s="32">
        <v>234000</v>
      </c>
      <c r="FQ107" s="32">
        <v>0</v>
      </c>
      <c r="FR107" s="32">
        <v>198250</v>
      </c>
      <c r="FS107" s="32">
        <v>455000</v>
      </c>
      <c r="FT107" s="32">
        <v>524066</v>
      </c>
      <c r="FU107" s="32">
        <v>0</v>
      </c>
      <c r="FV107" s="32">
        <v>575000</v>
      </c>
      <c r="FW107" s="32">
        <v>922500</v>
      </c>
      <c r="FX107" s="32">
        <v>342500</v>
      </c>
      <c r="FY107" s="32">
        <v>365156</v>
      </c>
      <c r="FZ107" s="32">
        <v>595833</v>
      </c>
      <c r="GA107" s="32">
        <v>0</v>
      </c>
      <c r="GB107" s="32">
        <v>0</v>
      </c>
      <c r="GC107" s="32">
        <v>370000</v>
      </c>
      <c r="GD107" s="32">
        <v>485833</v>
      </c>
      <c r="GE107" s="32">
        <v>160000</v>
      </c>
      <c r="GF107" s="32">
        <v>437500</v>
      </c>
      <c r="GG107" s="32">
        <v>571125</v>
      </c>
      <c r="GH107" s="32">
        <v>286333</v>
      </c>
      <c r="GI107" s="32">
        <v>527500</v>
      </c>
      <c r="GJ107" s="32">
        <v>513333</v>
      </c>
      <c r="GK107" s="32">
        <v>350000</v>
      </c>
      <c r="GL107" s="32">
        <v>355000</v>
      </c>
      <c r="GM107" s="32">
        <v>489500</v>
      </c>
      <c r="GN107" s="32">
        <v>125000</v>
      </c>
      <c r="GO107" s="32">
        <v>642500</v>
      </c>
      <c r="GP107" s="32">
        <v>901666</v>
      </c>
      <c r="GQ107" s="32">
        <v>130000</v>
      </c>
      <c r="GR107" s="32">
        <v>301250</v>
      </c>
      <c r="GS107" s="32">
        <v>431250</v>
      </c>
      <c r="GT107" s="32">
        <v>1100000</v>
      </c>
      <c r="GU107" s="32">
        <v>0</v>
      </c>
      <c r="GV107" s="32">
        <v>510000</v>
      </c>
      <c r="GW107" s="32">
        <v>360000</v>
      </c>
      <c r="GX107" s="32">
        <v>1373633</v>
      </c>
      <c r="GY107" s="32">
        <v>510000</v>
      </c>
      <c r="GZ107" s="32">
        <v>527000</v>
      </c>
      <c r="HA107" s="32">
        <v>348714</v>
      </c>
      <c r="HB107" s="32">
        <v>392500</v>
      </c>
      <c r="HC107" s="32">
        <v>362000</v>
      </c>
      <c r="HD107" s="32">
        <v>729000</v>
      </c>
      <c r="HE107" s="32">
        <v>393375</v>
      </c>
      <c r="HF107" s="32">
        <v>443750</v>
      </c>
      <c r="HG107" s="32">
        <v>256000</v>
      </c>
      <c r="HH107" s="32">
        <v>347500</v>
      </c>
      <c r="HI107" s="32">
        <v>512375</v>
      </c>
      <c r="HJ107" s="32">
        <v>850000</v>
      </c>
      <c r="HK107" s="32">
        <v>785166</v>
      </c>
      <c r="HL107" s="32">
        <v>1029333</v>
      </c>
      <c r="HM107" s="32">
        <v>530250</v>
      </c>
      <c r="HN107" s="32">
        <v>771600</v>
      </c>
      <c r="HO107" s="32">
        <v>630000</v>
      </c>
      <c r="HP107" s="32">
        <v>951966</v>
      </c>
      <c r="HQ107" s="32">
        <v>1560000</v>
      </c>
      <c r="HR107" s="32">
        <v>879000</v>
      </c>
      <c r="HS107" s="32">
        <v>967000</v>
      </c>
      <c r="HT107" s="32">
        <v>745250</v>
      </c>
      <c r="HU107" s="32">
        <v>471666</v>
      </c>
      <c r="HV107" s="32">
        <v>497000</v>
      </c>
      <c r="HW107" s="32">
        <v>1157000</v>
      </c>
      <c r="HX107" s="32">
        <v>774000</v>
      </c>
      <c r="HY107" s="32">
        <v>449951</v>
      </c>
      <c r="HZ107" s="32">
        <v>515000</v>
      </c>
      <c r="IA107" s="32">
        <v>441666</v>
      </c>
      <c r="IB107" s="32">
        <v>1845000</v>
      </c>
      <c r="IC107" s="32">
        <v>2654500</v>
      </c>
      <c r="ID107" s="32">
        <v>623000</v>
      </c>
      <c r="IE107" s="32">
        <v>802498</v>
      </c>
      <c r="IF107" s="32">
        <v>750000</v>
      </c>
      <c r="IG107" s="32">
        <v>348000</v>
      </c>
      <c r="IH107" s="32">
        <v>370000</v>
      </c>
      <c r="II107" s="32">
        <v>0</v>
      </c>
      <c r="IJ107" s="32">
        <v>500000</v>
      </c>
      <c r="IK107" s="32">
        <v>357500</v>
      </c>
      <c r="IL107" s="32">
        <v>7870000</v>
      </c>
      <c r="IM107" s="32">
        <v>280625</v>
      </c>
      <c r="IN107" s="32">
        <v>175000</v>
      </c>
      <c r="IO107" s="32">
        <v>850000</v>
      </c>
      <c r="IP107" s="32">
        <v>522000</v>
      </c>
      <c r="IQ107" s="135">
        <v>437500</v>
      </c>
      <c r="IR107" s="32">
        <v>337000</v>
      </c>
      <c r="IS107" s="32">
        <v>0</v>
      </c>
      <c r="IT107" s="32">
        <v>603000</v>
      </c>
      <c r="IU107" s="32">
        <v>0</v>
      </c>
      <c r="IV107" s="32">
        <v>1716065</v>
      </c>
      <c r="IW107" s="32">
        <v>1098000</v>
      </c>
      <c r="IX107" s="32">
        <v>955000</v>
      </c>
      <c r="IY107" s="32">
        <v>759000</v>
      </c>
      <c r="IZ107" s="32">
        <v>435000</v>
      </c>
      <c r="JA107" s="32">
        <v>461166</v>
      </c>
      <c r="JB107" s="32">
        <v>1875000</v>
      </c>
      <c r="JC107" s="135">
        <v>339000</v>
      </c>
    </row>
    <row r="108" spans="1:274" ht="14.25" customHeight="1" x14ac:dyDescent="0.35">
      <c r="A108" s="209" t="s">
        <v>284</v>
      </c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32"/>
      <c r="BS108" s="32"/>
      <c r="BT108" s="32"/>
      <c r="BU108" s="32"/>
      <c r="BV108" s="32"/>
      <c r="BW108" s="32"/>
      <c r="BX108" s="32"/>
      <c r="BY108" s="32"/>
      <c r="BZ108" s="32"/>
      <c r="CA108" s="32"/>
      <c r="CB108" s="32"/>
      <c r="CC108" s="32"/>
      <c r="CD108" s="32"/>
      <c r="CE108" s="32"/>
      <c r="CF108" s="32"/>
      <c r="CG108" s="32"/>
      <c r="CH108" s="32"/>
      <c r="CI108" s="32"/>
      <c r="CJ108" s="32"/>
      <c r="CK108" s="32"/>
      <c r="CL108" s="32"/>
      <c r="CM108" s="32"/>
      <c r="CN108" s="32"/>
      <c r="CO108" s="32"/>
      <c r="CP108" s="32"/>
      <c r="CQ108" s="32"/>
      <c r="CR108" s="32"/>
      <c r="CS108" s="32"/>
      <c r="CT108" s="32"/>
      <c r="CU108" s="32"/>
      <c r="CV108" s="32"/>
      <c r="CW108" s="32"/>
      <c r="CX108" s="32"/>
      <c r="CY108" s="32"/>
      <c r="CZ108" s="32"/>
      <c r="DA108" s="32"/>
      <c r="DB108" s="32"/>
      <c r="DC108" s="32"/>
      <c r="DD108" s="32"/>
      <c r="DE108" s="32"/>
      <c r="DF108" s="32"/>
      <c r="DG108" s="32"/>
      <c r="DH108" s="32"/>
      <c r="DI108" s="32"/>
      <c r="DJ108" s="32"/>
      <c r="DK108" s="32"/>
      <c r="DL108" s="32"/>
      <c r="DM108" s="32"/>
      <c r="DN108" s="32"/>
      <c r="DO108" s="32"/>
      <c r="DP108" s="32"/>
      <c r="DQ108" s="32"/>
      <c r="DR108" s="32"/>
      <c r="DS108" s="32"/>
      <c r="DT108" s="32"/>
      <c r="DU108" s="32"/>
      <c r="DV108" s="32"/>
      <c r="DW108" s="32"/>
      <c r="DX108" s="32"/>
      <c r="DY108" s="32"/>
      <c r="DZ108" s="32"/>
      <c r="EA108" s="32"/>
      <c r="EB108" s="32"/>
      <c r="EC108" s="32"/>
      <c r="ED108" s="32"/>
      <c r="EE108" s="32"/>
      <c r="EF108" s="32"/>
      <c r="EG108" s="32"/>
      <c r="EH108" s="32"/>
      <c r="EI108" s="32"/>
      <c r="EJ108" s="32"/>
      <c r="EK108" s="32"/>
      <c r="EL108" s="32">
        <v>119000</v>
      </c>
      <c r="EM108" s="32">
        <v>305000</v>
      </c>
      <c r="EN108" s="32">
        <v>134500</v>
      </c>
      <c r="EO108" s="32">
        <v>505000</v>
      </c>
      <c r="EP108" s="32">
        <v>0</v>
      </c>
      <c r="EQ108" s="32">
        <v>435000</v>
      </c>
      <c r="ER108" s="32">
        <v>617500</v>
      </c>
      <c r="ES108" s="32">
        <v>247500</v>
      </c>
      <c r="ET108" s="32">
        <v>0</v>
      </c>
      <c r="EU108" s="32">
        <v>493500</v>
      </c>
      <c r="EV108" s="32">
        <v>480000</v>
      </c>
      <c r="EW108" s="32">
        <v>1640000</v>
      </c>
      <c r="EX108" s="32">
        <v>208897</v>
      </c>
      <c r="EY108" s="32">
        <v>705000</v>
      </c>
      <c r="EZ108" s="32">
        <v>320000</v>
      </c>
      <c r="FA108" s="32">
        <v>675000</v>
      </c>
      <c r="FB108" s="32">
        <v>200000</v>
      </c>
      <c r="FC108" s="32">
        <v>0</v>
      </c>
      <c r="FD108" s="32">
        <v>134000</v>
      </c>
      <c r="FE108" s="32">
        <v>340000</v>
      </c>
      <c r="FF108" s="32">
        <v>135000</v>
      </c>
      <c r="FG108" s="32">
        <v>320000</v>
      </c>
      <c r="FH108" s="32">
        <v>250000</v>
      </c>
      <c r="FI108" s="32">
        <v>0</v>
      </c>
      <c r="FJ108" s="32">
        <v>110000</v>
      </c>
      <c r="FK108" s="32">
        <v>511000</v>
      </c>
      <c r="FL108" s="32">
        <v>324875</v>
      </c>
      <c r="FM108" s="32">
        <v>293750</v>
      </c>
      <c r="FN108" s="32">
        <v>800000</v>
      </c>
      <c r="FO108" s="32">
        <v>0</v>
      </c>
      <c r="FP108" s="32">
        <v>234000</v>
      </c>
      <c r="FQ108" s="32">
        <v>0</v>
      </c>
      <c r="FR108" s="32">
        <v>198250</v>
      </c>
      <c r="FS108" s="32">
        <v>455000</v>
      </c>
      <c r="FT108" s="32">
        <v>344750</v>
      </c>
      <c r="FU108" s="32">
        <v>0</v>
      </c>
      <c r="FV108" s="32">
        <v>575000</v>
      </c>
      <c r="FW108" s="32">
        <v>922500</v>
      </c>
      <c r="FX108" s="32">
        <v>225000</v>
      </c>
      <c r="FY108" s="32">
        <v>356500</v>
      </c>
      <c r="FZ108" s="32">
        <v>290000</v>
      </c>
      <c r="GA108" s="32">
        <v>0</v>
      </c>
      <c r="GB108" s="32">
        <v>0</v>
      </c>
      <c r="GC108" s="32">
        <v>370000</v>
      </c>
      <c r="GD108" s="32">
        <v>460000</v>
      </c>
      <c r="GE108" s="32">
        <v>160000</v>
      </c>
      <c r="GF108" s="32">
        <v>437500</v>
      </c>
      <c r="GG108" s="32">
        <v>455000</v>
      </c>
      <c r="GH108" s="32">
        <v>130000</v>
      </c>
      <c r="GI108" s="32">
        <v>450000</v>
      </c>
      <c r="GJ108" s="32">
        <v>400000</v>
      </c>
      <c r="GK108" s="32">
        <v>350000</v>
      </c>
      <c r="GL108" s="32">
        <v>300000</v>
      </c>
      <c r="GM108" s="32">
        <v>489500</v>
      </c>
      <c r="GN108" s="32">
        <v>239000</v>
      </c>
      <c r="GO108" s="32">
        <v>642500</v>
      </c>
      <c r="GP108" s="32">
        <v>1100000</v>
      </c>
      <c r="GQ108" s="32">
        <v>130000</v>
      </c>
      <c r="GR108" s="32">
        <v>255000</v>
      </c>
      <c r="GS108" s="32">
        <v>431250</v>
      </c>
      <c r="GT108" s="32">
        <v>1100000</v>
      </c>
      <c r="GU108" s="32">
        <v>0</v>
      </c>
      <c r="GV108" s="32">
        <v>510000</v>
      </c>
      <c r="GW108" s="32">
        <v>550000</v>
      </c>
      <c r="GX108" s="32">
        <v>647500</v>
      </c>
      <c r="GY108" s="32">
        <v>510000</v>
      </c>
      <c r="GZ108" s="32">
        <v>575000</v>
      </c>
      <c r="HA108" s="32">
        <v>365000</v>
      </c>
      <c r="HB108" s="32">
        <v>392500</v>
      </c>
      <c r="HC108" s="32">
        <v>362000</v>
      </c>
      <c r="HD108" s="32">
        <v>430000</v>
      </c>
      <c r="HE108" s="32">
        <v>402000</v>
      </c>
      <c r="HF108" s="32">
        <v>532000</v>
      </c>
      <c r="HG108" s="32">
        <v>350000</v>
      </c>
      <c r="HH108" s="32">
        <v>368500</v>
      </c>
      <c r="HI108" s="32">
        <v>522250</v>
      </c>
      <c r="HJ108" s="32">
        <v>510000</v>
      </c>
      <c r="HK108" s="32">
        <v>757500</v>
      </c>
      <c r="HL108" s="32">
        <v>467500</v>
      </c>
      <c r="HM108" s="32">
        <v>530250</v>
      </c>
      <c r="HN108" s="32">
        <v>450000</v>
      </c>
      <c r="HO108" s="32">
        <v>450000</v>
      </c>
      <c r="HP108" s="32">
        <v>760000</v>
      </c>
      <c r="HQ108" s="32">
        <v>532500</v>
      </c>
      <c r="HR108" s="32">
        <v>660000</v>
      </c>
      <c r="HS108" s="32">
        <v>730000</v>
      </c>
      <c r="HT108" s="32">
        <v>776000</v>
      </c>
      <c r="HU108" s="32">
        <v>395000</v>
      </c>
      <c r="HV108" s="32">
        <v>497500</v>
      </c>
      <c r="HW108" s="32">
        <v>706000</v>
      </c>
      <c r="HX108" s="32">
        <v>387000</v>
      </c>
      <c r="HY108" s="32">
        <v>549854</v>
      </c>
      <c r="HZ108" s="32">
        <v>470000</v>
      </c>
      <c r="IA108" s="32">
        <v>365000</v>
      </c>
      <c r="IB108" s="32">
        <v>1845000</v>
      </c>
      <c r="IC108" s="32">
        <v>2654500</v>
      </c>
      <c r="ID108" s="32">
        <v>625000</v>
      </c>
      <c r="IE108" s="32">
        <v>446000</v>
      </c>
      <c r="IF108" s="32">
        <v>750000</v>
      </c>
      <c r="IG108" s="32">
        <v>348000</v>
      </c>
      <c r="IH108" s="32">
        <v>370000</v>
      </c>
      <c r="II108" s="32">
        <v>0</v>
      </c>
      <c r="IJ108" s="32">
        <v>500000</v>
      </c>
      <c r="IK108" s="32">
        <v>357500</v>
      </c>
      <c r="IL108" s="32">
        <v>7870000</v>
      </c>
      <c r="IM108" s="32">
        <v>237500</v>
      </c>
      <c r="IN108" s="32">
        <v>175000</v>
      </c>
      <c r="IO108" s="32">
        <v>850000</v>
      </c>
      <c r="IP108" s="32">
        <v>522000</v>
      </c>
      <c r="IQ108" s="135">
        <v>437500</v>
      </c>
      <c r="IR108" s="32">
        <v>350000</v>
      </c>
      <c r="IS108" s="32">
        <v>0</v>
      </c>
      <c r="IT108" s="32">
        <v>175000</v>
      </c>
      <c r="IU108" s="32">
        <v>0</v>
      </c>
      <c r="IV108" s="32">
        <v>1150000</v>
      </c>
      <c r="IW108" s="32">
        <v>1098000</v>
      </c>
      <c r="IX108" s="32">
        <v>335000</v>
      </c>
      <c r="IY108" s="32">
        <v>759000</v>
      </c>
      <c r="IZ108" s="32">
        <v>435000</v>
      </c>
      <c r="JA108" s="32">
        <v>375000</v>
      </c>
      <c r="JB108" s="32">
        <v>1875000</v>
      </c>
      <c r="JC108" s="135">
        <v>339000</v>
      </c>
    </row>
    <row r="109" spans="1:274" ht="14.25" customHeight="1" x14ac:dyDescent="0.35">
      <c r="A109" s="209" t="s">
        <v>285</v>
      </c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/>
      <c r="CJ109" s="32"/>
      <c r="CK109" s="32"/>
      <c r="CL109" s="32"/>
      <c r="CM109" s="32"/>
      <c r="CN109" s="32"/>
      <c r="CO109" s="32"/>
      <c r="CP109" s="32"/>
      <c r="CQ109" s="32"/>
      <c r="CR109" s="32"/>
      <c r="CS109" s="32"/>
      <c r="CT109" s="32"/>
      <c r="CU109" s="32"/>
      <c r="CV109" s="32"/>
      <c r="CW109" s="32"/>
      <c r="CX109" s="32"/>
      <c r="CY109" s="32"/>
      <c r="CZ109" s="32"/>
      <c r="DA109" s="32"/>
      <c r="DB109" s="32"/>
      <c r="DC109" s="32"/>
      <c r="DD109" s="32"/>
      <c r="DE109" s="32"/>
      <c r="DF109" s="32"/>
      <c r="DG109" s="32"/>
      <c r="DH109" s="32"/>
      <c r="DI109" s="32"/>
      <c r="DJ109" s="32"/>
      <c r="DK109" s="32"/>
      <c r="DL109" s="32"/>
      <c r="DM109" s="32"/>
      <c r="DN109" s="32"/>
      <c r="DO109" s="32"/>
      <c r="DP109" s="32"/>
      <c r="DQ109" s="32"/>
      <c r="DR109" s="32"/>
      <c r="DS109" s="32"/>
      <c r="DT109" s="32"/>
      <c r="DU109" s="32"/>
      <c r="DV109" s="32"/>
      <c r="DW109" s="32"/>
      <c r="DX109" s="32"/>
      <c r="DY109" s="32"/>
      <c r="DZ109" s="32"/>
      <c r="EA109" s="32"/>
      <c r="EB109" s="32"/>
      <c r="EC109" s="32"/>
      <c r="ED109" s="32"/>
      <c r="EE109" s="32"/>
      <c r="EF109" s="32"/>
      <c r="EG109" s="32"/>
      <c r="EH109" s="32"/>
      <c r="EI109" s="32"/>
      <c r="EJ109" s="32"/>
      <c r="EK109" s="32"/>
      <c r="EL109" s="32">
        <v>683800</v>
      </c>
      <c r="EM109" s="32">
        <v>1204000</v>
      </c>
      <c r="EN109" s="32">
        <v>134500</v>
      </c>
      <c r="EO109" s="32">
        <v>1010000</v>
      </c>
      <c r="EP109" s="32">
        <v>0</v>
      </c>
      <c r="EQ109" s="32">
        <v>1235000</v>
      </c>
      <c r="ER109" s="32">
        <v>1235000</v>
      </c>
      <c r="ES109" s="32">
        <v>2333000</v>
      </c>
      <c r="ET109" s="32">
        <v>0</v>
      </c>
      <c r="EU109" s="32">
        <v>3472500</v>
      </c>
      <c r="EV109" s="32">
        <v>2499000</v>
      </c>
      <c r="EW109" s="32">
        <v>3280000</v>
      </c>
      <c r="EX109" s="32">
        <v>208897</v>
      </c>
      <c r="EY109" s="32">
        <v>1410000</v>
      </c>
      <c r="EZ109" s="32">
        <v>2575000</v>
      </c>
      <c r="FA109" s="32">
        <v>3706000</v>
      </c>
      <c r="FB109" s="32">
        <v>2910620</v>
      </c>
      <c r="FC109" s="32">
        <v>0</v>
      </c>
      <c r="FD109" s="32">
        <v>134000</v>
      </c>
      <c r="FE109" s="32">
        <v>340000</v>
      </c>
      <c r="FF109" s="32">
        <v>735000</v>
      </c>
      <c r="FG109" s="32">
        <v>320000</v>
      </c>
      <c r="FH109" s="32">
        <v>1217000</v>
      </c>
      <c r="FI109" s="32">
        <v>0</v>
      </c>
      <c r="FJ109" s="32">
        <v>110000</v>
      </c>
      <c r="FK109" s="32">
        <v>511000</v>
      </c>
      <c r="FL109" s="32">
        <v>1830000</v>
      </c>
      <c r="FM109" s="32">
        <v>1867500</v>
      </c>
      <c r="FN109" s="32">
        <v>800000</v>
      </c>
      <c r="FO109" s="32">
        <v>0</v>
      </c>
      <c r="FP109" s="32">
        <v>234000</v>
      </c>
      <c r="FQ109" s="32">
        <v>0</v>
      </c>
      <c r="FR109" s="32">
        <v>396500</v>
      </c>
      <c r="FS109" s="32">
        <v>910000</v>
      </c>
      <c r="FT109" s="32">
        <v>3144400</v>
      </c>
      <c r="FU109" s="32">
        <v>0</v>
      </c>
      <c r="FV109" s="32">
        <v>5750000</v>
      </c>
      <c r="FW109" s="32">
        <v>1845000</v>
      </c>
      <c r="FX109" s="32">
        <v>1027500</v>
      </c>
      <c r="FY109" s="32">
        <v>1460625</v>
      </c>
      <c r="FZ109" s="32">
        <v>1787500</v>
      </c>
      <c r="GA109" s="32">
        <v>0</v>
      </c>
      <c r="GB109" s="32">
        <v>0</v>
      </c>
      <c r="GC109" s="32">
        <v>370000</v>
      </c>
      <c r="GD109" s="32">
        <v>1457500</v>
      </c>
      <c r="GE109" s="32">
        <v>160000</v>
      </c>
      <c r="GF109" s="32">
        <v>875000</v>
      </c>
      <c r="GG109" s="32">
        <v>2284500</v>
      </c>
      <c r="GH109" s="32">
        <v>859000</v>
      </c>
      <c r="GI109" s="32">
        <v>2110000</v>
      </c>
      <c r="GJ109" s="32">
        <v>1540000</v>
      </c>
      <c r="GK109" s="32">
        <v>350000</v>
      </c>
      <c r="GL109" s="32">
        <v>1065000</v>
      </c>
      <c r="GM109" s="32">
        <v>979000</v>
      </c>
      <c r="GN109" s="32">
        <v>2464000</v>
      </c>
      <c r="GO109" s="32">
        <v>1285000</v>
      </c>
      <c r="GP109" s="32">
        <v>2705000</v>
      </c>
      <c r="GQ109" s="32">
        <v>130000</v>
      </c>
      <c r="GR109" s="32">
        <v>1205000</v>
      </c>
      <c r="GS109" s="32">
        <v>862500</v>
      </c>
      <c r="GT109" s="32">
        <v>2200000</v>
      </c>
      <c r="GU109" s="32">
        <v>0</v>
      </c>
      <c r="GV109" s="32">
        <v>1020000</v>
      </c>
      <c r="GW109" s="32">
        <v>1100000</v>
      </c>
      <c r="GX109" s="32">
        <v>4120900</v>
      </c>
      <c r="GY109" s="32">
        <v>510000</v>
      </c>
      <c r="GZ109" s="32">
        <v>1581000</v>
      </c>
      <c r="HA109" s="32">
        <v>2441000</v>
      </c>
      <c r="HB109" s="32">
        <v>785000</v>
      </c>
      <c r="HC109" s="32">
        <v>724000</v>
      </c>
      <c r="HD109" s="32">
        <v>3645000</v>
      </c>
      <c r="HE109" s="32">
        <v>1573500</v>
      </c>
      <c r="HF109" s="32">
        <v>1775000</v>
      </c>
      <c r="HG109" s="32">
        <v>5506000</v>
      </c>
      <c r="HH109" s="32">
        <v>1042500</v>
      </c>
      <c r="HI109" s="32">
        <v>2049500</v>
      </c>
      <c r="HJ109" s="32">
        <v>2550000</v>
      </c>
      <c r="HK109" s="32">
        <v>7066500</v>
      </c>
      <c r="HL109" s="32">
        <v>6176000</v>
      </c>
      <c r="HM109" s="32">
        <v>1060500</v>
      </c>
      <c r="HN109" s="32">
        <v>3858000</v>
      </c>
      <c r="HO109" s="32">
        <v>1890000</v>
      </c>
      <c r="HP109" s="32">
        <v>2855900</v>
      </c>
      <c r="HQ109" s="32">
        <v>6240000</v>
      </c>
      <c r="HR109" s="32">
        <v>4395000</v>
      </c>
      <c r="HS109" s="32">
        <v>6769000</v>
      </c>
      <c r="HT109" s="32">
        <v>2981000</v>
      </c>
      <c r="HU109" s="32">
        <v>1415000</v>
      </c>
      <c r="HV109" s="32">
        <v>1988000</v>
      </c>
      <c r="HW109" s="32">
        <v>6942000</v>
      </c>
      <c r="HX109" s="32">
        <v>387000</v>
      </c>
      <c r="HY109" s="32">
        <v>1349854</v>
      </c>
      <c r="HZ109" s="32">
        <v>1545000</v>
      </c>
      <c r="IA109" s="32">
        <v>1325000</v>
      </c>
      <c r="IB109" s="32">
        <v>1845000</v>
      </c>
      <c r="IC109" s="32">
        <v>5309000</v>
      </c>
      <c r="ID109" s="32">
        <v>625000</v>
      </c>
      <c r="IE109" s="32">
        <v>4814990</v>
      </c>
      <c r="IF109" s="32">
        <v>750000</v>
      </c>
      <c r="IG109" s="32">
        <v>696000</v>
      </c>
      <c r="IH109" s="32">
        <v>370000</v>
      </c>
      <c r="II109" s="32">
        <v>0</v>
      </c>
      <c r="IJ109" s="32">
        <v>500000</v>
      </c>
      <c r="IK109" s="32">
        <v>715000</v>
      </c>
      <c r="IL109" s="32">
        <v>7870000</v>
      </c>
      <c r="IM109" s="32">
        <v>1122500</v>
      </c>
      <c r="IN109" s="32">
        <v>175000</v>
      </c>
      <c r="IO109" s="32">
        <v>850000</v>
      </c>
      <c r="IP109" s="32">
        <v>1044000</v>
      </c>
      <c r="IQ109" s="135">
        <v>875000</v>
      </c>
      <c r="IR109" s="32">
        <v>685000</v>
      </c>
      <c r="IS109" s="32">
        <v>0</v>
      </c>
      <c r="IT109" s="32">
        <v>1890900</v>
      </c>
      <c r="IU109" s="32">
        <v>0</v>
      </c>
      <c r="IV109" s="32">
        <v>10296394</v>
      </c>
      <c r="IW109" s="32">
        <v>2195000</v>
      </c>
      <c r="IX109" s="32">
        <v>2865000</v>
      </c>
      <c r="IY109" s="32">
        <v>759000</v>
      </c>
      <c r="IZ109" s="32">
        <v>870000</v>
      </c>
      <c r="JA109" s="32">
        <v>1383500</v>
      </c>
      <c r="JB109" s="32">
        <v>3750000</v>
      </c>
      <c r="JC109" s="135">
        <v>339000</v>
      </c>
    </row>
    <row r="110" spans="1:274" s="136" customFormat="1" ht="14.25" customHeight="1" x14ac:dyDescent="0.35">
      <c r="A110" s="211" t="s">
        <v>306</v>
      </c>
    </row>
    <row r="111" spans="1:274" s="30" customFormat="1" ht="14.25" customHeight="1" x14ac:dyDescent="0.35">
      <c r="A111" s="194"/>
      <c r="IC111" s="30" t="s">
        <v>45</v>
      </c>
      <c r="ID111" s="30" t="s">
        <v>46</v>
      </c>
      <c r="IE111" s="30" t="s">
        <v>47</v>
      </c>
      <c r="IF111" s="30" t="s">
        <v>48</v>
      </c>
      <c r="IG111" s="30" t="s">
        <v>4</v>
      </c>
      <c r="IH111" s="30" t="s">
        <v>49</v>
      </c>
      <c r="II111" s="30" t="s">
        <v>384</v>
      </c>
      <c r="IJ111" s="30" t="s">
        <v>51</v>
      </c>
      <c r="IK111" s="30" t="s">
        <v>52</v>
      </c>
      <c r="IL111" s="30" t="s">
        <v>53</v>
      </c>
      <c r="IM111" s="30" t="s">
        <v>54</v>
      </c>
      <c r="IN111" s="30" t="s">
        <v>44</v>
      </c>
      <c r="IO111" s="30" t="s">
        <v>45</v>
      </c>
      <c r="IP111" s="30" t="s">
        <v>46</v>
      </c>
      <c r="IQ111" s="30" t="s">
        <v>47</v>
      </c>
      <c r="IR111" s="30" t="s">
        <v>48</v>
      </c>
      <c r="IS111" s="30" t="s">
        <v>4</v>
      </c>
      <c r="IT111" s="30" t="s">
        <v>49</v>
      </c>
      <c r="IU111" s="30" t="s">
        <v>50</v>
      </c>
      <c r="IV111" s="30" t="s">
        <v>51</v>
      </c>
      <c r="IW111" s="30" t="s">
        <v>52</v>
      </c>
      <c r="IX111" s="30" t="s">
        <v>53</v>
      </c>
      <c r="IY111" s="30" t="s">
        <v>54</v>
      </c>
      <c r="IZ111" s="30" t="s">
        <v>44</v>
      </c>
      <c r="JA111" s="30" t="s">
        <v>45</v>
      </c>
      <c r="JB111" s="30" t="s">
        <v>46</v>
      </c>
      <c r="JC111" s="30" t="s">
        <v>47</v>
      </c>
      <c r="JD111" s="30" t="s">
        <v>48</v>
      </c>
      <c r="JE111" s="30" t="s">
        <v>4</v>
      </c>
      <c r="JF111" s="30" t="s">
        <v>49</v>
      </c>
      <c r="JG111" s="30" t="s">
        <v>50</v>
      </c>
      <c r="JH111" s="30" t="s">
        <v>51</v>
      </c>
      <c r="JI111" s="30" t="s">
        <v>52</v>
      </c>
      <c r="JJ111" s="30" t="s">
        <v>53</v>
      </c>
      <c r="JK111" s="30" t="s">
        <v>54</v>
      </c>
      <c r="JL111" s="30" t="s">
        <v>44</v>
      </c>
      <c r="JM111" s="30" t="s">
        <v>45</v>
      </c>
    </row>
    <row r="112" spans="1:274" ht="14.25" customHeight="1" x14ac:dyDescent="0.35">
      <c r="A112" s="198">
        <v>2009</v>
      </c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9"/>
      <c r="AL112" s="39"/>
      <c r="AM112" s="39"/>
      <c r="AN112" s="39"/>
      <c r="AO112" s="39"/>
      <c r="AP112" s="39"/>
      <c r="AQ112" s="39"/>
      <c r="AR112" s="39"/>
      <c r="AS112" s="39"/>
      <c r="AT112" s="39"/>
      <c r="AU112" s="39"/>
      <c r="AV112" s="39"/>
      <c r="AW112" s="39"/>
      <c r="AX112" s="39"/>
      <c r="AY112" s="39"/>
      <c r="AZ112" s="39"/>
      <c r="BA112" s="39"/>
      <c r="BB112" s="39"/>
      <c r="BC112" s="39"/>
      <c r="BD112" s="39"/>
      <c r="BE112" s="39"/>
      <c r="BF112" s="39"/>
      <c r="BG112" s="39"/>
      <c r="BH112" s="39"/>
      <c r="BI112" s="39"/>
      <c r="BJ112" s="39"/>
      <c r="BK112" s="39"/>
      <c r="BL112" s="39"/>
      <c r="BM112" s="39"/>
      <c r="BN112" s="39"/>
      <c r="BO112" s="39"/>
      <c r="BP112" s="39"/>
      <c r="BQ112" s="39"/>
      <c r="BR112" s="39"/>
      <c r="BS112" s="39"/>
      <c r="BT112" s="39"/>
      <c r="BU112" s="39"/>
      <c r="BV112" s="39"/>
      <c r="BW112" s="39"/>
      <c r="BX112" s="39"/>
      <c r="BY112" s="39"/>
      <c r="BZ112" s="39"/>
      <c r="CA112" s="39"/>
      <c r="CB112" s="39"/>
      <c r="CC112" s="39"/>
      <c r="CD112" s="39"/>
      <c r="CE112" s="39"/>
      <c r="CF112" s="39"/>
      <c r="CG112" s="39"/>
      <c r="CH112" s="39"/>
      <c r="CI112" s="39"/>
      <c r="CJ112" s="39"/>
      <c r="CK112" s="39"/>
      <c r="CL112" s="39"/>
      <c r="CM112" s="39"/>
      <c r="CN112" s="39"/>
      <c r="CO112" s="39"/>
      <c r="CP112" s="39"/>
      <c r="CQ112" s="39"/>
      <c r="CR112" s="39"/>
      <c r="CS112" s="39"/>
      <c r="CT112" s="39"/>
      <c r="CU112" s="39"/>
      <c r="CV112" s="39"/>
      <c r="CW112" s="39"/>
      <c r="CX112" s="39"/>
      <c r="CY112" s="39"/>
      <c r="CZ112" s="39"/>
      <c r="DA112" s="39"/>
      <c r="DB112" s="39"/>
      <c r="DC112" s="39"/>
      <c r="DD112" s="39"/>
      <c r="DE112" s="39"/>
      <c r="DF112" s="39"/>
      <c r="DG112" s="39"/>
      <c r="DH112" s="39"/>
      <c r="DI112" s="39"/>
      <c r="DJ112" s="39"/>
      <c r="DK112" s="39"/>
      <c r="DL112" s="39"/>
      <c r="DM112" s="39"/>
      <c r="DN112" s="39"/>
      <c r="DO112" s="39"/>
      <c r="DP112" s="39"/>
      <c r="DQ112" s="39"/>
      <c r="DR112" s="39"/>
      <c r="DS112" s="39"/>
      <c r="DT112" s="39"/>
      <c r="DU112" s="39"/>
      <c r="DV112" s="39"/>
      <c r="DW112" s="39"/>
      <c r="DX112" s="39"/>
      <c r="DY112" s="39"/>
      <c r="DZ112" s="39"/>
      <c r="EA112" s="39"/>
      <c r="EB112" s="39"/>
      <c r="EC112" s="39"/>
      <c r="ED112" s="39"/>
      <c r="EE112" s="39"/>
      <c r="EF112" s="39"/>
      <c r="EG112" s="39"/>
      <c r="EH112" s="39"/>
      <c r="EI112" s="39"/>
      <c r="EJ112" s="39"/>
      <c r="EK112" s="39"/>
      <c r="EL112" s="39"/>
      <c r="EM112" s="39"/>
      <c r="EN112" s="39"/>
      <c r="EO112" s="39"/>
      <c r="EP112" s="39"/>
      <c r="EQ112" s="39"/>
      <c r="ER112" s="39"/>
      <c r="ES112" s="39"/>
      <c r="ET112" s="39"/>
      <c r="EU112" s="39"/>
      <c r="EV112" s="39"/>
      <c r="EW112" s="39"/>
      <c r="EX112" s="39"/>
      <c r="EY112" s="39"/>
      <c r="EZ112" s="39"/>
      <c r="FA112" s="39"/>
      <c r="FB112" s="39"/>
      <c r="FC112" s="39"/>
      <c r="FD112" s="39"/>
      <c r="FE112" s="39"/>
      <c r="FF112" s="39"/>
      <c r="FG112" s="39"/>
      <c r="FH112" s="39"/>
      <c r="FI112" s="39"/>
      <c r="FJ112" s="39"/>
      <c r="FK112" s="39"/>
      <c r="FL112" s="39"/>
      <c r="FM112" s="39"/>
      <c r="FN112" s="39"/>
      <c r="FO112" s="39"/>
      <c r="FP112" s="39"/>
      <c r="FQ112" s="39"/>
      <c r="FR112" s="39"/>
      <c r="FS112" s="39"/>
      <c r="FT112" s="39"/>
      <c r="FU112" s="39"/>
      <c r="FV112" s="39"/>
      <c r="FW112" s="39"/>
      <c r="FX112" s="39"/>
      <c r="FY112" s="39"/>
      <c r="FZ112" s="39"/>
      <c r="GA112" s="39"/>
      <c r="GB112" s="39"/>
      <c r="GC112" s="39"/>
      <c r="GD112" s="39"/>
      <c r="GE112" s="39"/>
      <c r="GF112" s="39"/>
      <c r="GG112" s="39"/>
      <c r="GH112" s="39"/>
      <c r="GI112" s="39"/>
      <c r="GJ112" s="39"/>
      <c r="GK112" s="39"/>
      <c r="GL112" s="39"/>
      <c r="GM112" s="39"/>
      <c r="GN112" s="39"/>
      <c r="GO112" s="39"/>
      <c r="GP112" s="39"/>
      <c r="GQ112" s="39"/>
      <c r="IZ112">
        <v>2009</v>
      </c>
      <c r="JA112" s="180">
        <v>213.32</v>
      </c>
      <c r="JB112" s="180">
        <v>203.73</v>
      </c>
      <c r="JC112" s="300">
        <v>202.1</v>
      </c>
      <c r="JD112" s="180">
        <v>215.98</v>
      </c>
      <c r="JE112" s="180">
        <v>196.85</v>
      </c>
      <c r="JF112" s="180">
        <v>205.7</v>
      </c>
      <c r="JG112">
        <v>202.33</v>
      </c>
      <c r="JH112">
        <v>207.43</v>
      </c>
      <c r="JI112">
        <v>189.5</v>
      </c>
      <c r="JJ112">
        <v>167.37</v>
      </c>
      <c r="JK112">
        <v>186.35</v>
      </c>
      <c r="JL112">
        <v>211.52</v>
      </c>
    </row>
    <row r="113" spans="1:272" ht="14.25" customHeight="1" x14ac:dyDescent="0.35">
      <c r="A113" s="198">
        <v>2010</v>
      </c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39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39"/>
      <c r="BK113" s="39"/>
      <c r="BL113" s="39"/>
      <c r="BM113" s="39"/>
      <c r="BN113" s="39"/>
      <c r="BO113" s="39"/>
      <c r="BP113" s="39"/>
      <c r="BQ113" s="39"/>
      <c r="BR113" s="39"/>
      <c r="BS113" s="39"/>
      <c r="BT113" s="39"/>
      <c r="BU113" s="39"/>
      <c r="BV113" s="39"/>
      <c r="BW113" s="39"/>
      <c r="BX113" s="39"/>
      <c r="BY113" s="39"/>
      <c r="BZ113" s="39"/>
      <c r="CA113" s="39"/>
      <c r="CB113" s="39"/>
      <c r="CC113" s="39"/>
      <c r="CD113" s="39"/>
      <c r="CE113" s="39"/>
      <c r="CF113" s="39"/>
      <c r="CG113" s="39"/>
      <c r="CH113" s="39"/>
      <c r="CI113" s="39"/>
      <c r="CJ113" s="39"/>
      <c r="CK113" s="39"/>
      <c r="CL113" s="39"/>
      <c r="CM113" s="39"/>
      <c r="CN113" s="39"/>
      <c r="CO113" s="39"/>
      <c r="CP113" s="39"/>
      <c r="CQ113" s="39"/>
      <c r="CR113" s="39"/>
      <c r="CS113" s="39"/>
      <c r="CT113" s="39"/>
      <c r="CU113" s="39"/>
      <c r="CV113" s="39"/>
      <c r="CW113" s="39"/>
      <c r="CX113" s="39"/>
      <c r="CY113" s="39"/>
      <c r="CZ113" s="39"/>
      <c r="DA113" s="39"/>
      <c r="DB113" s="39"/>
      <c r="DC113" s="39"/>
      <c r="DD113" s="39"/>
      <c r="DE113" s="39"/>
      <c r="DF113" s="39"/>
      <c r="DG113" s="39"/>
      <c r="DH113" s="39"/>
      <c r="DI113" s="39"/>
      <c r="DJ113" s="39"/>
      <c r="DK113" s="39"/>
      <c r="DL113" s="39"/>
      <c r="DM113" s="39"/>
      <c r="DN113" s="39"/>
      <c r="DO113" s="39"/>
      <c r="DP113" s="39"/>
      <c r="DQ113" s="39"/>
      <c r="DR113" s="39"/>
      <c r="DS113" s="39"/>
      <c r="DT113" s="39"/>
      <c r="DU113" s="39"/>
      <c r="DV113" s="39"/>
      <c r="DW113" s="39"/>
      <c r="DX113" s="39"/>
      <c r="DY113" s="39"/>
      <c r="DZ113" s="39"/>
      <c r="EA113" s="39"/>
      <c r="EB113" s="39"/>
      <c r="EC113" s="39"/>
      <c r="ED113" s="39"/>
      <c r="EE113" s="39"/>
      <c r="EF113" s="39"/>
      <c r="EG113" s="39"/>
      <c r="EH113" s="39"/>
      <c r="EI113" s="39"/>
      <c r="EJ113" s="39"/>
      <c r="EK113" s="39"/>
      <c r="EL113" s="39"/>
      <c r="EM113" s="39"/>
      <c r="EN113" s="39"/>
      <c r="EO113" s="39"/>
      <c r="EP113" s="39"/>
      <c r="EQ113" s="39"/>
      <c r="ER113" s="39"/>
      <c r="ES113" s="39"/>
      <c r="ET113" s="39"/>
      <c r="EU113" s="39"/>
      <c r="EV113" s="39"/>
      <c r="EW113" s="39"/>
      <c r="EX113" s="39"/>
      <c r="EY113" s="39"/>
      <c r="EZ113" s="39"/>
      <c r="FA113" s="39"/>
      <c r="FB113" s="39"/>
      <c r="FC113" s="39"/>
      <c r="FD113" s="39"/>
      <c r="FE113" s="39"/>
      <c r="FF113" s="39"/>
      <c r="FG113" s="39"/>
      <c r="FH113" s="39"/>
      <c r="FI113" s="39"/>
      <c r="FJ113" s="39"/>
      <c r="FK113" s="39"/>
      <c r="FL113" s="39"/>
      <c r="FM113" s="39"/>
      <c r="FN113" s="39"/>
      <c r="FO113" s="39"/>
      <c r="FP113" s="39"/>
      <c r="FQ113" s="39"/>
      <c r="FR113" s="39"/>
      <c r="FS113" s="39"/>
      <c r="FT113" s="39"/>
      <c r="FU113" s="39"/>
      <c r="FV113" s="39"/>
      <c r="FW113" s="39"/>
      <c r="FX113" s="39"/>
      <c r="FY113" s="39"/>
      <c r="FZ113" s="39"/>
      <c r="GA113" s="39"/>
      <c r="GB113" s="39"/>
      <c r="GC113" s="39"/>
      <c r="GD113" s="39"/>
      <c r="GE113" s="39"/>
      <c r="GF113" s="39"/>
      <c r="GG113" s="39"/>
      <c r="GH113" s="39"/>
      <c r="GI113" s="39"/>
      <c r="GJ113" s="39"/>
      <c r="GK113" s="39"/>
      <c r="GL113" s="39"/>
      <c r="GM113" s="39"/>
      <c r="GN113" s="39"/>
      <c r="GO113" s="39"/>
      <c r="GP113" s="39"/>
      <c r="GQ113" s="39"/>
      <c r="IZ113">
        <v>2010</v>
      </c>
      <c r="JA113" s="180">
        <v>200.29</v>
      </c>
      <c r="JB113" s="180">
        <v>178.04</v>
      </c>
      <c r="JC113" s="300">
        <v>176.08</v>
      </c>
      <c r="JD113" s="180">
        <v>188.89</v>
      </c>
      <c r="JE113" s="180">
        <v>211.08</v>
      </c>
      <c r="JF113" s="180">
        <v>187.99</v>
      </c>
      <c r="JG113">
        <v>191.37</v>
      </c>
      <c r="JH113">
        <v>182.79</v>
      </c>
      <c r="JI113">
        <v>189.73</v>
      </c>
      <c r="JJ113">
        <v>192.71</v>
      </c>
      <c r="JK113">
        <v>177.07</v>
      </c>
      <c r="JL113">
        <v>180.9</v>
      </c>
    </row>
    <row r="114" spans="1:272" ht="14.25" customHeight="1" x14ac:dyDescent="0.35">
      <c r="A114" s="198">
        <v>2011</v>
      </c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39"/>
      <c r="AJ114" s="39"/>
      <c r="AK114" s="39"/>
      <c r="AL114" s="39"/>
      <c r="AM114" s="39"/>
      <c r="AN114" s="39"/>
      <c r="AO114" s="39"/>
      <c r="AP114" s="39"/>
      <c r="AQ114" s="39"/>
      <c r="AR114" s="39"/>
      <c r="AS114" s="39"/>
      <c r="AT114" s="39"/>
      <c r="AU114" s="39"/>
      <c r="AV114" s="39"/>
      <c r="AW114" s="39"/>
      <c r="AX114" s="39"/>
      <c r="AY114" s="39"/>
      <c r="AZ114" s="39"/>
      <c r="BA114" s="39"/>
      <c r="BB114" s="39"/>
      <c r="BC114" s="39"/>
      <c r="BD114" s="39"/>
      <c r="BE114" s="39"/>
      <c r="BF114" s="39"/>
      <c r="BG114" s="39"/>
      <c r="BH114" s="39"/>
      <c r="BI114" s="39"/>
      <c r="BJ114" s="39"/>
      <c r="BK114" s="39"/>
      <c r="BL114" s="39"/>
      <c r="BM114" s="39"/>
      <c r="BN114" s="39"/>
      <c r="BO114" s="39"/>
      <c r="BP114" s="39"/>
      <c r="BQ114" s="39"/>
      <c r="BR114" s="39"/>
      <c r="BS114" s="39"/>
      <c r="BT114" s="39"/>
      <c r="BU114" s="39"/>
      <c r="BV114" s="39"/>
      <c r="BW114" s="39"/>
      <c r="BX114" s="39"/>
      <c r="BY114" s="39"/>
      <c r="BZ114" s="39"/>
      <c r="CA114" s="39"/>
      <c r="CB114" s="39"/>
      <c r="CC114" s="39"/>
      <c r="CD114" s="39"/>
      <c r="CE114" s="39"/>
      <c r="CF114" s="39"/>
      <c r="CG114" s="39"/>
      <c r="CH114" s="39"/>
      <c r="CI114" s="39"/>
      <c r="CJ114" s="39"/>
      <c r="CK114" s="39"/>
      <c r="CL114" s="39"/>
      <c r="CM114" s="39"/>
      <c r="CN114" s="39"/>
      <c r="CO114" s="39"/>
      <c r="CP114" s="39"/>
      <c r="CQ114" s="39"/>
      <c r="CR114" s="39"/>
      <c r="CS114" s="39"/>
      <c r="CT114" s="39"/>
      <c r="CU114" s="39"/>
      <c r="CV114" s="39"/>
      <c r="CW114" s="39"/>
      <c r="CX114" s="39"/>
      <c r="CY114" s="39"/>
      <c r="CZ114" s="39"/>
      <c r="DA114" s="39"/>
      <c r="DB114" s="39"/>
      <c r="DC114" s="39"/>
      <c r="DD114" s="39"/>
      <c r="DE114" s="39"/>
      <c r="DF114" s="39"/>
      <c r="DG114" s="39"/>
      <c r="DH114" s="39"/>
      <c r="DI114" s="39"/>
      <c r="DJ114" s="39"/>
      <c r="DK114" s="39"/>
      <c r="DL114" s="39"/>
      <c r="DM114" s="39"/>
      <c r="DN114" s="39"/>
      <c r="DO114" s="39"/>
      <c r="DP114" s="39"/>
      <c r="DQ114" s="39"/>
      <c r="DR114" s="39"/>
      <c r="DS114" s="39"/>
      <c r="DT114" s="39"/>
      <c r="DU114" s="39"/>
      <c r="DV114" s="39"/>
      <c r="DW114" s="39"/>
      <c r="DX114" s="39"/>
      <c r="DY114" s="39"/>
      <c r="DZ114" s="39"/>
      <c r="EA114" s="39"/>
      <c r="EB114" s="39"/>
      <c r="EC114" s="39"/>
      <c r="ED114" s="39"/>
      <c r="EE114" s="39"/>
      <c r="EF114" s="39"/>
      <c r="EG114" s="39"/>
      <c r="EH114" s="39"/>
      <c r="EI114" s="39"/>
      <c r="EJ114" s="39"/>
      <c r="EK114" s="39"/>
      <c r="EL114" s="39"/>
      <c r="EM114" s="39"/>
      <c r="EN114" s="39"/>
      <c r="EO114" s="39"/>
      <c r="EP114" s="39"/>
      <c r="EQ114" s="39"/>
      <c r="ER114" s="39"/>
      <c r="ES114" s="39"/>
      <c r="ET114" s="39"/>
      <c r="EU114" s="39"/>
      <c r="EV114" s="39"/>
      <c r="EW114" s="39"/>
      <c r="EX114" s="39"/>
      <c r="EY114" s="39"/>
      <c r="EZ114" s="39"/>
      <c r="FA114" s="39"/>
      <c r="FB114" s="39"/>
      <c r="FC114" s="39"/>
      <c r="FD114" s="39"/>
      <c r="FE114" s="39"/>
      <c r="FF114" s="39"/>
      <c r="FG114" s="39"/>
      <c r="FH114" s="39"/>
      <c r="FI114" s="39"/>
      <c r="FJ114" s="39"/>
      <c r="FK114" s="39"/>
      <c r="FL114" s="39"/>
      <c r="FM114" s="39"/>
      <c r="FN114" s="39"/>
      <c r="FO114" s="39"/>
      <c r="FP114" s="39"/>
      <c r="FQ114" s="39"/>
      <c r="FR114" s="39"/>
      <c r="FS114" s="39"/>
      <c r="FT114" s="39"/>
      <c r="FU114" s="39"/>
      <c r="FV114" s="39"/>
      <c r="FW114" s="39"/>
      <c r="FX114" s="39"/>
      <c r="FY114" s="39"/>
      <c r="FZ114" s="39"/>
      <c r="GA114" s="39"/>
      <c r="GB114" s="39"/>
      <c r="GC114" s="39"/>
      <c r="GD114" s="39"/>
      <c r="GE114" s="39"/>
      <c r="GF114" s="39"/>
      <c r="GG114" s="39"/>
      <c r="GH114" s="39"/>
      <c r="GI114" s="39"/>
      <c r="GJ114" s="39"/>
      <c r="GK114" s="39"/>
      <c r="GL114" s="39"/>
      <c r="GM114" s="39"/>
      <c r="GN114" s="39"/>
      <c r="GO114" s="39"/>
      <c r="GP114" s="39"/>
      <c r="GQ114" s="39"/>
      <c r="IZ114">
        <v>2011</v>
      </c>
      <c r="JA114" s="180">
        <v>185.85</v>
      </c>
      <c r="JB114" s="180">
        <v>183.74</v>
      </c>
      <c r="JC114" s="300">
        <v>197.21</v>
      </c>
      <c r="JD114" s="180">
        <v>183.15</v>
      </c>
      <c r="JE114" s="180">
        <v>186.97</v>
      </c>
      <c r="JF114" s="180">
        <v>162.72999999999999</v>
      </c>
      <c r="JG114">
        <v>162.08000000000001</v>
      </c>
      <c r="JH114">
        <v>162.25</v>
      </c>
      <c r="JI114">
        <v>177.71</v>
      </c>
      <c r="JJ114">
        <v>155.44</v>
      </c>
      <c r="JK114">
        <v>175.24</v>
      </c>
      <c r="JL114">
        <v>165.95</v>
      </c>
    </row>
    <row r="115" spans="1:272" ht="14.25" customHeight="1" x14ac:dyDescent="0.35">
      <c r="A115" s="198">
        <v>2012</v>
      </c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39"/>
      <c r="AI115" s="39"/>
      <c r="AJ115" s="39"/>
      <c r="AK115" s="39"/>
      <c r="AL115" s="39"/>
      <c r="AM115" s="39"/>
      <c r="AN115" s="39"/>
      <c r="AO115" s="39"/>
      <c r="AP115" s="39"/>
      <c r="AQ115" s="39"/>
      <c r="AR115" s="39"/>
      <c r="AS115" s="39"/>
      <c r="AT115" s="39"/>
      <c r="AU115" s="39"/>
      <c r="AV115" s="39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9"/>
      <c r="BJ115" s="39"/>
      <c r="BK115" s="39"/>
      <c r="BL115" s="39"/>
      <c r="BM115" s="39"/>
      <c r="BN115" s="39"/>
      <c r="BO115" s="39"/>
      <c r="BP115" s="39"/>
      <c r="BQ115" s="39"/>
      <c r="BR115" s="39"/>
      <c r="BS115" s="39"/>
      <c r="BT115" s="39"/>
      <c r="BU115" s="39"/>
      <c r="BV115" s="39"/>
      <c r="BW115" s="39"/>
      <c r="BX115" s="39"/>
      <c r="BY115" s="39"/>
      <c r="BZ115" s="39"/>
      <c r="CA115" s="39"/>
      <c r="CB115" s="39"/>
      <c r="CC115" s="39"/>
      <c r="CD115" s="39"/>
      <c r="CE115" s="39"/>
      <c r="CF115" s="39"/>
      <c r="CG115" s="39"/>
      <c r="CH115" s="39"/>
      <c r="CI115" s="39"/>
      <c r="CJ115" s="39"/>
      <c r="CK115" s="39"/>
      <c r="CL115" s="39"/>
      <c r="CM115" s="39"/>
      <c r="CN115" s="39"/>
      <c r="CO115" s="39"/>
      <c r="CP115" s="39"/>
      <c r="CQ115" s="39"/>
      <c r="CR115" s="39"/>
      <c r="CS115" s="39"/>
      <c r="CT115" s="39"/>
      <c r="CU115" s="39"/>
      <c r="CV115" s="39"/>
      <c r="CW115" s="39"/>
      <c r="CX115" s="39"/>
      <c r="CY115" s="39"/>
      <c r="CZ115" s="39"/>
      <c r="DA115" s="39"/>
      <c r="DB115" s="39"/>
      <c r="DC115" s="39"/>
      <c r="DD115" s="39"/>
      <c r="DE115" s="39"/>
      <c r="DF115" s="39"/>
      <c r="DG115" s="39"/>
      <c r="DH115" s="39"/>
      <c r="DI115" s="39"/>
      <c r="DJ115" s="39"/>
      <c r="DK115" s="39"/>
      <c r="DL115" s="39"/>
      <c r="DM115" s="39"/>
      <c r="DN115" s="39"/>
      <c r="DO115" s="39"/>
      <c r="DP115" s="39"/>
      <c r="DQ115" s="39"/>
      <c r="DR115" s="39"/>
      <c r="DS115" s="39"/>
      <c r="DT115" s="39"/>
      <c r="DU115" s="39"/>
      <c r="DV115" s="39"/>
      <c r="DW115" s="39"/>
      <c r="DX115" s="39"/>
      <c r="DY115" s="39"/>
      <c r="DZ115" s="39"/>
      <c r="EA115" s="39"/>
      <c r="EB115" s="39"/>
      <c r="EC115" s="39"/>
      <c r="ED115" s="39"/>
      <c r="EE115" s="39"/>
      <c r="EF115" s="39"/>
      <c r="EG115" s="39"/>
      <c r="EH115" s="39"/>
      <c r="EI115" s="39"/>
      <c r="EJ115" s="39"/>
      <c r="EK115" s="39"/>
      <c r="EL115" s="39"/>
      <c r="EM115" s="39"/>
      <c r="EN115" s="39"/>
      <c r="EO115" s="39"/>
      <c r="EP115" s="39"/>
      <c r="EQ115" s="39"/>
      <c r="ER115" s="39"/>
      <c r="ES115" s="39"/>
      <c r="ET115" s="39"/>
      <c r="EU115" s="39"/>
      <c r="EV115" s="39"/>
      <c r="EW115" s="39"/>
      <c r="EX115" s="39"/>
      <c r="EY115" s="39"/>
      <c r="EZ115" s="39"/>
      <c r="FA115" s="39"/>
      <c r="FB115" s="39"/>
      <c r="FC115" s="39"/>
      <c r="FD115" s="39"/>
      <c r="FE115" s="39"/>
      <c r="FF115" s="39"/>
      <c r="FG115" s="39"/>
      <c r="FH115" s="39"/>
      <c r="FI115" s="39"/>
      <c r="FJ115" s="39"/>
      <c r="FK115" s="39"/>
      <c r="FL115" s="39"/>
      <c r="FM115" s="39"/>
      <c r="FN115" s="39"/>
      <c r="FO115" s="39"/>
      <c r="FP115" s="39"/>
      <c r="FQ115" s="39"/>
      <c r="FR115" s="39"/>
      <c r="FS115" s="39"/>
      <c r="FT115" s="39"/>
      <c r="FU115" s="39"/>
      <c r="FV115" s="39"/>
      <c r="FW115" s="39"/>
      <c r="FX115" s="39"/>
      <c r="FY115" s="39"/>
      <c r="FZ115" s="39"/>
      <c r="GA115" s="39"/>
      <c r="GB115" s="39"/>
      <c r="GC115" s="39"/>
      <c r="GD115" s="39"/>
      <c r="GE115" s="39"/>
      <c r="GF115" s="39"/>
      <c r="GG115" s="39"/>
      <c r="GH115" s="39"/>
      <c r="GI115" s="39"/>
      <c r="GJ115" s="39"/>
      <c r="GK115" s="39"/>
      <c r="GL115" s="39"/>
      <c r="GM115" s="39"/>
      <c r="GN115" s="39"/>
      <c r="GO115" s="39"/>
      <c r="GP115" s="39"/>
      <c r="GQ115" s="39"/>
      <c r="IZ115">
        <v>2012</v>
      </c>
      <c r="JA115" s="180">
        <v>163.74</v>
      </c>
      <c r="JB115" s="180">
        <v>158.38999999999999</v>
      </c>
      <c r="JC115" s="300">
        <v>177.35</v>
      </c>
      <c r="JD115" s="180">
        <v>176.04</v>
      </c>
      <c r="JE115" s="180">
        <v>171.77</v>
      </c>
      <c r="JF115" s="180">
        <v>158.62</v>
      </c>
      <c r="JG115">
        <v>158.85</v>
      </c>
      <c r="JH115">
        <v>163.63999999999999</v>
      </c>
      <c r="JI115">
        <v>158.21</v>
      </c>
      <c r="JJ115">
        <v>169.43</v>
      </c>
      <c r="JK115">
        <v>183.21</v>
      </c>
      <c r="JL115">
        <v>178.99</v>
      </c>
    </row>
    <row r="116" spans="1:272" ht="14.25" customHeight="1" x14ac:dyDescent="0.35">
      <c r="A116" s="198">
        <v>2013</v>
      </c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39"/>
      <c r="AI116" s="39"/>
      <c r="AJ116" s="39"/>
      <c r="AK116" s="39"/>
      <c r="AL116" s="39"/>
      <c r="AM116" s="39"/>
      <c r="AN116" s="39"/>
      <c r="AO116" s="39"/>
      <c r="AP116" s="39"/>
      <c r="AQ116" s="39"/>
      <c r="AR116" s="39"/>
      <c r="AS116" s="39"/>
      <c r="AT116" s="39"/>
      <c r="AU116" s="39"/>
      <c r="AV116" s="39"/>
      <c r="AW116" s="39"/>
      <c r="AX116" s="39"/>
      <c r="AY116" s="39"/>
      <c r="AZ116" s="39"/>
      <c r="BA116" s="39"/>
      <c r="BB116" s="39"/>
      <c r="BC116" s="39"/>
      <c r="BD116" s="39"/>
      <c r="BE116" s="39"/>
      <c r="BF116" s="39"/>
      <c r="BG116" s="39"/>
      <c r="BH116" s="39"/>
      <c r="BI116" s="39"/>
      <c r="BJ116" s="39"/>
      <c r="BK116" s="39"/>
      <c r="BL116" s="39"/>
      <c r="BM116" s="39"/>
      <c r="BN116" s="39"/>
      <c r="BO116" s="39"/>
      <c r="BP116" s="39"/>
      <c r="BQ116" s="39"/>
      <c r="BR116" s="39"/>
      <c r="BS116" s="39"/>
      <c r="BT116" s="39"/>
      <c r="BU116" s="39"/>
      <c r="BV116" s="39"/>
      <c r="BW116" s="39"/>
      <c r="BX116" s="39"/>
      <c r="BY116" s="39"/>
      <c r="BZ116" s="39"/>
      <c r="CA116" s="39"/>
      <c r="CB116" s="39"/>
      <c r="CC116" s="39"/>
      <c r="CD116" s="39"/>
      <c r="CE116" s="39"/>
      <c r="CF116" s="39"/>
      <c r="CG116" s="39"/>
      <c r="CH116" s="39"/>
      <c r="CI116" s="39"/>
      <c r="CJ116" s="39"/>
      <c r="CK116" s="39"/>
      <c r="CL116" s="39"/>
      <c r="CM116" s="39"/>
      <c r="CN116" s="39"/>
      <c r="CO116" s="39"/>
      <c r="CP116" s="39"/>
      <c r="CQ116" s="39"/>
      <c r="CR116" s="39"/>
      <c r="CS116" s="39"/>
      <c r="CT116" s="39"/>
      <c r="CU116" s="39"/>
      <c r="CV116" s="39"/>
      <c r="CW116" s="39"/>
      <c r="CX116" s="39"/>
      <c r="CY116" s="39"/>
      <c r="CZ116" s="39"/>
      <c r="DA116" s="39"/>
      <c r="DB116" s="39"/>
      <c r="DC116" s="39"/>
      <c r="DD116" s="39"/>
      <c r="DE116" s="39"/>
      <c r="DF116" s="39"/>
      <c r="DG116" s="39"/>
      <c r="DH116" s="39"/>
      <c r="DI116" s="39"/>
      <c r="DJ116" s="39"/>
      <c r="DK116" s="39"/>
      <c r="DL116" s="39"/>
      <c r="DM116" s="39"/>
      <c r="DN116" s="39"/>
      <c r="DO116" s="39"/>
      <c r="DP116" s="39"/>
      <c r="DQ116" s="39"/>
      <c r="DR116" s="39"/>
      <c r="DS116" s="39"/>
      <c r="DT116" s="39"/>
      <c r="DU116" s="39"/>
      <c r="DV116" s="39"/>
      <c r="DW116" s="39"/>
      <c r="DX116" s="39"/>
      <c r="DY116" s="39"/>
      <c r="DZ116" s="39"/>
      <c r="EA116" s="39"/>
      <c r="EB116" s="39"/>
      <c r="EC116" s="39"/>
      <c r="ED116" s="39"/>
      <c r="EE116" s="39"/>
      <c r="EF116" s="39"/>
      <c r="EG116" s="39"/>
      <c r="EH116" s="39"/>
      <c r="EI116" s="39"/>
      <c r="EJ116" s="39"/>
      <c r="EK116" s="39"/>
      <c r="EL116" s="39"/>
      <c r="EM116" s="39"/>
      <c r="EN116" s="39"/>
      <c r="EO116" s="39"/>
      <c r="EP116" s="39"/>
      <c r="EQ116" s="39"/>
      <c r="ER116" s="39"/>
      <c r="ES116" s="39"/>
      <c r="ET116" s="39"/>
      <c r="EU116" s="39"/>
      <c r="EV116" s="39"/>
      <c r="EW116" s="39"/>
      <c r="EX116" s="39"/>
      <c r="EY116" s="39"/>
      <c r="EZ116" s="39"/>
      <c r="FA116" s="39"/>
      <c r="FB116" s="39"/>
      <c r="FC116" s="39"/>
      <c r="FD116" s="39"/>
      <c r="FE116" s="39"/>
      <c r="FF116" s="39"/>
      <c r="FG116" s="39"/>
      <c r="FH116" s="39"/>
      <c r="FI116" s="39"/>
      <c r="FJ116" s="39"/>
      <c r="FK116" s="39"/>
      <c r="FL116" s="39"/>
      <c r="FM116" s="39"/>
      <c r="FN116" s="39"/>
      <c r="FO116" s="39"/>
      <c r="FP116" s="39"/>
      <c r="FQ116" s="39"/>
      <c r="FR116" s="39"/>
      <c r="FS116" s="39"/>
      <c r="FT116" s="39"/>
      <c r="FU116" s="39"/>
      <c r="FV116" s="39"/>
      <c r="FW116" s="39"/>
      <c r="FX116" s="39"/>
      <c r="FY116" s="39"/>
      <c r="FZ116" s="39"/>
      <c r="GA116" s="39"/>
      <c r="GB116" s="39"/>
      <c r="GC116" s="39"/>
      <c r="GD116" s="39"/>
      <c r="GE116" s="39"/>
      <c r="GF116" s="39"/>
      <c r="GG116" s="39"/>
      <c r="GH116" s="39"/>
      <c r="GI116" s="39"/>
      <c r="GJ116" s="39"/>
      <c r="GK116" s="39"/>
      <c r="GL116" s="39"/>
      <c r="GM116" s="39"/>
      <c r="GN116" s="39"/>
      <c r="GO116" s="39"/>
      <c r="GP116" s="39"/>
      <c r="GQ116" s="39"/>
      <c r="IZ116">
        <v>2013</v>
      </c>
      <c r="JA116" s="180">
        <v>153.63</v>
      </c>
      <c r="JB116" s="180">
        <v>143.28</v>
      </c>
      <c r="JC116" s="300">
        <v>167.48</v>
      </c>
      <c r="JD116" s="180">
        <v>156.33000000000001</v>
      </c>
      <c r="JE116" s="180">
        <v>182.69</v>
      </c>
      <c r="JF116" s="180">
        <v>165.93</v>
      </c>
      <c r="JG116">
        <v>167.24</v>
      </c>
      <c r="JH116">
        <v>172.27</v>
      </c>
      <c r="JI116">
        <v>163.34</v>
      </c>
      <c r="JJ116">
        <v>181.41</v>
      </c>
      <c r="JK116">
        <v>173.15</v>
      </c>
      <c r="JL116">
        <v>172.22</v>
      </c>
    </row>
    <row r="117" spans="1:272" ht="14.25" customHeight="1" x14ac:dyDescent="0.35">
      <c r="A117" s="198">
        <v>2014</v>
      </c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39"/>
      <c r="AN117" s="39"/>
      <c r="AO117" s="39"/>
      <c r="AP117" s="39"/>
      <c r="AQ117" s="39"/>
      <c r="AR117" s="39"/>
      <c r="AS117" s="39"/>
      <c r="AT117" s="39"/>
      <c r="AU117" s="39"/>
      <c r="AV117" s="39"/>
      <c r="AW117" s="39"/>
      <c r="AX117" s="39"/>
      <c r="AY117" s="39"/>
      <c r="AZ117" s="39"/>
      <c r="BA117" s="39"/>
      <c r="BB117" s="39"/>
      <c r="BC117" s="39"/>
      <c r="BD117" s="39"/>
      <c r="BE117" s="39"/>
      <c r="BF117" s="39"/>
      <c r="BG117" s="39"/>
      <c r="BH117" s="39"/>
      <c r="BI117" s="39"/>
      <c r="BJ117" s="39"/>
      <c r="BK117" s="39"/>
      <c r="BL117" s="39"/>
      <c r="BM117" s="39"/>
      <c r="BN117" s="39"/>
      <c r="BO117" s="39"/>
      <c r="BP117" s="39"/>
      <c r="BQ117" s="39"/>
      <c r="BR117" s="39"/>
      <c r="BS117" s="39"/>
      <c r="BT117" s="39"/>
      <c r="BU117" s="39"/>
      <c r="BV117" s="39"/>
      <c r="BW117" s="39"/>
      <c r="BX117" s="39"/>
      <c r="BY117" s="39"/>
      <c r="BZ117" s="39"/>
      <c r="CA117" s="39"/>
      <c r="CB117" s="39"/>
      <c r="CC117" s="39"/>
      <c r="CD117" s="39"/>
      <c r="CE117" s="39"/>
      <c r="CF117" s="39"/>
      <c r="CG117" s="39"/>
      <c r="CH117" s="39"/>
      <c r="CI117" s="39"/>
      <c r="CJ117" s="39"/>
      <c r="CK117" s="39"/>
      <c r="CL117" s="39"/>
      <c r="CM117" s="39"/>
      <c r="CN117" s="39"/>
      <c r="CO117" s="39"/>
      <c r="CP117" s="39"/>
      <c r="CQ117" s="39"/>
      <c r="CR117" s="39"/>
      <c r="CS117" s="39"/>
      <c r="CT117" s="39"/>
      <c r="CU117" s="39"/>
      <c r="CV117" s="39"/>
      <c r="CW117" s="39"/>
      <c r="CX117" s="39"/>
      <c r="CY117" s="39"/>
      <c r="CZ117" s="39"/>
      <c r="DA117" s="39"/>
      <c r="DB117" s="39"/>
      <c r="DC117" s="39"/>
      <c r="DD117" s="39"/>
      <c r="DE117" s="39"/>
      <c r="DF117" s="39"/>
      <c r="DG117" s="39"/>
      <c r="DH117" s="39"/>
      <c r="DI117" s="39"/>
      <c r="DJ117" s="39"/>
      <c r="DK117" s="39"/>
      <c r="DL117" s="39"/>
      <c r="DM117" s="39"/>
      <c r="DN117" s="39"/>
      <c r="DO117" s="39"/>
      <c r="DP117" s="39"/>
      <c r="DQ117" s="39"/>
      <c r="DR117" s="39"/>
      <c r="DS117" s="39"/>
      <c r="DT117" s="39"/>
      <c r="DU117" s="39"/>
      <c r="DV117" s="39"/>
      <c r="DW117" s="39"/>
      <c r="DX117" s="39"/>
      <c r="DY117" s="39"/>
      <c r="DZ117" s="39"/>
      <c r="EA117" s="39"/>
      <c r="EB117" s="39"/>
      <c r="EC117" s="39"/>
      <c r="ED117" s="39"/>
      <c r="EE117" s="39"/>
      <c r="EF117" s="39"/>
      <c r="EG117" s="39"/>
      <c r="EH117" s="39"/>
      <c r="EI117" s="39"/>
      <c r="EJ117" s="39"/>
      <c r="EK117" s="39"/>
      <c r="EL117" s="39"/>
      <c r="EM117" s="39"/>
      <c r="EN117" s="39"/>
      <c r="EO117" s="39"/>
      <c r="EP117" s="39"/>
      <c r="EQ117" s="39"/>
      <c r="ER117" s="39"/>
      <c r="ES117" s="39"/>
      <c r="ET117" s="39"/>
      <c r="EU117" s="39"/>
      <c r="EV117" s="39"/>
      <c r="EW117" s="39"/>
      <c r="EX117" s="39"/>
      <c r="EY117" s="39"/>
      <c r="EZ117" s="39"/>
      <c r="FA117" s="39"/>
      <c r="FB117" s="39"/>
      <c r="FC117" s="39"/>
      <c r="FD117" s="39"/>
      <c r="FE117" s="39"/>
      <c r="FF117" s="39"/>
      <c r="FG117" s="39"/>
      <c r="FH117" s="39"/>
      <c r="FI117" s="39"/>
      <c r="FJ117" s="39"/>
      <c r="FK117" s="39"/>
      <c r="FL117" s="39"/>
      <c r="FM117" s="39"/>
      <c r="FN117" s="39"/>
      <c r="FO117" s="39"/>
      <c r="FP117" s="39"/>
      <c r="FQ117" s="39"/>
      <c r="FR117" s="39"/>
      <c r="FS117" s="39"/>
      <c r="FT117" s="39"/>
      <c r="FU117" s="39"/>
      <c r="FV117" s="39"/>
      <c r="FW117" s="39"/>
      <c r="FX117" s="39"/>
      <c r="FY117" s="39"/>
      <c r="FZ117" s="39"/>
      <c r="GA117" s="39"/>
      <c r="GB117" s="39"/>
      <c r="GC117" s="39"/>
      <c r="GD117" s="39"/>
      <c r="GE117" s="39"/>
      <c r="GF117" s="39"/>
      <c r="GG117" s="39"/>
      <c r="GH117" s="39"/>
      <c r="GI117" s="39"/>
      <c r="GJ117" s="39"/>
      <c r="GK117" s="39"/>
      <c r="GL117" s="39"/>
      <c r="GM117" s="39"/>
      <c r="GN117" s="39"/>
      <c r="GO117" s="39"/>
      <c r="GP117" s="39"/>
      <c r="GQ117" s="39"/>
      <c r="IZ117">
        <v>2014</v>
      </c>
      <c r="JA117" s="180">
        <v>169.84</v>
      </c>
      <c r="JB117" s="180">
        <v>165.27</v>
      </c>
      <c r="JC117" s="300">
        <v>164.02</v>
      </c>
      <c r="JD117" s="180">
        <v>175</v>
      </c>
      <c r="JE117" s="180">
        <v>180.33</v>
      </c>
      <c r="JF117" s="180">
        <v>175.67</v>
      </c>
      <c r="JG117">
        <v>159.03</v>
      </c>
      <c r="JH117">
        <v>164.11</v>
      </c>
      <c r="JI117">
        <v>170.42</v>
      </c>
      <c r="JJ117">
        <v>177.12</v>
      </c>
      <c r="JK117">
        <v>181.19</v>
      </c>
      <c r="JL117">
        <v>179.21</v>
      </c>
    </row>
    <row r="118" spans="1:272" ht="14.25" customHeight="1" x14ac:dyDescent="0.35">
      <c r="A118" s="198">
        <v>2015</v>
      </c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39"/>
      <c r="AT118" s="39"/>
      <c r="AU118" s="39"/>
      <c r="AV118" s="39"/>
      <c r="AW118" s="39"/>
      <c r="AX118" s="39"/>
      <c r="AY118" s="39"/>
      <c r="AZ118" s="4"/>
      <c r="BA118" s="4"/>
      <c r="BB118" s="4"/>
      <c r="BC118" s="4"/>
      <c r="BD118" s="4"/>
      <c r="BE118" s="39"/>
      <c r="BF118" s="39"/>
      <c r="BG118" s="39"/>
      <c r="BH118" s="39"/>
      <c r="BI118" s="39"/>
      <c r="BJ118" s="39"/>
      <c r="BK118" s="39"/>
      <c r="BL118" s="39"/>
      <c r="BM118" s="39"/>
      <c r="BN118" s="39"/>
      <c r="BO118" s="39"/>
      <c r="BP118" s="39"/>
      <c r="BQ118" s="39"/>
      <c r="BR118" s="39"/>
      <c r="BS118" s="39"/>
      <c r="BT118" s="39"/>
      <c r="BU118" s="39"/>
      <c r="BV118" s="39"/>
      <c r="BW118" s="39"/>
      <c r="BX118" s="39"/>
      <c r="BY118" s="39"/>
      <c r="BZ118" s="39"/>
      <c r="CA118" s="39"/>
      <c r="CB118" s="39"/>
      <c r="CC118" s="39"/>
      <c r="CD118" s="39"/>
      <c r="CE118" s="39"/>
      <c r="CF118" s="39"/>
      <c r="CG118" s="39"/>
      <c r="CH118" s="39"/>
      <c r="CI118" s="39"/>
      <c r="CJ118" s="39"/>
      <c r="CK118" s="39"/>
      <c r="CL118" s="39"/>
      <c r="CM118" s="39"/>
      <c r="CN118" s="39"/>
      <c r="CO118" s="39"/>
      <c r="CP118" s="39"/>
      <c r="CQ118" s="39"/>
      <c r="CR118" s="39"/>
      <c r="CS118" s="39"/>
      <c r="CT118" s="39"/>
      <c r="CU118" s="39"/>
      <c r="CV118" s="39"/>
      <c r="CW118" s="39"/>
      <c r="CX118" s="39"/>
      <c r="CY118" s="39"/>
      <c r="CZ118" s="39"/>
      <c r="DA118" s="39"/>
      <c r="DB118" s="39"/>
      <c r="DC118" s="39"/>
      <c r="DD118" s="39"/>
      <c r="DE118" s="39"/>
      <c r="DF118" s="39"/>
      <c r="DG118" s="39"/>
      <c r="DH118" s="39"/>
      <c r="DI118" s="39"/>
      <c r="DJ118" s="39"/>
      <c r="DK118" s="39"/>
      <c r="DL118" s="39"/>
      <c r="DM118" s="39"/>
      <c r="DN118" s="39"/>
      <c r="DO118" s="39"/>
      <c r="DP118" s="39"/>
      <c r="DQ118" s="39"/>
      <c r="DR118" s="39"/>
      <c r="DS118" s="39"/>
      <c r="DT118" s="39"/>
      <c r="DU118" s="39"/>
      <c r="DV118" s="39"/>
      <c r="DW118" s="39"/>
      <c r="DX118" s="39"/>
      <c r="DY118" s="39"/>
      <c r="DZ118" s="39"/>
      <c r="EA118" s="39"/>
      <c r="EB118" s="39"/>
      <c r="EC118" s="39"/>
      <c r="ED118" s="39"/>
      <c r="EE118" s="39"/>
      <c r="EF118" s="39"/>
      <c r="EG118" s="39"/>
      <c r="EH118" s="39"/>
      <c r="EI118" s="39"/>
      <c r="EJ118" s="39"/>
      <c r="EK118" s="39"/>
      <c r="EL118" s="39"/>
      <c r="EM118" s="39"/>
      <c r="EN118" s="39"/>
      <c r="EO118" s="39"/>
      <c r="EP118" s="39"/>
      <c r="EQ118" s="39"/>
      <c r="ER118" s="39"/>
      <c r="ES118" s="39"/>
      <c r="ET118" s="39"/>
      <c r="EU118" s="39"/>
      <c r="EV118" s="39"/>
      <c r="EW118" s="39"/>
      <c r="EX118" s="39"/>
      <c r="EY118" s="39"/>
      <c r="EZ118" s="39"/>
      <c r="FA118" s="39"/>
      <c r="FB118" s="39"/>
      <c r="FC118" s="39"/>
      <c r="FD118" s="39"/>
      <c r="FE118" s="39"/>
      <c r="FF118" s="39"/>
      <c r="FG118" s="39"/>
      <c r="FH118" s="39"/>
      <c r="FI118" s="39"/>
      <c r="FJ118" s="39"/>
      <c r="FK118" s="39"/>
      <c r="FL118" s="39"/>
      <c r="FM118" s="39"/>
      <c r="FN118" s="39"/>
      <c r="FO118" s="39"/>
      <c r="FP118" s="39"/>
      <c r="FQ118" s="39"/>
      <c r="FR118" s="39"/>
      <c r="FS118" s="39"/>
      <c r="FT118" s="39"/>
      <c r="FU118" s="39"/>
      <c r="FV118" s="39"/>
      <c r="FW118" s="39"/>
      <c r="FX118" s="39"/>
      <c r="FY118" s="39"/>
      <c r="FZ118" s="39"/>
      <c r="GA118" s="39"/>
      <c r="GB118" s="39"/>
      <c r="GC118" s="39"/>
      <c r="GD118" s="39"/>
      <c r="GE118" s="39"/>
      <c r="GF118" s="39"/>
      <c r="GG118" s="39"/>
      <c r="GH118" s="39"/>
      <c r="GI118" s="39"/>
      <c r="GJ118" s="39"/>
      <c r="GK118" s="39"/>
      <c r="GL118" s="39"/>
      <c r="GM118" s="39"/>
      <c r="GN118" s="39"/>
      <c r="GO118" s="39"/>
      <c r="GP118" s="39"/>
      <c r="GQ118" s="39"/>
      <c r="IZ118">
        <v>2015</v>
      </c>
      <c r="JA118" s="180">
        <v>164.68</v>
      </c>
      <c r="JB118" s="180">
        <v>181.32</v>
      </c>
      <c r="JC118" s="300">
        <v>179.89</v>
      </c>
      <c r="JD118" s="180">
        <v>184.31</v>
      </c>
      <c r="JE118" s="180">
        <v>177.38</v>
      </c>
      <c r="JF118" s="180">
        <v>176.27</v>
      </c>
      <c r="JG118">
        <v>166.99</v>
      </c>
      <c r="JH118">
        <v>172.72</v>
      </c>
      <c r="JI118">
        <v>177.21</v>
      </c>
      <c r="JJ118">
        <v>176.75</v>
      </c>
      <c r="JK118">
        <v>177.87</v>
      </c>
      <c r="JL118">
        <v>183.29</v>
      </c>
    </row>
    <row r="119" spans="1:272" ht="14.25" customHeight="1" x14ac:dyDescent="0.35">
      <c r="A119" s="198">
        <v>2016</v>
      </c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  <c r="AM119" s="39"/>
      <c r="AN119" s="39"/>
      <c r="AO119" s="39"/>
      <c r="AP119" s="39"/>
      <c r="AQ119" s="39"/>
      <c r="AR119" s="39"/>
      <c r="AS119" s="39"/>
      <c r="AT119" s="39"/>
      <c r="AU119" s="39"/>
      <c r="AV119" s="39"/>
      <c r="AW119" s="39"/>
      <c r="AX119" s="39"/>
      <c r="AY119" s="39"/>
      <c r="AZ119" s="4"/>
      <c r="BA119" s="4"/>
      <c r="BB119" s="4"/>
      <c r="BC119" s="4"/>
      <c r="BD119" s="4"/>
      <c r="BE119" s="39"/>
      <c r="BF119" s="39"/>
      <c r="BG119" s="39"/>
      <c r="BH119" s="39"/>
      <c r="BI119" s="39"/>
      <c r="BJ119" s="39"/>
      <c r="BK119" s="39"/>
      <c r="BL119" s="39"/>
      <c r="BM119" s="39"/>
      <c r="BN119" s="39"/>
      <c r="BO119" s="39"/>
      <c r="BP119" s="39"/>
      <c r="BQ119" s="39"/>
      <c r="BR119" s="39"/>
      <c r="BS119" s="39"/>
      <c r="BT119" s="39"/>
      <c r="BU119" s="39"/>
      <c r="BV119" s="39"/>
      <c r="BW119" s="39"/>
      <c r="BX119" s="39"/>
      <c r="BY119" s="39"/>
      <c r="BZ119" s="39"/>
      <c r="CA119" s="39"/>
      <c r="CB119" s="39"/>
      <c r="CC119" s="39"/>
      <c r="CD119" s="39"/>
      <c r="CE119" s="39"/>
      <c r="CF119" s="39"/>
      <c r="CG119" s="39"/>
      <c r="CH119" s="39"/>
      <c r="CI119" s="39"/>
      <c r="CJ119" s="39"/>
      <c r="CK119" s="39"/>
      <c r="CL119" s="39"/>
      <c r="CM119" s="39"/>
      <c r="CN119" s="39"/>
      <c r="CO119" s="39"/>
      <c r="CP119" s="39"/>
      <c r="CQ119" s="39"/>
      <c r="CR119" s="39"/>
      <c r="CS119" s="39"/>
      <c r="CT119" s="39"/>
      <c r="CU119" s="39"/>
      <c r="CV119" s="39"/>
      <c r="CW119" s="39"/>
      <c r="CX119" s="39"/>
      <c r="CY119" s="39"/>
      <c r="CZ119" s="39"/>
      <c r="DA119" s="39"/>
      <c r="DB119" s="39"/>
      <c r="DC119" s="39"/>
      <c r="DD119" s="39"/>
      <c r="DE119" s="39"/>
      <c r="DF119" s="39"/>
      <c r="DG119" s="39"/>
      <c r="DH119" s="39"/>
      <c r="DI119" s="39"/>
      <c r="DJ119" s="39"/>
      <c r="DK119" s="39"/>
      <c r="DL119" s="39"/>
      <c r="DM119" s="39"/>
      <c r="DN119" s="39"/>
      <c r="DO119" s="39"/>
      <c r="DP119" s="39"/>
      <c r="DQ119" s="39"/>
      <c r="DR119" s="39"/>
      <c r="DS119" s="39"/>
      <c r="DT119" s="39"/>
      <c r="DU119" s="39"/>
      <c r="DV119" s="39"/>
      <c r="DW119" s="39"/>
      <c r="DX119" s="39"/>
      <c r="DY119" s="39"/>
      <c r="DZ119" s="39"/>
      <c r="EA119" s="39"/>
      <c r="EB119" s="39"/>
      <c r="EC119" s="39"/>
      <c r="ED119" s="39"/>
      <c r="EE119" s="39"/>
      <c r="EF119" s="39"/>
      <c r="EG119" s="39"/>
      <c r="EH119" s="39"/>
      <c r="EI119" s="39"/>
      <c r="EJ119" s="39"/>
      <c r="EK119" s="39"/>
      <c r="EL119" s="39"/>
      <c r="EM119" s="39"/>
      <c r="EN119" s="39"/>
      <c r="EO119" s="39"/>
      <c r="EP119" s="39"/>
      <c r="EQ119" s="39"/>
      <c r="ER119" s="39"/>
      <c r="ES119" s="39"/>
      <c r="ET119" s="39"/>
      <c r="EU119" s="39"/>
      <c r="EV119" s="39"/>
      <c r="EW119" s="39"/>
      <c r="EX119" s="39"/>
      <c r="EY119" s="39"/>
      <c r="EZ119" s="39"/>
      <c r="FA119" s="39"/>
      <c r="FB119" s="39"/>
      <c r="FC119" s="39"/>
      <c r="FD119" s="39"/>
      <c r="FE119" s="39"/>
      <c r="FF119" s="39"/>
      <c r="FG119" s="39"/>
      <c r="FH119" s="39"/>
      <c r="FI119" s="39"/>
      <c r="FJ119" s="39"/>
      <c r="FK119" s="39"/>
      <c r="FL119" s="39"/>
      <c r="FM119" s="39"/>
      <c r="FN119" s="39"/>
      <c r="FO119" s="39"/>
      <c r="FP119" s="39"/>
      <c r="FQ119" s="39"/>
      <c r="FR119" s="39"/>
      <c r="FS119" s="39"/>
      <c r="FT119" s="39"/>
      <c r="FU119" s="39"/>
      <c r="FV119" s="39"/>
      <c r="FW119" s="39"/>
      <c r="FX119" s="39"/>
      <c r="FY119" s="39"/>
      <c r="FZ119" s="39"/>
      <c r="GA119" s="39"/>
      <c r="GB119" s="39"/>
      <c r="GC119" s="39"/>
      <c r="GD119" s="39"/>
      <c r="GE119" s="39"/>
      <c r="GF119" s="39"/>
      <c r="GG119" s="39"/>
      <c r="GH119" s="39"/>
      <c r="GI119" s="39"/>
      <c r="GJ119" s="39"/>
      <c r="GK119" s="39"/>
      <c r="GL119" s="39"/>
      <c r="GM119" s="39"/>
      <c r="GN119" s="39"/>
      <c r="GO119" s="39"/>
      <c r="GP119" s="39"/>
      <c r="GQ119" s="39"/>
      <c r="IZ119">
        <v>2016</v>
      </c>
      <c r="JA119" s="180">
        <v>187.52</v>
      </c>
      <c r="JB119" s="180">
        <v>182.08</v>
      </c>
      <c r="JC119" s="300">
        <v>180.7</v>
      </c>
      <c r="JD119" s="180">
        <v>183.47</v>
      </c>
      <c r="JE119" s="180">
        <v>184.88</v>
      </c>
      <c r="JF119" s="180">
        <v>176.61</v>
      </c>
      <c r="JG119">
        <v>181.42</v>
      </c>
      <c r="JH119">
        <v>182.96</v>
      </c>
      <c r="JI119">
        <v>180.63</v>
      </c>
      <c r="JJ119">
        <v>179.36</v>
      </c>
      <c r="JK119">
        <v>187.09</v>
      </c>
      <c r="JL119">
        <v>188.42</v>
      </c>
    </row>
    <row r="120" spans="1:272" ht="14.25" customHeight="1" x14ac:dyDescent="0.35">
      <c r="A120" s="185">
        <v>2017</v>
      </c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39"/>
      <c r="AH120" s="39"/>
      <c r="AI120" s="39"/>
      <c r="AJ120" s="39"/>
      <c r="AK120" s="39"/>
      <c r="AL120" s="39"/>
      <c r="AM120" s="39"/>
      <c r="AN120" s="39"/>
      <c r="AO120" s="39"/>
      <c r="AP120" s="39"/>
      <c r="AQ120" s="39"/>
      <c r="AR120" s="39"/>
      <c r="AS120" s="39"/>
      <c r="AT120" s="39"/>
      <c r="AU120" s="39"/>
      <c r="AV120" s="39"/>
      <c r="AW120" s="39"/>
      <c r="AX120" s="39"/>
      <c r="AY120" s="39"/>
      <c r="AZ120" s="4"/>
      <c r="BA120" s="4"/>
      <c r="BB120" s="4"/>
      <c r="BC120" s="4"/>
      <c r="BD120" s="4"/>
      <c r="BE120" s="39"/>
      <c r="BF120" s="39"/>
      <c r="BG120" s="39"/>
      <c r="BH120" s="39"/>
      <c r="BI120" s="39"/>
      <c r="BJ120" s="39"/>
      <c r="BK120" s="39"/>
      <c r="BL120" s="39"/>
      <c r="BM120" s="39"/>
      <c r="BN120" s="39"/>
      <c r="BO120" s="39"/>
      <c r="BP120" s="39"/>
      <c r="BQ120" s="39"/>
      <c r="BR120" s="39"/>
      <c r="BS120" s="39"/>
      <c r="BT120" s="39"/>
      <c r="BU120" s="39"/>
      <c r="BV120" s="39"/>
      <c r="BW120" s="39"/>
      <c r="BX120" s="39"/>
      <c r="BY120" s="39"/>
      <c r="BZ120" s="39"/>
      <c r="CA120" s="39"/>
      <c r="CB120" s="39"/>
      <c r="CC120" s="39"/>
      <c r="CD120" s="39"/>
      <c r="CE120" s="39"/>
      <c r="CF120" s="39"/>
      <c r="CG120" s="39"/>
      <c r="CH120" s="39"/>
      <c r="CI120" s="39"/>
      <c r="CJ120" s="39"/>
      <c r="CK120" s="39"/>
      <c r="CL120" s="39"/>
      <c r="CM120" s="39"/>
      <c r="CN120" s="39"/>
      <c r="CO120" s="39"/>
      <c r="CP120" s="39"/>
      <c r="CQ120" s="39"/>
      <c r="CR120" s="39"/>
      <c r="CS120" s="39"/>
      <c r="CT120" s="39"/>
      <c r="CU120" s="39"/>
      <c r="CV120" s="39"/>
      <c r="CW120" s="39"/>
      <c r="CX120" s="39"/>
      <c r="CY120" s="39"/>
      <c r="CZ120" s="39"/>
      <c r="DA120" s="39"/>
      <c r="DB120" s="39"/>
      <c r="DC120" s="39"/>
      <c r="DD120" s="39"/>
      <c r="DE120" s="39"/>
      <c r="DF120" s="39"/>
      <c r="DG120" s="39"/>
      <c r="DH120" s="39"/>
      <c r="DI120" s="39"/>
      <c r="DJ120" s="39"/>
      <c r="DK120" s="39"/>
      <c r="DL120" s="39"/>
      <c r="DM120" s="39"/>
      <c r="DN120" s="39"/>
      <c r="DO120" s="39"/>
      <c r="DP120" s="39"/>
      <c r="DQ120" s="39"/>
      <c r="DR120" s="39"/>
      <c r="DS120" s="39"/>
      <c r="DT120" s="39"/>
      <c r="DU120" s="39"/>
      <c r="DV120" s="39"/>
      <c r="DW120" s="39"/>
      <c r="DX120" s="39"/>
      <c r="DY120" s="39"/>
      <c r="DZ120" s="39"/>
      <c r="EA120" s="39"/>
      <c r="EB120" s="39"/>
      <c r="EC120" s="39"/>
      <c r="ED120" s="39"/>
      <c r="EE120" s="39"/>
      <c r="EF120" s="39"/>
      <c r="EG120" s="39"/>
      <c r="EH120" s="39"/>
      <c r="EI120" s="39"/>
      <c r="EJ120" s="39"/>
      <c r="EK120" s="39"/>
      <c r="EL120" s="39"/>
      <c r="EM120" s="39"/>
      <c r="EN120" s="39"/>
      <c r="EO120" s="39"/>
      <c r="EP120" s="39"/>
      <c r="EQ120" s="39"/>
      <c r="ER120" s="39"/>
      <c r="ES120" s="39"/>
      <c r="ET120" s="39"/>
      <c r="EU120" s="39"/>
      <c r="EV120" s="39"/>
      <c r="EW120" s="39"/>
      <c r="EX120" s="39"/>
      <c r="EY120" s="39"/>
      <c r="EZ120" s="39"/>
      <c r="FA120" s="39"/>
      <c r="FB120" s="39"/>
      <c r="FC120" s="39"/>
      <c r="FD120" s="39"/>
      <c r="FE120" s="39"/>
      <c r="FF120" s="39"/>
      <c r="FG120" s="39"/>
      <c r="FH120" s="39"/>
      <c r="FI120" s="39"/>
      <c r="FJ120" s="39"/>
      <c r="FK120" s="39"/>
      <c r="FL120" s="39"/>
      <c r="FM120" s="39"/>
      <c r="FN120" s="39"/>
      <c r="FO120" s="39"/>
      <c r="FP120" s="39"/>
      <c r="FQ120" s="39"/>
      <c r="FR120" s="39"/>
      <c r="FS120" s="39"/>
      <c r="FT120" s="39"/>
      <c r="FU120" s="39"/>
      <c r="FV120" s="39"/>
      <c r="FW120" s="39"/>
      <c r="FX120" s="39"/>
      <c r="FY120" s="39"/>
      <c r="FZ120" s="39"/>
      <c r="GA120" s="39"/>
      <c r="GB120" s="39"/>
      <c r="GC120" s="39"/>
      <c r="GD120" s="39"/>
      <c r="GE120" s="39"/>
      <c r="GF120" s="39"/>
      <c r="GG120" s="39"/>
      <c r="GH120" s="39"/>
      <c r="GI120" s="39"/>
      <c r="GJ120" s="39"/>
      <c r="GK120" s="39"/>
      <c r="GL120" s="39"/>
      <c r="GM120" s="39"/>
      <c r="GN120" s="39"/>
      <c r="GO120" s="39"/>
      <c r="GP120" s="39"/>
      <c r="GQ120" s="39"/>
      <c r="IZ120">
        <v>2017</v>
      </c>
      <c r="JA120" s="180">
        <v>188.33</v>
      </c>
      <c r="JB120" s="180">
        <v>190</v>
      </c>
      <c r="JC120" s="300">
        <v>186.32</v>
      </c>
      <c r="JD120" s="180">
        <v>194.52</v>
      </c>
      <c r="JE120" s="180">
        <v>186.88</v>
      </c>
      <c r="JF120" s="180">
        <v>199.37</v>
      </c>
      <c r="JG120">
        <v>192.57</v>
      </c>
      <c r="JH120">
        <v>187.96</v>
      </c>
      <c r="JI120">
        <v>193.7</v>
      </c>
      <c r="JJ120">
        <v>178.97</v>
      </c>
      <c r="JK120">
        <v>197.64</v>
      </c>
      <c r="JL120">
        <v>205.61</v>
      </c>
    </row>
    <row r="121" spans="1:272" ht="14.25" customHeight="1" x14ac:dyDescent="0.35">
      <c r="A121" s="185">
        <v>2018</v>
      </c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39"/>
      <c r="AH121" s="39"/>
      <c r="AI121" s="39"/>
      <c r="AJ121" s="39"/>
      <c r="AK121" s="39"/>
      <c r="AL121" s="39"/>
      <c r="AM121" s="39"/>
      <c r="AN121" s="39"/>
      <c r="AO121" s="39"/>
      <c r="AP121" s="39"/>
      <c r="AQ121" s="39"/>
      <c r="AR121" s="39"/>
      <c r="AS121" s="39"/>
      <c r="AT121" s="39"/>
      <c r="AU121" s="39"/>
      <c r="AV121" s="39"/>
      <c r="AW121" s="39"/>
      <c r="AX121" s="39"/>
      <c r="AY121" s="39"/>
      <c r="AZ121" s="4"/>
      <c r="BA121" s="4"/>
      <c r="BB121" s="4"/>
      <c r="BC121" s="4"/>
      <c r="BD121" s="4"/>
      <c r="BE121" s="39"/>
      <c r="BF121" s="39"/>
      <c r="BG121" s="39"/>
      <c r="BH121" s="39"/>
      <c r="BI121" s="39"/>
      <c r="BJ121" s="39"/>
      <c r="BK121" s="39"/>
      <c r="BL121" s="39"/>
      <c r="BM121" s="39"/>
      <c r="BN121" s="39"/>
      <c r="BO121" s="39"/>
      <c r="BP121" s="39"/>
      <c r="BQ121" s="39"/>
      <c r="BR121" s="39"/>
      <c r="BS121" s="39"/>
      <c r="BT121" s="39"/>
      <c r="BU121" s="39"/>
      <c r="BV121" s="39"/>
      <c r="BW121" s="39"/>
      <c r="BX121" s="39"/>
      <c r="BY121" s="39"/>
      <c r="BZ121" s="39"/>
      <c r="CA121" s="39"/>
      <c r="CB121" s="39"/>
      <c r="CC121" s="39"/>
      <c r="CD121" s="39"/>
      <c r="CE121" s="39"/>
      <c r="CF121" s="39"/>
      <c r="CG121" s="39"/>
      <c r="CH121" s="39"/>
      <c r="CI121" s="39"/>
      <c r="CJ121" s="39"/>
      <c r="CK121" s="39"/>
      <c r="CL121" s="39"/>
      <c r="CM121" s="39"/>
      <c r="CN121" s="39"/>
      <c r="CO121" s="39"/>
      <c r="CP121" s="39"/>
      <c r="CQ121" s="39"/>
      <c r="CR121" s="39"/>
      <c r="CS121" s="39"/>
      <c r="CT121" s="39"/>
      <c r="CU121" s="39"/>
      <c r="CV121" s="39"/>
      <c r="CW121" s="39"/>
      <c r="CX121" s="39"/>
      <c r="CY121" s="39"/>
      <c r="CZ121" s="39"/>
      <c r="DA121" s="39"/>
      <c r="DB121" s="39"/>
      <c r="DC121" s="39"/>
      <c r="DD121" s="39"/>
      <c r="DE121" s="39"/>
      <c r="DF121" s="39"/>
      <c r="DG121" s="39"/>
      <c r="DH121" s="39"/>
      <c r="DI121" s="39"/>
      <c r="DJ121" s="39"/>
      <c r="DK121" s="39"/>
      <c r="DL121" s="39"/>
      <c r="DM121" s="39"/>
      <c r="DN121" s="39"/>
      <c r="DO121" s="39"/>
      <c r="DP121" s="39"/>
      <c r="DQ121" s="39"/>
      <c r="DR121" s="39"/>
      <c r="DS121" s="39"/>
      <c r="DT121" s="39"/>
      <c r="DU121" s="39"/>
      <c r="DV121" s="39"/>
      <c r="DW121" s="39"/>
      <c r="DX121" s="39"/>
      <c r="DY121" s="39"/>
      <c r="DZ121" s="39"/>
      <c r="EA121" s="39"/>
      <c r="EB121" s="39"/>
      <c r="EC121" s="39"/>
      <c r="ED121" s="39"/>
      <c r="EE121" s="39"/>
      <c r="EF121" s="39"/>
      <c r="EG121" s="39"/>
      <c r="EH121" s="39"/>
      <c r="EI121" s="39"/>
      <c r="EJ121" s="39"/>
      <c r="EK121" s="39"/>
      <c r="EL121" s="39"/>
      <c r="EM121" s="39"/>
      <c r="EN121" s="39"/>
      <c r="EO121" s="39"/>
      <c r="EP121" s="39"/>
      <c r="EQ121" s="39"/>
      <c r="ER121" s="39"/>
      <c r="ES121" s="39"/>
      <c r="ET121" s="39"/>
      <c r="EU121" s="39"/>
      <c r="EV121" s="39"/>
      <c r="EW121" s="39"/>
      <c r="EX121" s="39"/>
      <c r="EY121" s="39"/>
      <c r="EZ121" s="39"/>
      <c r="FA121" s="39"/>
      <c r="FB121" s="39"/>
      <c r="FC121" s="39"/>
      <c r="FD121" s="39"/>
      <c r="FE121" s="39"/>
      <c r="FF121" s="39"/>
      <c r="FG121" s="39"/>
      <c r="FH121" s="39"/>
      <c r="FI121" s="39"/>
      <c r="FJ121" s="39"/>
      <c r="FK121" s="39"/>
      <c r="FL121" s="39"/>
      <c r="FM121" s="39"/>
      <c r="FN121" s="39"/>
      <c r="FO121" s="39"/>
      <c r="FP121" s="39"/>
      <c r="FQ121" s="39"/>
      <c r="FR121" s="39"/>
      <c r="FS121" s="39"/>
      <c r="FT121" s="39"/>
      <c r="FU121" s="39"/>
      <c r="FV121" s="39"/>
      <c r="FW121" s="39"/>
      <c r="FX121" s="39"/>
      <c r="FY121" s="39"/>
      <c r="FZ121" s="39"/>
      <c r="GA121" s="39"/>
      <c r="GB121" s="39"/>
      <c r="GC121" s="39"/>
      <c r="GD121" s="39"/>
      <c r="GE121" s="39"/>
      <c r="GF121" s="39"/>
      <c r="GG121" s="39"/>
      <c r="GH121" s="39"/>
      <c r="GI121" s="39"/>
      <c r="GJ121" s="39"/>
      <c r="GK121" s="39"/>
      <c r="GL121" s="39"/>
      <c r="GM121" s="39"/>
      <c r="GN121" s="39"/>
      <c r="GO121" s="39"/>
      <c r="GP121" s="39"/>
      <c r="GQ121" s="39"/>
      <c r="IZ121">
        <v>2018</v>
      </c>
      <c r="JA121" s="180">
        <v>188.25</v>
      </c>
      <c r="JB121" s="180">
        <v>199.07</v>
      </c>
      <c r="JC121" s="300">
        <v>192.74</v>
      </c>
      <c r="JD121" s="180">
        <v>197.21</v>
      </c>
      <c r="JE121" s="180">
        <v>190.2</v>
      </c>
      <c r="JF121" s="180">
        <v>201.49</v>
      </c>
      <c r="JG121">
        <v>192.05</v>
      </c>
      <c r="JH121">
        <v>196.28</v>
      </c>
      <c r="JI121">
        <v>191.31</v>
      </c>
      <c r="JJ121">
        <v>200.35</v>
      </c>
      <c r="JK121">
        <v>199.4</v>
      </c>
      <c r="JL121">
        <v>211.82</v>
      </c>
    </row>
    <row r="122" spans="1:272" ht="14.25" customHeight="1" x14ac:dyDescent="0.35">
      <c r="A122" s="185">
        <v>2019</v>
      </c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39"/>
      <c r="AH122" s="39"/>
      <c r="AI122" s="39"/>
      <c r="AJ122" s="39"/>
      <c r="AK122" s="39"/>
      <c r="AL122" s="39"/>
      <c r="AM122" s="39"/>
      <c r="AN122" s="39"/>
      <c r="AO122" s="39"/>
      <c r="AP122" s="39"/>
      <c r="AQ122" s="39"/>
      <c r="AR122" s="39"/>
      <c r="AS122" s="39"/>
      <c r="AT122" s="39"/>
      <c r="AU122" s="39"/>
      <c r="AV122" s="39"/>
      <c r="AW122" s="39"/>
      <c r="AX122" s="39"/>
      <c r="AY122" s="39"/>
      <c r="AZ122" s="4"/>
      <c r="BA122" s="4"/>
      <c r="BB122" s="4"/>
      <c r="BC122" s="4"/>
      <c r="BD122" s="4"/>
      <c r="BE122" s="39"/>
      <c r="BF122" s="39"/>
      <c r="BG122" s="39"/>
      <c r="BH122" s="39"/>
      <c r="BI122" s="39"/>
      <c r="BJ122" s="39"/>
      <c r="BK122" s="39"/>
      <c r="BL122" s="39"/>
      <c r="BM122" s="39"/>
      <c r="BN122" s="39"/>
      <c r="BO122" s="39"/>
      <c r="BP122" s="39"/>
      <c r="BQ122" s="39"/>
      <c r="BR122" s="39"/>
      <c r="BS122" s="39"/>
      <c r="BT122" s="39"/>
      <c r="BU122" s="39"/>
      <c r="BV122" s="39"/>
      <c r="BW122" s="39"/>
      <c r="BX122" s="39"/>
      <c r="BY122" s="39"/>
      <c r="BZ122" s="39"/>
      <c r="CA122" s="39"/>
      <c r="CB122" s="39"/>
      <c r="CC122" s="39"/>
      <c r="CD122" s="39"/>
      <c r="CE122" s="39"/>
      <c r="CF122" s="39"/>
      <c r="CG122" s="39"/>
      <c r="CH122" s="39"/>
      <c r="CI122" s="39"/>
      <c r="CJ122" s="39"/>
      <c r="CK122" s="39"/>
      <c r="CL122" s="39"/>
      <c r="CM122" s="39"/>
      <c r="CN122" s="39"/>
      <c r="CO122" s="39"/>
      <c r="CP122" s="39"/>
      <c r="CQ122" s="39"/>
      <c r="CR122" s="39"/>
      <c r="CS122" s="39"/>
      <c r="CT122" s="39"/>
      <c r="CU122" s="39"/>
      <c r="CV122" s="39"/>
      <c r="CW122" s="39"/>
      <c r="CX122" s="39"/>
      <c r="CY122" s="39"/>
      <c r="CZ122" s="39"/>
      <c r="DA122" s="39"/>
      <c r="DB122" s="39"/>
      <c r="DC122" s="39"/>
      <c r="DD122" s="39"/>
      <c r="DE122" s="39"/>
      <c r="DF122" s="39"/>
      <c r="DG122" s="39"/>
      <c r="DH122" s="39"/>
      <c r="DI122" s="39"/>
      <c r="DJ122" s="39"/>
      <c r="DK122" s="39"/>
      <c r="DL122" s="39"/>
      <c r="DM122" s="39"/>
      <c r="DN122" s="39"/>
      <c r="DO122" s="39"/>
      <c r="DP122" s="39"/>
      <c r="DQ122" s="39"/>
      <c r="DR122" s="39"/>
      <c r="DS122" s="39"/>
      <c r="DT122" s="39"/>
      <c r="DU122" s="39"/>
      <c r="DV122" s="39"/>
      <c r="DW122" s="39"/>
      <c r="DX122" s="39"/>
      <c r="DY122" s="39"/>
      <c r="DZ122" s="39"/>
      <c r="EA122" s="39"/>
      <c r="EB122" s="39"/>
      <c r="EC122" s="39"/>
      <c r="ED122" s="39"/>
      <c r="EE122" s="39"/>
      <c r="EF122" s="39"/>
      <c r="EG122" s="39"/>
      <c r="EH122" s="39"/>
      <c r="EI122" s="39"/>
      <c r="EJ122" s="39"/>
      <c r="EK122" s="39"/>
      <c r="EL122" s="39"/>
      <c r="EM122" s="39"/>
      <c r="EN122" s="39"/>
      <c r="EO122" s="39"/>
      <c r="EP122" s="39"/>
      <c r="EQ122" s="39"/>
      <c r="ER122" s="39"/>
      <c r="ES122" s="39"/>
      <c r="ET122" s="39"/>
      <c r="EU122" s="39"/>
      <c r="EV122" s="39"/>
      <c r="EW122" s="39"/>
      <c r="EX122" s="39"/>
      <c r="EY122" s="39"/>
      <c r="EZ122" s="39"/>
      <c r="FA122" s="39"/>
      <c r="FB122" s="39"/>
      <c r="FC122" s="39"/>
      <c r="FD122" s="39"/>
      <c r="FE122" s="39"/>
      <c r="FF122" s="39"/>
      <c r="FG122" s="39"/>
      <c r="FH122" s="39"/>
      <c r="FI122" s="39"/>
      <c r="FJ122" s="39"/>
      <c r="FK122" s="39"/>
      <c r="FL122" s="39"/>
      <c r="FM122" s="39"/>
      <c r="FN122" s="39"/>
      <c r="FO122" s="39"/>
      <c r="FP122" s="39"/>
      <c r="FQ122" s="39"/>
      <c r="FR122" s="39"/>
      <c r="FS122" s="39"/>
      <c r="FT122" s="39"/>
      <c r="FU122" s="39"/>
      <c r="FV122" s="39"/>
      <c r="FW122" s="39"/>
      <c r="FX122" s="39"/>
      <c r="FY122" s="39"/>
      <c r="FZ122" s="39"/>
      <c r="GA122" s="39"/>
      <c r="GB122" s="39"/>
      <c r="GC122" s="39"/>
      <c r="GD122" s="39"/>
      <c r="GE122" s="39"/>
      <c r="GF122" s="39"/>
      <c r="GG122" s="39"/>
      <c r="GH122" s="39"/>
      <c r="GI122" s="39"/>
      <c r="GJ122" s="39"/>
      <c r="GK122" s="39"/>
      <c r="GL122" s="39"/>
      <c r="GM122" s="39"/>
      <c r="GN122" s="39"/>
      <c r="GO122" s="39"/>
      <c r="GP122" s="39"/>
      <c r="GQ122" s="39"/>
      <c r="IZ122">
        <v>2019</v>
      </c>
      <c r="JA122" s="180">
        <v>193.75</v>
      </c>
      <c r="JB122" s="180">
        <v>184.26</v>
      </c>
      <c r="JC122" s="300">
        <v>205.74</v>
      </c>
      <c r="JD122" s="180">
        <v>193.05</v>
      </c>
      <c r="JE122" s="180">
        <v>193.44</v>
      </c>
      <c r="JF122" s="180">
        <v>195.42</v>
      </c>
      <c r="JG122">
        <v>184.67</v>
      </c>
      <c r="JH122">
        <v>204.31</v>
      </c>
      <c r="JI122">
        <v>195.19</v>
      </c>
      <c r="JJ122">
        <v>197.75</v>
      </c>
      <c r="JK122">
        <v>206.55</v>
      </c>
      <c r="JL122">
        <v>203.06</v>
      </c>
    </row>
    <row r="123" spans="1:272" ht="14.25" customHeight="1" x14ac:dyDescent="0.35">
      <c r="A123" s="185">
        <v>2020</v>
      </c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39"/>
      <c r="AH123" s="39"/>
      <c r="AI123" s="39"/>
      <c r="AJ123" s="39"/>
      <c r="AK123" s="39"/>
      <c r="AL123" s="39"/>
      <c r="AM123" s="39"/>
      <c r="AN123" s="39"/>
      <c r="AO123" s="39"/>
      <c r="AP123" s="39"/>
      <c r="AQ123" s="39"/>
      <c r="AR123" s="39"/>
      <c r="AS123" s="39"/>
      <c r="AT123" s="39"/>
      <c r="AU123" s="39"/>
      <c r="AV123" s="39"/>
      <c r="AW123" s="39"/>
      <c r="AX123" s="39"/>
      <c r="AY123" s="39"/>
      <c r="AZ123" s="4"/>
      <c r="BA123" s="4"/>
      <c r="BB123" s="4"/>
      <c r="BC123" s="4"/>
      <c r="BD123" s="4"/>
      <c r="BE123" s="39"/>
      <c r="BF123" s="39"/>
      <c r="BG123" s="39"/>
      <c r="BH123" s="39"/>
      <c r="BI123" s="39"/>
      <c r="BJ123" s="39"/>
      <c r="BK123" s="39"/>
      <c r="BL123" s="39"/>
      <c r="BM123" s="39"/>
      <c r="BN123" s="39"/>
      <c r="BO123" s="39"/>
      <c r="BP123" s="39"/>
      <c r="BQ123" s="39"/>
      <c r="BR123" s="39"/>
      <c r="BS123" s="39"/>
      <c r="BT123" s="39"/>
      <c r="BU123" s="39"/>
      <c r="BV123" s="39"/>
      <c r="BW123" s="39"/>
      <c r="BX123" s="39"/>
      <c r="BY123" s="39"/>
      <c r="BZ123" s="39"/>
      <c r="CA123" s="39"/>
      <c r="CB123" s="39"/>
      <c r="CC123" s="39"/>
      <c r="CD123" s="39"/>
      <c r="CE123" s="39"/>
      <c r="CF123" s="39"/>
      <c r="CG123" s="39"/>
      <c r="CH123" s="39"/>
      <c r="CI123" s="39"/>
      <c r="CJ123" s="39"/>
      <c r="CK123" s="39"/>
      <c r="CL123" s="39"/>
      <c r="CM123" s="39"/>
      <c r="CN123" s="39"/>
      <c r="CO123" s="39"/>
      <c r="CP123" s="39"/>
      <c r="CQ123" s="39"/>
      <c r="CR123" s="39"/>
      <c r="CS123" s="39"/>
      <c r="CT123" s="39"/>
      <c r="CU123" s="39"/>
      <c r="CV123" s="39"/>
      <c r="CW123" s="39"/>
      <c r="CX123" s="39"/>
      <c r="CY123" s="39"/>
      <c r="CZ123" s="39"/>
      <c r="DA123" s="39"/>
      <c r="DB123" s="39"/>
      <c r="DC123" s="39"/>
      <c r="DD123" s="39"/>
      <c r="DE123" s="39"/>
      <c r="DF123" s="39"/>
      <c r="DG123" s="39"/>
      <c r="DH123" s="39"/>
      <c r="DI123" s="39"/>
      <c r="DJ123" s="39"/>
      <c r="DK123" s="39"/>
      <c r="DL123" s="39"/>
      <c r="DM123" s="39"/>
      <c r="DN123" s="39"/>
      <c r="DO123" s="39"/>
      <c r="DP123" s="39"/>
      <c r="DQ123" s="39"/>
      <c r="DR123" s="39"/>
      <c r="DS123" s="39"/>
      <c r="DT123" s="39"/>
      <c r="DU123" s="39"/>
      <c r="DV123" s="39"/>
      <c r="DW123" s="39"/>
      <c r="DX123" s="39"/>
      <c r="DY123" s="39"/>
      <c r="DZ123" s="39"/>
      <c r="EA123" s="39"/>
      <c r="EB123" s="39"/>
      <c r="EC123" s="39"/>
      <c r="ED123" s="39"/>
      <c r="EE123" s="39"/>
      <c r="EF123" s="39"/>
      <c r="EG123" s="39"/>
      <c r="EH123" s="39"/>
      <c r="EI123" s="39"/>
      <c r="EJ123" s="39"/>
      <c r="EK123" s="39"/>
      <c r="EL123" s="39"/>
      <c r="EM123" s="39"/>
      <c r="EN123" s="39"/>
      <c r="EO123" s="39"/>
      <c r="EP123" s="39"/>
      <c r="EQ123" s="39"/>
      <c r="ER123" s="39"/>
      <c r="ES123" s="39"/>
      <c r="ET123" s="39"/>
      <c r="EU123" s="39"/>
      <c r="EV123" s="39"/>
      <c r="EW123" s="39"/>
      <c r="EX123" s="39"/>
      <c r="EY123" s="39"/>
      <c r="EZ123" s="39"/>
      <c r="FA123" s="39"/>
      <c r="FB123" s="39"/>
      <c r="FC123" s="39"/>
      <c r="FD123" s="39"/>
      <c r="FE123" s="39"/>
      <c r="FF123" s="39"/>
      <c r="FG123" s="39"/>
      <c r="FH123" s="39"/>
      <c r="FI123" s="39"/>
      <c r="FJ123" s="39"/>
      <c r="FK123" s="39"/>
      <c r="FL123" s="39"/>
      <c r="FM123" s="39"/>
      <c r="FN123" s="39"/>
      <c r="FO123" s="39"/>
      <c r="FP123" s="39"/>
      <c r="FQ123" s="39"/>
      <c r="FR123" s="39"/>
      <c r="FS123" s="39"/>
      <c r="FT123" s="39"/>
      <c r="FU123" s="39"/>
      <c r="FV123" s="39"/>
      <c r="FW123" s="39"/>
      <c r="FX123" s="39"/>
      <c r="FY123" s="39"/>
      <c r="FZ123" s="39"/>
      <c r="GA123" s="39"/>
      <c r="GB123" s="39"/>
      <c r="GC123" s="39"/>
      <c r="GD123" s="39"/>
      <c r="GE123" s="39"/>
      <c r="GF123" s="39"/>
      <c r="GG123" s="39"/>
      <c r="GH123" s="39"/>
      <c r="GI123" s="39"/>
      <c r="GJ123" s="39"/>
      <c r="GK123" s="39"/>
      <c r="GL123" s="39"/>
      <c r="GM123" s="39"/>
      <c r="GN123" s="39"/>
      <c r="GO123" s="39"/>
      <c r="GP123" s="39"/>
      <c r="GQ123" s="39"/>
      <c r="IZ123">
        <v>2020</v>
      </c>
      <c r="JA123" s="180">
        <v>196.69</v>
      </c>
      <c r="JB123" s="180">
        <v>195.26</v>
      </c>
      <c r="JC123" s="300">
        <v>207.95</v>
      </c>
      <c r="JD123" s="180">
        <v>209.44</v>
      </c>
      <c r="JE123" s="180">
        <v>198.29</v>
      </c>
      <c r="JF123" s="180">
        <v>194.29</v>
      </c>
      <c r="JG123">
        <v>209.22</v>
      </c>
      <c r="JH123">
        <v>213.24</v>
      </c>
      <c r="JI123">
        <v>162.47999999999999</v>
      </c>
      <c r="JJ123">
        <v>229.99</v>
      </c>
      <c r="JK123">
        <v>236.69</v>
      </c>
      <c r="JL123">
        <v>242.66</v>
      </c>
    </row>
    <row r="124" spans="1:272" ht="14.25" customHeight="1" x14ac:dyDescent="0.35">
      <c r="A124" s="185">
        <v>2021</v>
      </c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  <c r="AM124" s="39"/>
      <c r="AN124" s="39"/>
      <c r="AO124" s="39"/>
      <c r="AP124" s="39"/>
      <c r="AQ124" s="39"/>
      <c r="AR124" s="39"/>
      <c r="AS124" s="39"/>
      <c r="AT124" s="39"/>
      <c r="AU124" s="39"/>
      <c r="AV124" s="39"/>
      <c r="AW124" s="39"/>
      <c r="AX124" s="39"/>
      <c r="AY124" s="39"/>
      <c r="AZ124" s="4"/>
      <c r="BA124" s="4"/>
      <c r="BB124" s="4"/>
      <c r="BC124" s="4"/>
      <c r="BD124" s="4"/>
      <c r="BE124" s="39"/>
      <c r="BF124" s="39"/>
      <c r="BG124" s="39"/>
      <c r="BH124" s="39"/>
      <c r="BI124" s="39"/>
      <c r="BJ124" s="39"/>
      <c r="BK124" s="39"/>
      <c r="BL124" s="39"/>
      <c r="BM124" s="39"/>
      <c r="BN124" s="39"/>
      <c r="BO124" s="39"/>
      <c r="BP124" s="39"/>
      <c r="BQ124" s="39"/>
      <c r="BR124" s="39"/>
      <c r="BS124" s="39"/>
      <c r="BT124" s="39"/>
      <c r="BU124" s="39"/>
      <c r="BV124" s="39"/>
      <c r="BW124" s="39"/>
      <c r="BX124" s="39"/>
      <c r="BY124" s="39"/>
      <c r="BZ124" s="39"/>
      <c r="CA124" s="39"/>
      <c r="CB124" s="39"/>
      <c r="CC124" s="39"/>
      <c r="CD124" s="39"/>
      <c r="CE124" s="39"/>
      <c r="CF124" s="39"/>
      <c r="CG124" s="39"/>
      <c r="CH124" s="39"/>
      <c r="CI124" s="39"/>
      <c r="CJ124" s="39"/>
      <c r="CK124" s="39"/>
      <c r="CL124" s="39"/>
      <c r="CM124" s="39"/>
      <c r="CN124" s="39"/>
      <c r="CO124" s="39"/>
      <c r="CP124" s="39"/>
      <c r="CQ124" s="39"/>
      <c r="CR124" s="39"/>
      <c r="CS124" s="39"/>
      <c r="CT124" s="39"/>
      <c r="CU124" s="39"/>
      <c r="CV124" s="39"/>
      <c r="CW124" s="39"/>
      <c r="CX124" s="39"/>
      <c r="CY124" s="39"/>
      <c r="CZ124" s="39"/>
      <c r="DA124" s="39"/>
      <c r="DB124" s="39"/>
      <c r="DC124" s="39"/>
      <c r="DD124" s="39"/>
      <c r="DE124" s="39"/>
      <c r="DF124" s="39"/>
      <c r="DG124" s="39"/>
      <c r="DH124" s="39"/>
      <c r="DI124" s="39"/>
      <c r="DJ124" s="39"/>
      <c r="DK124" s="39"/>
      <c r="DL124" s="39"/>
      <c r="DM124" s="39"/>
      <c r="DN124" s="39"/>
      <c r="DO124" s="39"/>
      <c r="DP124" s="39"/>
      <c r="DQ124" s="39"/>
      <c r="DR124" s="39"/>
      <c r="DS124" s="39"/>
      <c r="DT124" s="39"/>
      <c r="DU124" s="39"/>
      <c r="DV124" s="39"/>
      <c r="DW124" s="39"/>
      <c r="DX124" s="39"/>
      <c r="DY124" s="39"/>
      <c r="DZ124" s="39"/>
      <c r="EA124" s="39"/>
      <c r="EB124" s="39"/>
      <c r="EC124" s="39"/>
      <c r="ED124" s="39"/>
      <c r="EE124" s="39"/>
      <c r="EF124" s="39"/>
      <c r="EG124" s="39"/>
      <c r="EH124" s="39"/>
      <c r="EI124" s="39"/>
      <c r="EJ124" s="39"/>
      <c r="EK124" s="39"/>
      <c r="EL124" s="39"/>
      <c r="EM124" s="39"/>
      <c r="EN124" s="39"/>
      <c r="EO124" s="39"/>
      <c r="EP124" s="39"/>
      <c r="EQ124" s="39"/>
      <c r="ER124" s="39"/>
      <c r="ES124" s="39"/>
      <c r="ET124" s="39"/>
      <c r="EU124" s="39"/>
      <c r="EV124" s="39"/>
      <c r="EW124" s="39"/>
      <c r="EX124" s="39"/>
      <c r="EY124" s="39"/>
      <c r="EZ124" s="39"/>
      <c r="FA124" s="39"/>
      <c r="FB124" s="39"/>
      <c r="FC124" s="39"/>
      <c r="FD124" s="39"/>
      <c r="FE124" s="39"/>
      <c r="FF124" s="39"/>
      <c r="FG124" s="39"/>
      <c r="FH124" s="39"/>
      <c r="FI124" s="39"/>
      <c r="FJ124" s="39"/>
      <c r="FK124" s="39"/>
      <c r="FL124" s="39"/>
      <c r="FM124" s="39"/>
      <c r="FN124" s="39"/>
      <c r="FO124" s="39"/>
      <c r="FP124" s="39"/>
      <c r="FQ124" s="39"/>
      <c r="FR124" s="39"/>
      <c r="FS124" s="39"/>
      <c r="FT124" s="39"/>
      <c r="FU124" s="39"/>
      <c r="FV124" s="39"/>
      <c r="FW124" s="39"/>
      <c r="FX124" s="39"/>
      <c r="FY124" s="39"/>
      <c r="FZ124" s="39"/>
      <c r="GA124" s="39"/>
      <c r="GB124" s="39"/>
      <c r="GC124" s="39"/>
      <c r="GD124" s="39"/>
      <c r="GE124" s="39"/>
      <c r="GF124" s="39"/>
      <c r="GG124" s="39"/>
      <c r="GH124" s="39"/>
      <c r="GI124" s="39"/>
      <c r="GJ124" s="39"/>
      <c r="GK124" s="39"/>
      <c r="GL124" s="39"/>
      <c r="GM124" s="39"/>
      <c r="GN124" s="39"/>
      <c r="GO124" s="39"/>
      <c r="GP124" s="39"/>
      <c r="GQ124" s="39"/>
      <c r="IZ124">
        <v>2021</v>
      </c>
      <c r="JA124" s="180">
        <v>237.52</v>
      </c>
      <c r="JB124" s="180">
        <v>245.52</v>
      </c>
      <c r="JC124" s="300">
        <v>252.33</v>
      </c>
      <c r="JD124" s="180">
        <v>255.75</v>
      </c>
      <c r="JE124" s="180">
        <v>262.18</v>
      </c>
      <c r="JF124" s="180">
        <v>275.73</v>
      </c>
      <c r="JG124">
        <v>268.08999999999997</v>
      </c>
      <c r="JH124">
        <v>281.8</v>
      </c>
      <c r="JI124">
        <v>290.67</v>
      </c>
      <c r="JJ124">
        <v>289.16000000000003</v>
      </c>
      <c r="JK124">
        <v>297.16000000000003</v>
      </c>
      <c r="JL124">
        <v>302.05</v>
      </c>
    </row>
    <row r="125" spans="1:272" ht="14.25" customHeight="1" x14ac:dyDescent="0.35">
      <c r="A125" s="185">
        <v>2022</v>
      </c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39"/>
      <c r="AH125" s="39"/>
      <c r="AI125" s="39"/>
      <c r="AJ125" s="39"/>
      <c r="AK125" s="39"/>
      <c r="AL125" s="39"/>
      <c r="AM125" s="39"/>
      <c r="AN125" s="39"/>
      <c r="AO125" s="39"/>
      <c r="AP125" s="39"/>
      <c r="AQ125" s="39"/>
      <c r="AR125" s="39"/>
      <c r="AS125" s="39"/>
      <c r="AT125" s="39"/>
      <c r="AU125" s="39"/>
      <c r="AV125" s="39"/>
      <c r="AW125" s="39"/>
      <c r="AX125" s="39"/>
      <c r="AY125" s="39"/>
      <c r="AZ125" s="4"/>
      <c r="BA125" s="4"/>
      <c r="BB125" s="4"/>
      <c r="BC125" s="4"/>
      <c r="BD125" s="4"/>
      <c r="BE125" s="39"/>
      <c r="BF125" s="39"/>
      <c r="BG125" s="39"/>
      <c r="BH125" s="39"/>
      <c r="BI125" s="39"/>
      <c r="BJ125" s="39"/>
      <c r="BK125" s="39"/>
      <c r="BL125" s="39"/>
      <c r="BM125" s="39"/>
      <c r="BN125" s="39"/>
      <c r="BO125" s="39"/>
      <c r="BP125" s="39"/>
      <c r="BQ125" s="39"/>
      <c r="BR125" s="39"/>
      <c r="BS125" s="39"/>
      <c r="BT125" s="39"/>
      <c r="BU125" s="39"/>
      <c r="BV125" s="39"/>
      <c r="BW125" s="39"/>
      <c r="BX125" s="39"/>
      <c r="BY125" s="39"/>
      <c r="BZ125" s="39"/>
      <c r="CA125" s="39"/>
      <c r="CB125" s="39"/>
      <c r="CC125" s="39"/>
      <c r="CD125" s="39"/>
      <c r="CE125" s="39"/>
      <c r="CF125" s="39"/>
      <c r="CG125" s="39"/>
      <c r="CH125" s="39"/>
      <c r="CI125" s="39"/>
      <c r="CJ125" s="39"/>
      <c r="CK125" s="39"/>
      <c r="CL125" s="39"/>
      <c r="CM125" s="39"/>
      <c r="CN125" s="39"/>
      <c r="CO125" s="39"/>
      <c r="CP125" s="39"/>
      <c r="CQ125" s="39"/>
      <c r="CR125" s="39"/>
      <c r="CS125" s="39"/>
      <c r="CT125" s="39"/>
      <c r="CU125" s="39"/>
      <c r="CV125" s="39"/>
      <c r="CW125" s="39"/>
      <c r="CX125" s="39"/>
      <c r="CY125" s="39"/>
      <c r="CZ125" s="39"/>
      <c r="DA125" s="39"/>
      <c r="DB125" s="39"/>
      <c r="DC125" s="39"/>
      <c r="DD125" s="39"/>
      <c r="DE125" s="39"/>
      <c r="DF125" s="39"/>
      <c r="DG125" s="39"/>
      <c r="DH125" s="39"/>
      <c r="DI125" s="39"/>
      <c r="DJ125" s="39"/>
      <c r="DK125" s="39"/>
      <c r="DL125" s="39"/>
      <c r="DM125" s="39"/>
      <c r="DN125" s="39"/>
      <c r="DO125" s="39"/>
      <c r="DP125" s="39"/>
      <c r="DQ125" s="39"/>
      <c r="DR125" s="39"/>
      <c r="DS125" s="39"/>
      <c r="DT125" s="39"/>
      <c r="DU125" s="39"/>
      <c r="DV125" s="39"/>
      <c r="DW125" s="39"/>
      <c r="DX125" s="39"/>
      <c r="DY125" s="39"/>
      <c r="DZ125" s="39"/>
      <c r="EA125" s="39"/>
      <c r="EB125" s="39"/>
      <c r="EC125" s="39"/>
      <c r="ED125" s="39"/>
      <c r="EE125" s="39"/>
      <c r="EF125" s="39"/>
      <c r="EG125" s="39"/>
      <c r="EH125" s="39"/>
      <c r="EI125" s="39"/>
      <c r="EJ125" s="39"/>
      <c r="EK125" s="39"/>
      <c r="EL125" s="39"/>
      <c r="EM125" s="39"/>
      <c r="EN125" s="39"/>
      <c r="EO125" s="39"/>
      <c r="EP125" s="39"/>
      <c r="EQ125" s="39"/>
      <c r="ER125" s="39"/>
      <c r="ES125" s="39"/>
      <c r="ET125" s="39"/>
      <c r="EU125" s="39"/>
      <c r="EV125" s="39"/>
      <c r="EW125" s="39"/>
      <c r="EX125" s="39"/>
      <c r="EY125" s="39"/>
      <c r="EZ125" s="39"/>
      <c r="FA125" s="39"/>
      <c r="FB125" s="39"/>
      <c r="FC125" s="39"/>
      <c r="FD125" s="39"/>
      <c r="FE125" s="39"/>
      <c r="FF125" s="39"/>
      <c r="FG125" s="39"/>
      <c r="FH125" s="39"/>
      <c r="FI125" s="39"/>
      <c r="FJ125" s="39"/>
      <c r="FK125" s="39"/>
      <c r="FL125" s="39"/>
      <c r="FM125" s="39"/>
      <c r="FN125" s="39"/>
      <c r="FO125" s="39"/>
      <c r="FP125" s="39"/>
      <c r="FQ125" s="39"/>
      <c r="FR125" s="39"/>
      <c r="FS125" s="39"/>
      <c r="FT125" s="39"/>
      <c r="FU125" s="39"/>
      <c r="FV125" s="39"/>
      <c r="FW125" s="39"/>
      <c r="FX125" s="39"/>
      <c r="FY125" s="39"/>
      <c r="FZ125" s="39"/>
      <c r="GA125" s="39"/>
      <c r="GB125" s="39"/>
      <c r="GC125" s="39"/>
      <c r="GD125" s="39"/>
      <c r="GE125" s="39"/>
      <c r="GF125" s="39"/>
      <c r="GG125" s="39"/>
      <c r="GH125" s="39"/>
      <c r="GI125" s="39"/>
      <c r="GJ125" s="39"/>
      <c r="GK125" s="39"/>
      <c r="GL125" s="39"/>
      <c r="GM125" s="39"/>
      <c r="GN125" s="39"/>
      <c r="GO125" s="39"/>
      <c r="GP125" s="39"/>
      <c r="GQ125" s="39"/>
      <c r="IZ125">
        <v>2022</v>
      </c>
      <c r="JA125" s="180">
        <v>310.64</v>
      </c>
      <c r="JB125" s="180">
        <v>340.41</v>
      </c>
      <c r="JC125" s="300">
        <v>319.95</v>
      </c>
      <c r="JD125" s="180">
        <v>342.32</v>
      </c>
      <c r="JE125" s="180">
        <v>335.53</v>
      </c>
      <c r="JF125" s="180">
        <v>331.96</v>
      </c>
      <c r="JG125">
        <v>331.11</v>
      </c>
      <c r="JH125">
        <v>318.64</v>
      </c>
      <c r="JI125">
        <v>337.83</v>
      </c>
      <c r="JJ125">
        <v>336.67</v>
      </c>
      <c r="JK125">
        <v>311.29000000000002</v>
      </c>
      <c r="JL125">
        <v>320.14</v>
      </c>
    </row>
    <row r="126" spans="1:272" ht="14.25" customHeight="1" x14ac:dyDescent="0.35">
      <c r="A126" s="185">
        <v>2023</v>
      </c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39"/>
      <c r="AH126" s="39"/>
      <c r="AI126" s="39"/>
      <c r="AJ126" s="39"/>
      <c r="AK126" s="39"/>
      <c r="AL126" s="39"/>
      <c r="AM126" s="39"/>
      <c r="AN126" s="39"/>
      <c r="AO126" s="39"/>
      <c r="AP126" s="39"/>
      <c r="AQ126" s="39"/>
      <c r="AR126" s="39"/>
      <c r="AS126" s="39"/>
      <c r="AT126" s="39"/>
      <c r="AU126" s="39"/>
      <c r="AV126" s="39"/>
      <c r="AW126" s="39"/>
      <c r="AX126" s="39"/>
      <c r="AY126" s="39"/>
      <c r="AZ126" s="4"/>
      <c r="BA126" s="4"/>
      <c r="BB126" s="4"/>
      <c r="BC126" s="4"/>
      <c r="BD126" s="4"/>
      <c r="BE126" s="39"/>
      <c r="BF126" s="39"/>
      <c r="BG126" s="39"/>
      <c r="BH126" s="39"/>
      <c r="BI126" s="39"/>
      <c r="BJ126" s="39"/>
      <c r="BK126" s="39"/>
      <c r="BL126" s="39"/>
      <c r="BM126" s="39"/>
      <c r="BN126" s="39"/>
      <c r="BO126" s="39"/>
      <c r="BP126" s="39"/>
      <c r="BQ126" s="39"/>
      <c r="BR126" s="39"/>
      <c r="BS126" s="39"/>
      <c r="BT126" s="39"/>
      <c r="BU126" s="39"/>
      <c r="BV126" s="39"/>
      <c r="BW126" s="39"/>
      <c r="BX126" s="39"/>
      <c r="BY126" s="39"/>
      <c r="BZ126" s="39"/>
      <c r="CA126" s="39"/>
      <c r="CB126" s="39"/>
      <c r="CC126" s="39"/>
      <c r="CD126" s="39"/>
      <c r="CE126" s="39"/>
      <c r="CF126" s="39"/>
      <c r="CG126" s="39"/>
      <c r="CH126" s="39"/>
      <c r="CI126" s="39"/>
      <c r="CJ126" s="39"/>
      <c r="CK126" s="39"/>
      <c r="CL126" s="39"/>
      <c r="CM126" s="39"/>
      <c r="CN126" s="39"/>
      <c r="CO126" s="39"/>
      <c r="CP126" s="39"/>
      <c r="CQ126" s="39"/>
      <c r="CR126" s="39"/>
      <c r="CS126" s="39"/>
      <c r="CT126" s="39"/>
      <c r="CU126" s="39"/>
      <c r="CV126" s="39"/>
      <c r="CW126" s="39"/>
      <c r="CX126" s="39"/>
      <c r="CY126" s="39"/>
      <c r="CZ126" s="39"/>
      <c r="DA126" s="39"/>
      <c r="DB126" s="39"/>
      <c r="DC126" s="39"/>
      <c r="DD126" s="39"/>
      <c r="DE126" s="39"/>
      <c r="DF126" s="39"/>
      <c r="DG126" s="39"/>
      <c r="DH126" s="39"/>
      <c r="DI126" s="39"/>
      <c r="DJ126" s="39"/>
      <c r="DK126" s="39"/>
      <c r="DL126" s="39"/>
      <c r="DM126" s="39"/>
      <c r="DN126" s="39"/>
      <c r="DO126" s="39"/>
      <c r="DP126" s="39"/>
      <c r="DQ126" s="39"/>
      <c r="DR126" s="39"/>
      <c r="DS126" s="39"/>
      <c r="DT126" s="39"/>
      <c r="DU126" s="39"/>
      <c r="DV126" s="39"/>
      <c r="DW126" s="39"/>
      <c r="DX126" s="39"/>
      <c r="DY126" s="39"/>
      <c r="DZ126" s="39"/>
      <c r="EA126" s="39"/>
      <c r="EB126" s="39"/>
      <c r="EC126" s="39"/>
      <c r="ED126" s="39"/>
      <c r="EE126" s="39"/>
      <c r="EF126" s="39"/>
      <c r="EG126" s="39"/>
      <c r="EH126" s="39"/>
      <c r="EI126" s="39"/>
      <c r="EJ126" s="39"/>
      <c r="EK126" s="39"/>
      <c r="EL126" s="39"/>
      <c r="EM126" s="39"/>
      <c r="EN126" s="39"/>
      <c r="EO126" s="39"/>
      <c r="EP126" s="39"/>
      <c r="EQ126" s="39"/>
      <c r="ER126" s="39"/>
      <c r="ES126" s="39"/>
      <c r="ET126" s="39"/>
      <c r="EU126" s="39"/>
      <c r="EV126" s="39"/>
      <c r="EW126" s="39"/>
      <c r="EX126" s="39"/>
      <c r="EY126" s="39"/>
      <c r="EZ126" s="39"/>
      <c r="FA126" s="39"/>
      <c r="FB126" s="39"/>
      <c r="FC126" s="39"/>
      <c r="FD126" s="39"/>
      <c r="FE126" s="39"/>
      <c r="FF126" s="39"/>
      <c r="FG126" s="39"/>
      <c r="FH126" s="39"/>
      <c r="FI126" s="39"/>
      <c r="FJ126" s="39"/>
      <c r="FK126" s="39"/>
      <c r="FL126" s="39"/>
      <c r="FM126" s="39"/>
      <c r="FN126" s="39"/>
      <c r="FO126" s="39"/>
      <c r="FP126" s="39"/>
      <c r="FQ126" s="39"/>
      <c r="FR126" s="39"/>
      <c r="FS126" s="39"/>
      <c r="FT126" s="39"/>
      <c r="FU126" s="39"/>
      <c r="FV126" s="39"/>
      <c r="FW126" s="39"/>
      <c r="FX126" s="39"/>
      <c r="FY126" s="39"/>
      <c r="FZ126" s="39"/>
      <c r="GA126" s="39"/>
      <c r="GB126" s="39"/>
      <c r="GC126" s="39"/>
      <c r="GD126" s="39"/>
      <c r="GE126" s="39"/>
      <c r="GF126" s="39"/>
      <c r="GG126" s="39"/>
      <c r="GH126" s="39"/>
      <c r="GI126" s="39"/>
      <c r="GJ126" s="39"/>
      <c r="GK126" s="39"/>
      <c r="GL126" s="39"/>
      <c r="GM126" s="39"/>
      <c r="GN126" s="39"/>
      <c r="GO126" s="39"/>
      <c r="GP126" s="39"/>
      <c r="GQ126" s="39"/>
      <c r="IZ126">
        <v>2023</v>
      </c>
      <c r="JA126" s="180">
        <v>332.14</v>
      </c>
      <c r="JB126" s="180">
        <v>317.22000000000003</v>
      </c>
      <c r="JC126" s="300">
        <v>336.5</v>
      </c>
      <c r="JD126" s="180">
        <v>336.21</v>
      </c>
      <c r="JE126" s="180">
        <v>344.38</v>
      </c>
      <c r="JF126" s="180">
        <v>342.46</v>
      </c>
      <c r="JG126">
        <v>311.95999999999998</v>
      </c>
      <c r="JH126">
        <v>317.32</v>
      </c>
      <c r="JI126">
        <v>324.04000000000002</v>
      </c>
      <c r="JJ126">
        <v>380.6</v>
      </c>
      <c r="JK126">
        <v>377</v>
      </c>
      <c r="JL126">
        <v>351.13</v>
      </c>
    </row>
    <row r="127" spans="1:272" ht="15" customHeight="1" x14ac:dyDescent="0.3">
      <c r="A127" s="185">
        <v>2024</v>
      </c>
      <c r="IZ127">
        <v>2024</v>
      </c>
      <c r="JA127" s="180">
        <v>331.05</v>
      </c>
      <c r="JB127" s="180">
        <v>361.83</v>
      </c>
      <c r="JC127" s="300">
        <v>356.38</v>
      </c>
      <c r="JD127" s="180">
        <v>350.93</v>
      </c>
      <c r="JE127" s="180">
        <v>358.48</v>
      </c>
      <c r="JF127" s="180">
        <v>351.37</v>
      </c>
      <c r="JG127">
        <v>352.31</v>
      </c>
      <c r="JH127">
        <v>368.88</v>
      </c>
      <c r="JI127">
        <v>347.18</v>
      </c>
      <c r="JJ127">
        <v>340.17</v>
      </c>
      <c r="JK127">
        <v>356.81</v>
      </c>
      <c r="JL127">
        <v>354.36</v>
      </c>
    </row>
    <row r="128" spans="1:272" ht="15" customHeight="1" x14ac:dyDescent="0.3">
      <c r="A128" s="185">
        <v>2025</v>
      </c>
      <c r="IZ128">
        <v>2025</v>
      </c>
      <c r="JA128" s="180">
        <v>344.12</v>
      </c>
      <c r="JB128" s="180">
        <v>362.81</v>
      </c>
      <c r="JC128" s="300">
        <v>390.84</v>
      </c>
      <c r="JD128" s="180"/>
      <c r="JE128" s="180"/>
      <c r="JF128" s="180"/>
    </row>
    <row r="129" spans="1:273" s="96" customFormat="1" ht="14.25" customHeight="1" x14ac:dyDescent="0.35">
      <c r="A129" s="212" t="s">
        <v>307</v>
      </c>
      <c r="W129" s="96" t="e">
        <f>W62+#REF!+#REF!</f>
        <v>#REF!</v>
      </c>
      <c r="AA129" s="96">
        <v>301984</v>
      </c>
      <c r="AC129" s="96">
        <v>235000</v>
      </c>
      <c r="JC129" s="219"/>
    </row>
    <row r="130" spans="1:273" s="30" customFormat="1" ht="14.25" customHeight="1" x14ac:dyDescent="0.35">
      <c r="A130" s="194"/>
      <c r="AA130" s="30">
        <v>306442</v>
      </c>
      <c r="AC130" s="30">
        <v>235000</v>
      </c>
      <c r="IC130" s="30" t="s">
        <v>0</v>
      </c>
      <c r="ID130" s="30" t="s">
        <v>1</v>
      </c>
      <c r="IE130" s="30" t="s">
        <v>2</v>
      </c>
      <c r="IF130" s="30" t="s">
        <v>3</v>
      </c>
      <c r="IG130" s="30" t="s">
        <v>4</v>
      </c>
      <c r="IH130" s="30" t="s">
        <v>5</v>
      </c>
      <c r="II130" s="30" t="s">
        <v>7</v>
      </c>
      <c r="IJ130" s="30" t="s">
        <v>7</v>
      </c>
      <c r="IK130" s="30" t="s">
        <v>8</v>
      </c>
      <c r="IL130" s="30" t="s">
        <v>9</v>
      </c>
      <c r="IM130" s="30" t="s">
        <v>10</v>
      </c>
      <c r="IN130" s="30" t="s">
        <v>11</v>
      </c>
      <c r="IO130" s="30" t="s">
        <v>0</v>
      </c>
      <c r="IP130" s="30" t="s">
        <v>1</v>
      </c>
      <c r="IQ130" s="30" t="s">
        <v>2</v>
      </c>
      <c r="IR130" s="30" t="s">
        <v>3</v>
      </c>
      <c r="IS130" s="30" t="s">
        <v>4</v>
      </c>
      <c r="IT130" s="30" t="s">
        <v>5</v>
      </c>
      <c r="IU130" s="30" t="s">
        <v>6</v>
      </c>
      <c r="IV130" s="30" t="s">
        <v>7</v>
      </c>
      <c r="IW130" s="30" t="s">
        <v>8</v>
      </c>
      <c r="IX130" s="30" t="s">
        <v>9</v>
      </c>
      <c r="IY130" s="30" t="s">
        <v>10</v>
      </c>
      <c r="IZ130" s="30" t="s">
        <v>11</v>
      </c>
      <c r="JA130" s="30" t="s">
        <v>0</v>
      </c>
      <c r="JB130" s="30" t="s">
        <v>1</v>
      </c>
      <c r="JC130" s="290" t="s">
        <v>2</v>
      </c>
      <c r="JD130" s="30" t="s">
        <v>3</v>
      </c>
      <c r="JE130" s="30" t="s">
        <v>4</v>
      </c>
      <c r="JF130" s="30" t="s">
        <v>5</v>
      </c>
      <c r="JG130" s="30" t="s">
        <v>6</v>
      </c>
      <c r="JH130" s="30" t="s">
        <v>7</v>
      </c>
      <c r="JI130" s="30" t="s">
        <v>8</v>
      </c>
      <c r="JJ130" s="30" t="s">
        <v>9</v>
      </c>
      <c r="JK130" s="30" t="s">
        <v>10</v>
      </c>
      <c r="JL130" s="30" t="s">
        <v>11</v>
      </c>
      <c r="JM130" s="30" t="s">
        <v>0</v>
      </c>
    </row>
    <row r="131" spans="1:273" ht="14.25" hidden="1" customHeight="1" x14ac:dyDescent="0.35">
      <c r="A131" s="193">
        <v>2006</v>
      </c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IC131">
        <v>163</v>
      </c>
      <c r="JC131" s="219"/>
    </row>
    <row r="132" spans="1:273" ht="14.25" hidden="1" customHeight="1" x14ac:dyDescent="0.35">
      <c r="A132" s="193">
        <v>2007</v>
      </c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IC132">
        <v>199</v>
      </c>
      <c r="JC132" s="219"/>
    </row>
    <row r="133" spans="1:273" ht="14.25" hidden="1" customHeight="1" x14ac:dyDescent="0.35">
      <c r="A133" s="193">
        <v>2008</v>
      </c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IC133">
        <v>195</v>
      </c>
      <c r="JC133" s="219"/>
    </row>
    <row r="134" spans="1:273" ht="14.25" hidden="1" customHeight="1" x14ac:dyDescent="0.35">
      <c r="A134" s="193">
        <v>2009</v>
      </c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IC134">
        <v>192</v>
      </c>
      <c r="JC134" s="219"/>
    </row>
    <row r="135" spans="1:273" ht="14.25" hidden="1" customHeight="1" x14ac:dyDescent="0.35">
      <c r="A135" s="185">
        <v>2010</v>
      </c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IC135">
        <v>229</v>
      </c>
      <c r="JC135" s="219"/>
    </row>
    <row r="136" spans="1:273" ht="14.25" hidden="1" customHeight="1" x14ac:dyDescent="0.35">
      <c r="A136" s="185">
        <v>2011</v>
      </c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IC136">
        <v>197</v>
      </c>
      <c r="JC136" s="219"/>
    </row>
    <row r="137" spans="1:273" ht="14.25" hidden="1" customHeight="1" x14ac:dyDescent="0.35">
      <c r="A137" s="193">
        <v>2012</v>
      </c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IC137">
        <v>273</v>
      </c>
      <c r="JC137" s="219"/>
    </row>
    <row r="138" spans="1:273" ht="14.25" customHeight="1" x14ac:dyDescent="0.35">
      <c r="A138" s="185">
        <v>2013</v>
      </c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39"/>
      <c r="AH138" s="39"/>
      <c r="AI138" s="39"/>
      <c r="AJ138" s="39"/>
      <c r="AK138" s="39"/>
      <c r="AL138" s="39"/>
      <c r="AM138" s="39"/>
      <c r="AN138" s="39"/>
      <c r="AO138" s="39"/>
      <c r="AP138" s="39"/>
      <c r="AQ138" s="39"/>
      <c r="AR138" s="39"/>
      <c r="AS138" s="39"/>
      <c r="AT138" s="39"/>
      <c r="AU138" s="39"/>
      <c r="AV138" s="39"/>
      <c r="AW138" s="39"/>
      <c r="AX138" s="39"/>
      <c r="AY138" s="39"/>
      <c r="AZ138" s="4"/>
      <c r="BA138" s="4"/>
      <c r="BB138" s="4"/>
      <c r="BC138" s="4"/>
      <c r="BD138" s="4"/>
      <c r="BE138" s="39"/>
      <c r="BF138" s="39"/>
      <c r="BG138" s="39"/>
      <c r="BH138" s="39"/>
      <c r="BI138" s="39"/>
      <c r="BJ138" s="39"/>
      <c r="BK138" s="39"/>
      <c r="BL138" s="39"/>
      <c r="BM138" s="39"/>
      <c r="BN138" s="39"/>
      <c r="BO138" s="39"/>
      <c r="BP138" s="39"/>
      <c r="BQ138" s="39"/>
      <c r="BR138" s="39"/>
      <c r="BS138" s="39"/>
      <c r="BT138" s="39"/>
      <c r="BU138" s="39"/>
      <c r="BV138" s="39"/>
      <c r="BW138" s="39"/>
      <c r="BX138" s="39"/>
      <c r="BY138" s="39"/>
      <c r="BZ138" s="39"/>
      <c r="CA138" s="39"/>
      <c r="CB138" s="39"/>
      <c r="CC138" s="39"/>
      <c r="CD138" s="39"/>
      <c r="CE138" s="39"/>
      <c r="CF138" s="39"/>
      <c r="CG138" s="39"/>
      <c r="CH138" s="39"/>
      <c r="CI138" s="39"/>
      <c r="CJ138" s="39"/>
      <c r="CK138" s="39"/>
      <c r="CL138" s="39"/>
      <c r="CM138" s="39"/>
      <c r="CN138" s="39"/>
      <c r="CO138" s="39"/>
      <c r="CP138" s="39"/>
      <c r="CQ138" s="39"/>
      <c r="CR138" s="39"/>
      <c r="CS138" s="39"/>
      <c r="CT138" s="39"/>
      <c r="CU138" s="39"/>
      <c r="CV138" s="39"/>
      <c r="CW138" s="39"/>
      <c r="CX138" s="39"/>
      <c r="CY138" s="39"/>
      <c r="CZ138" s="39"/>
      <c r="DA138" s="39"/>
      <c r="DB138" s="39"/>
      <c r="DC138" s="39"/>
      <c r="DD138" s="39"/>
      <c r="DE138" s="39"/>
      <c r="DF138" s="39"/>
      <c r="DG138" s="39"/>
      <c r="DH138" s="39"/>
      <c r="DI138" s="39"/>
      <c r="DJ138" s="39"/>
      <c r="DK138" s="39"/>
      <c r="DL138" s="39"/>
      <c r="DM138" s="39"/>
      <c r="DN138" s="39"/>
      <c r="DO138" s="39"/>
      <c r="DP138" s="39"/>
      <c r="DQ138" s="39"/>
      <c r="DR138" s="39"/>
      <c r="DS138" s="39"/>
      <c r="DT138" s="39"/>
      <c r="DU138" s="39"/>
      <c r="DV138" s="39"/>
      <c r="DW138" s="39"/>
      <c r="DX138" s="39"/>
      <c r="DY138" s="39"/>
      <c r="DZ138" s="39"/>
      <c r="EA138" s="39"/>
      <c r="EB138" s="39"/>
      <c r="EC138" s="39"/>
      <c r="ED138" s="39"/>
      <c r="EE138" s="39"/>
      <c r="EF138" s="39"/>
      <c r="EG138" s="39"/>
      <c r="EH138" s="39"/>
      <c r="EI138" s="39"/>
      <c r="EJ138" s="39"/>
      <c r="EK138" s="39"/>
      <c r="EL138" s="39"/>
      <c r="EM138" s="39"/>
      <c r="EN138" s="39"/>
      <c r="EO138" s="39"/>
      <c r="EP138" s="39"/>
      <c r="EQ138" s="39"/>
      <c r="ER138" s="39"/>
      <c r="ES138" s="39"/>
      <c r="ET138" s="39"/>
      <c r="EU138" s="39"/>
      <c r="EV138" s="39"/>
      <c r="EW138" s="39"/>
      <c r="EX138" s="39"/>
      <c r="EY138" s="39"/>
      <c r="EZ138" s="39"/>
      <c r="FA138" s="39"/>
      <c r="FB138" s="39"/>
      <c r="FC138" s="39"/>
      <c r="FD138" s="39"/>
      <c r="FE138" s="39"/>
      <c r="FF138" s="39"/>
      <c r="FG138" s="39"/>
      <c r="FH138" s="39"/>
      <c r="FI138" s="39"/>
      <c r="FJ138" s="39"/>
      <c r="FK138" s="39"/>
      <c r="FL138" s="39"/>
      <c r="FM138" s="39"/>
      <c r="FN138" s="39"/>
      <c r="FO138" s="39"/>
      <c r="FP138" s="39"/>
      <c r="FQ138" s="39"/>
      <c r="FR138" s="39"/>
      <c r="FS138" s="39"/>
      <c r="FT138" s="39"/>
      <c r="FU138" s="39"/>
      <c r="FV138" s="39"/>
      <c r="FW138" s="39"/>
      <c r="FX138" s="39"/>
      <c r="FY138" s="39"/>
      <c r="FZ138" s="39"/>
      <c r="GA138" s="39"/>
      <c r="GB138" s="39"/>
      <c r="GC138" s="39"/>
      <c r="GD138" s="39"/>
      <c r="GE138" s="39"/>
      <c r="GF138" s="39"/>
      <c r="GG138" s="39"/>
      <c r="GH138" s="39"/>
      <c r="GI138" s="39"/>
      <c r="GJ138" s="39"/>
      <c r="GK138" s="39"/>
      <c r="GL138" s="39"/>
      <c r="GM138" s="39"/>
      <c r="GN138" s="39"/>
      <c r="GO138" s="39"/>
      <c r="GP138" s="39"/>
      <c r="GQ138" s="39"/>
      <c r="IZ138">
        <v>2013</v>
      </c>
      <c r="JA138">
        <v>0</v>
      </c>
      <c r="JB138">
        <v>178</v>
      </c>
      <c r="JC138" s="290">
        <v>201</v>
      </c>
      <c r="JD138" s="182">
        <v>246</v>
      </c>
      <c r="JE138" s="182">
        <v>215</v>
      </c>
      <c r="JF138" s="182">
        <v>213</v>
      </c>
      <c r="JG138" s="182">
        <v>232</v>
      </c>
      <c r="JH138" s="182">
        <v>219</v>
      </c>
      <c r="JI138" s="182">
        <v>231</v>
      </c>
      <c r="JJ138" s="182">
        <v>237</v>
      </c>
      <c r="JK138" s="182">
        <v>212</v>
      </c>
      <c r="JL138" s="182">
        <v>216</v>
      </c>
    </row>
    <row r="139" spans="1:273" ht="14.25" customHeight="1" x14ac:dyDescent="0.35">
      <c r="A139" s="198">
        <v>2014</v>
      </c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39"/>
      <c r="AH139" s="39"/>
      <c r="AI139" s="39"/>
      <c r="AJ139" s="39"/>
      <c r="AK139" s="39"/>
      <c r="AL139" s="39"/>
      <c r="AM139" s="39"/>
      <c r="AN139" s="39"/>
      <c r="AO139" s="39"/>
      <c r="AP139" s="39"/>
      <c r="AQ139" s="39"/>
      <c r="AR139" s="39"/>
      <c r="AS139" s="39"/>
      <c r="AT139" s="39"/>
      <c r="AU139" s="39"/>
      <c r="AV139" s="39"/>
      <c r="AW139" s="39"/>
      <c r="AX139" s="39"/>
      <c r="AY139" s="39"/>
      <c r="AZ139" s="4"/>
      <c r="BA139" s="4"/>
      <c r="BB139" s="4"/>
      <c r="BC139" s="4"/>
      <c r="BD139" s="4"/>
      <c r="BE139" s="39"/>
      <c r="BF139" s="39"/>
      <c r="BG139" s="39"/>
      <c r="BH139" s="39"/>
      <c r="BI139" s="39"/>
      <c r="BJ139" s="39"/>
      <c r="BK139" s="39"/>
      <c r="BL139" s="39"/>
      <c r="BM139" s="39"/>
      <c r="BN139" s="39"/>
      <c r="BO139" s="39"/>
      <c r="BP139" s="39"/>
      <c r="BQ139" s="39"/>
      <c r="BR139" s="39"/>
      <c r="BS139" s="39"/>
      <c r="BT139" s="39"/>
      <c r="BU139" s="39"/>
      <c r="BV139" s="39"/>
      <c r="BW139" s="39"/>
      <c r="BX139" s="39"/>
      <c r="BY139" s="39"/>
      <c r="BZ139" s="39"/>
      <c r="CA139" s="39"/>
      <c r="CB139" s="39"/>
      <c r="CC139" s="39"/>
      <c r="CD139" s="39"/>
      <c r="CE139" s="39"/>
      <c r="CF139" s="39"/>
      <c r="CG139" s="39"/>
      <c r="CH139" s="39"/>
      <c r="CI139" s="39"/>
      <c r="CJ139" s="39"/>
      <c r="CK139" s="39"/>
      <c r="CL139" s="39"/>
      <c r="CM139" s="39"/>
      <c r="CN139" s="39"/>
      <c r="CO139" s="39"/>
      <c r="CP139" s="39"/>
      <c r="CQ139" s="39"/>
      <c r="CR139" s="39"/>
      <c r="CS139" s="39"/>
      <c r="CT139" s="39"/>
      <c r="CU139" s="39"/>
      <c r="CV139" s="39"/>
      <c r="CW139" s="39"/>
      <c r="CX139" s="39"/>
      <c r="CY139" s="39"/>
      <c r="CZ139" s="39"/>
      <c r="DA139" s="39"/>
      <c r="DB139" s="39"/>
      <c r="DC139" s="39"/>
      <c r="DD139" s="39"/>
      <c r="DE139" s="39"/>
      <c r="DF139" s="39"/>
      <c r="DG139" s="39"/>
      <c r="DH139" s="39"/>
      <c r="DI139" s="39"/>
      <c r="DJ139" s="39"/>
      <c r="DK139" s="39"/>
      <c r="DL139" s="39"/>
      <c r="DM139" s="39"/>
      <c r="DN139" s="39"/>
      <c r="DO139" s="39"/>
      <c r="DP139" s="39"/>
      <c r="DQ139" s="39"/>
      <c r="DR139" s="39"/>
      <c r="DS139" s="39"/>
      <c r="DT139" s="39"/>
      <c r="DU139" s="39"/>
      <c r="DV139" s="39"/>
      <c r="DW139" s="39"/>
      <c r="DX139" s="39"/>
      <c r="DY139" s="39"/>
      <c r="DZ139" s="39"/>
      <c r="EA139" s="39"/>
      <c r="EB139" s="39"/>
      <c r="EC139" s="39"/>
      <c r="ED139" s="39"/>
      <c r="EE139" s="39"/>
      <c r="EF139" s="39"/>
      <c r="EG139" s="39"/>
      <c r="EH139" s="39"/>
      <c r="EI139" s="39"/>
      <c r="EJ139" s="39"/>
      <c r="EK139" s="39"/>
      <c r="EL139" s="39"/>
      <c r="EM139" s="39"/>
      <c r="EN139" s="39"/>
      <c r="EO139" s="39"/>
      <c r="EP139" s="39"/>
      <c r="EQ139" s="39"/>
      <c r="ER139" s="39"/>
      <c r="ES139" s="39"/>
      <c r="ET139" s="39"/>
      <c r="EU139" s="39"/>
      <c r="EV139" s="39"/>
      <c r="EW139" s="39"/>
      <c r="EX139" s="39"/>
      <c r="EY139" s="39"/>
      <c r="EZ139" s="39"/>
      <c r="FA139" s="39"/>
      <c r="FB139" s="39"/>
      <c r="FC139" s="39"/>
      <c r="FD139" s="39"/>
      <c r="FE139" s="39"/>
      <c r="FF139" s="39"/>
      <c r="FG139" s="39"/>
      <c r="FH139" s="39"/>
      <c r="FI139" s="39"/>
      <c r="FJ139" s="39"/>
      <c r="FK139" s="39"/>
      <c r="FL139" s="39"/>
      <c r="FM139" s="39"/>
      <c r="FN139" s="39"/>
      <c r="FO139" s="39"/>
      <c r="FP139" s="39"/>
      <c r="FQ139" s="39"/>
      <c r="FR139" s="39"/>
      <c r="FS139" s="39"/>
      <c r="FT139" s="39"/>
      <c r="FU139" s="39"/>
      <c r="FV139" s="39"/>
      <c r="FW139" s="39"/>
      <c r="FX139" s="39"/>
      <c r="FY139" s="39"/>
      <c r="FZ139" s="39"/>
      <c r="GA139" s="39"/>
      <c r="GB139" s="39"/>
      <c r="GC139" s="39"/>
      <c r="GD139" s="39"/>
      <c r="GE139" s="39"/>
      <c r="GF139" s="39"/>
      <c r="GG139" s="39"/>
      <c r="GH139" s="39"/>
      <c r="GI139" s="39"/>
      <c r="GJ139" s="39"/>
      <c r="GK139" s="39"/>
      <c r="GL139" s="39"/>
      <c r="GM139" s="39"/>
      <c r="GN139" s="39"/>
      <c r="GO139" s="39"/>
      <c r="GP139" s="39"/>
      <c r="GQ139" s="39"/>
      <c r="IZ139">
        <v>2014</v>
      </c>
      <c r="JA139">
        <v>206</v>
      </c>
      <c r="JB139">
        <v>202</v>
      </c>
      <c r="JC139" s="290">
        <v>206</v>
      </c>
      <c r="JD139" s="182">
        <v>231</v>
      </c>
      <c r="JE139" s="182">
        <v>212</v>
      </c>
      <c r="JF139" s="182">
        <v>227</v>
      </c>
      <c r="JG139" s="182">
        <v>218</v>
      </c>
      <c r="JH139" s="182">
        <v>191</v>
      </c>
      <c r="JI139" s="182">
        <v>199</v>
      </c>
      <c r="JJ139" s="182">
        <v>212</v>
      </c>
      <c r="JK139" s="182">
        <v>205</v>
      </c>
      <c r="JL139" s="182">
        <v>234</v>
      </c>
    </row>
    <row r="140" spans="1:273" ht="14.25" customHeight="1" x14ac:dyDescent="0.35">
      <c r="A140" s="198">
        <v>2015</v>
      </c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39"/>
      <c r="AK140" s="39"/>
      <c r="AL140" s="39"/>
      <c r="AM140" s="39"/>
      <c r="AN140" s="39"/>
      <c r="AO140" s="39"/>
      <c r="AP140" s="39"/>
      <c r="AQ140" s="39"/>
      <c r="AR140" s="39"/>
      <c r="AS140" s="39"/>
      <c r="AT140" s="39"/>
      <c r="AU140" s="39"/>
      <c r="AV140" s="39"/>
      <c r="AW140" s="39"/>
      <c r="AX140" s="39"/>
      <c r="AY140" s="39"/>
      <c r="AZ140" s="4"/>
      <c r="BA140" s="4"/>
      <c r="BB140" s="4"/>
      <c r="BC140" s="4"/>
      <c r="BD140" s="4"/>
      <c r="BE140" s="39"/>
      <c r="BF140" s="39"/>
      <c r="BG140" s="39"/>
      <c r="BH140" s="39"/>
      <c r="BI140" s="39"/>
      <c r="BJ140" s="39"/>
      <c r="BK140" s="39"/>
      <c r="BL140" s="39"/>
      <c r="BM140" s="39"/>
      <c r="BN140" s="39"/>
      <c r="BO140" s="39"/>
      <c r="BP140" s="39"/>
      <c r="BQ140" s="39"/>
      <c r="BR140" s="39"/>
      <c r="BS140" s="39"/>
      <c r="BT140" s="39"/>
      <c r="BU140" s="39"/>
      <c r="BV140" s="39"/>
      <c r="BW140" s="39"/>
      <c r="BX140" s="39"/>
      <c r="BY140" s="39"/>
      <c r="BZ140" s="39"/>
      <c r="CA140" s="39"/>
      <c r="CB140" s="39"/>
      <c r="CC140" s="39"/>
      <c r="CD140" s="39"/>
      <c r="CE140" s="39"/>
      <c r="CF140" s="39"/>
      <c r="CG140" s="39"/>
      <c r="CH140" s="39"/>
      <c r="CI140" s="39"/>
      <c r="CJ140" s="39"/>
      <c r="CK140" s="39"/>
      <c r="CL140" s="39"/>
      <c r="CM140" s="39"/>
      <c r="CN140" s="39"/>
      <c r="CO140" s="39"/>
      <c r="CP140" s="39"/>
      <c r="CQ140" s="39"/>
      <c r="CR140" s="39"/>
      <c r="CS140" s="39"/>
      <c r="CT140" s="39"/>
      <c r="CU140" s="39"/>
      <c r="CV140" s="39"/>
      <c r="CW140" s="39"/>
      <c r="CX140" s="39"/>
      <c r="CY140" s="39"/>
      <c r="CZ140" s="39"/>
      <c r="DA140" s="39"/>
      <c r="DB140" s="39"/>
      <c r="DC140" s="39"/>
      <c r="DD140" s="39"/>
      <c r="DE140" s="39"/>
      <c r="DF140" s="39"/>
      <c r="DG140" s="39"/>
      <c r="DH140" s="39"/>
      <c r="DI140" s="39"/>
      <c r="DJ140" s="39"/>
      <c r="DK140" s="39"/>
      <c r="DL140" s="39"/>
      <c r="DM140" s="39"/>
      <c r="DN140" s="39"/>
      <c r="DO140" s="39"/>
      <c r="DP140" s="39"/>
      <c r="DQ140" s="39"/>
      <c r="DR140" s="39"/>
      <c r="DS140" s="39"/>
      <c r="DT140" s="39"/>
      <c r="DU140" s="39"/>
      <c r="DV140" s="39"/>
      <c r="DW140" s="39"/>
      <c r="DX140" s="39"/>
      <c r="DY140" s="39"/>
      <c r="DZ140" s="39"/>
      <c r="EA140" s="39"/>
      <c r="EB140" s="39"/>
      <c r="EC140" s="39"/>
      <c r="ED140" s="39"/>
      <c r="EE140" s="39"/>
      <c r="EF140" s="39"/>
      <c r="EG140" s="39"/>
      <c r="EH140" s="39"/>
      <c r="EI140" s="39"/>
      <c r="EJ140" s="39"/>
      <c r="EK140" s="39"/>
      <c r="EL140" s="39"/>
      <c r="EM140" s="39"/>
      <c r="EN140" s="39"/>
      <c r="EO140" s="39"/>
      <c r="EP140" s="39"/>
      <c r="EQ140" s="39"/>
      <c r="ER140" s="39"/>
      <c r="ES140" s="39"/>
      <c r="ET140" s="39"/>
      <c r="EU140" s="39"/>
      <c r="EV140" s="39"/>
      <c r="EW140" s="39"/>
      <c r="EX140" s="39"/>
      <c r="EY140" s="39"/>
      <c r="EZ140" s="39"/>
      <c r="FA140" s="39"/>
      <c r="FB140" s="39"/>
      <c r="FC140" s="39"/>
      <c r="FD140" s="39"/>
      <c r="FE140" s="39"/>
      <c r="FF140" s="39"/>
      <c r="FG140" s="39"/>
      <c r="FH140" s="39"/>
      <c r="FI140" s="39"/>
      <c r="FJ140" s="39"/>
      <c r="FK140" s="39"/>
      <c r="FL140" s="39"/>
      <c r="FM140" s="39"/>
      <c r="FN140" s="39"/>
      <c r="FO140" s="39"/>
      <c r="FP140" s="39"/>
      <c r="FQ140" s="39"/>
      <c r="FR140" s="39"/>
      <c r="FS140" s="39"/>
      <c r="FT140" s="39"/>
      <c r="FU140" s="39"/>
      <c r="FV140" s="39"/>
      <c r="FW140" s="39"/>
      <c r="FX140" s="39"/>
      <c r="FY140" s="39"/>
      <c r="FZ140" s="39"/>
      <c r="GA140" s="39"/>
      <c r="GB140" s="39"/>
      <c r="GC140" s="39"/>
      <c r="GD140" s="39"/>
      <c r="GE140" s="39"/>
      <c r="GF140" s="39"/>
      <c r="GG140" s="39"/>
      <c r="GH140" s="39"/>
      <c r="GI140" s="39"/>
      <c r="GJ140" s="39"/>
      <c r="GK140" s="39"/>
      <c r="GL140" s="39"/>
      <c r="GM140" s="39"/>
      <c r="GN140" s="39"/>
      <c r="GO140" s="39"/>
      <c r="GP140" s="39"/>
      <c r="GQ140" s="39"/>
      <c r="IZ140">
        <v>2015</v>
      </c>
      <c r="JA140">
        <v>237</v>
      </c>
      <c r="JB140">
        <v>233</v>
      </c>
      <c r="JC140" s="290">
        <v>212</v>
      </c>
      <c r="JD140" s="182">
        <v>237</v>
      </c>
      <c r="JE140" s="182">
        <v>197</v>
      </c>
      <c r="JF140" s="182">
        <v>218</v>
      </c>
      <c r="JG140" s="182">
        <v>212</v>
      </c>
      <c r="JH140" s="182">
        <v>190</v>
      </c>
      <c r="JI140" s="182">
        <v>215</v>
      </c>
      <c r="JJ140" s="182">
        <v>235</v>
      </c>
      <c r="JK140" s="182">
        <v>216</v>
      </c>
      <c r="JL140" s="182">
        <v>216</v>
      </c>
    </row>
    <row r="141" spans="1:273" ht="14.25" customHeight="1" x14ac:dyDescent="0.35">
      <c r="A141" s="198">
        <v>2016</v>
      </c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39"/>
      <c r="AH141" s="39"/>
      <c r="AI141" s="39"/>
      <c r="AJ141" s="39"/>
      <c r="AK141" s="39"/>
      <c r="AL141" s="39"/>
      <c r="AM141" s="39"/>
      <c r="AN141" s="39"/>
      <c r="AO141" s="39"/>
      <c r="AP141" s="39"/>
      <c r="AQ141" s="39"/>
      <c r="AR141" s="39"/>
      <c r="AS141" s="39"/>
      <c r="AT141" s="39"/>
      <c r="AU141" s="39"/>
      <c r="AV141" s="39"/>
      <c r="AW141" s="39"/>
      <c r="AX141" s="39"/>
      <c r="AY141" s="39"/>
      <c r="AZ141" s="4"/>
      <c r="BA141" s="4"/>
      <c r="BB141" s="4"/>
      <c r="BC141" s="4"/>
      <c r="BD141" s="4"/>
      <c r="BE141" s="39"/>
      <c r="BF141" s="39"/>
      <c r="BG141" s="39"/>
      <c r="BH141" s="39"/>
      <c r="BI141" s="39"/>
      <c r="BJ141" s="39"/>
      <c r="BK141" s="39"/>
      <c r="BL141" s="39"/>
      <c r="BM141" s="39"/>
      <c r="BN141" s="39"/>
      <c r="BO141" s="39"/>
      <c r="BP141" s="39"/>
      <c r="BQ141" s="39"/>
      <c r="BR141" s="39"/>
      <c r="BS141" s="39"/>
      <c r="BT141" s="39"/>
      <c r="BU141" s="39"/>
      <c r="BV141" s="39"/>
      <c r="BW141" s="39"/>
      <c r="BX141" s="39"/>
      <c r="BY141" s="39"/>
      <c r="BZ141" s="39"/>
      <c r="CA141" s="39"/>
      <c r="CB141" s="39"/>
      <c r="CC141" s="39"/>
      <c r="CD141" s="39"/>
      <c r="CE141" s="39"/>
      <c r="CF141" s="39"/>
      <c r="CG141" s="39"/>
      <c r="CH141" s="39"/>
      <c r="CI141" s="39"/>
      <c r="CJ141" s="39"/>
      <c r="CK141" s="39"/>
      <c r="CL141" s="39"/>
      <c r="CM141" s="39"/>
      <c r="CN141" s="39"/>
      <c r="CO141" s="39"/>
      <c r="CP141" s="39"/>
      <c r="CQ141" s="39"/>
      <c r="CR141" s="39"/>
      <c r="CS141" s="39"/>
      <c r="CT141" s="39"/>
      <c r="CU141" s="39"/>
      <c r="CV141" s="39"/>
      <c r="CW141" s="39"/>
      <c r="CX141" s="39"/>
      <c r="CY141" s="39"/>
      <c r="CZ141" s="39"/>
      <c r="DA141" s="39"/>
      <c r="DB141" s="39"/>
      <c r="DC141" s="39"/>
      <c r="DD141" s="39"/>
      <c r="DE141" s="39"/>
      <c r="DF141" s="39"/>
      <c r="DG141" s="39"/>
      <c r="DH141" s="39"/>
      <c r="DI141" s="39"/>
      <c r="DJ141" s="39"/>
      <c r="DK141" s="39"/>
      <c r="DL141" s="39"/>
      <c r="DM141" s="39"/>
      <c r="DN141" s="39"/>
      <c r="DO141" s="39"/>
      <c r="DP141" s="39"/>
      <c r="DQ141" s="39"/>
      <c r="DR141" s="39"/>
      <c r="DS141" s="39"/>
      <c r="DT141" s="39"/>
      <c r="DU141" s="39"/>
      <c r="DV141" s="39"/>
      <c r="DW141" s="39"/>
      <c r="DX141" s="39"/>
      <c r="DY141" s="39"/>
      <c r="DZ141" s="39"/>
      <c r="EA141" s="39"/>
      <c r="EB141" s="39"/>
      <c r="EC141" s="39"/>
      <c r="ED141" s="39"/>
      <c r="EE141" s="39"/>
      <c r="EF141" s="39"/>
      <c r="EG141" s="39"/>
      <c r="EH141" s="39"/>
      <c r="EI141" s="39"/>
      <c r="EJ141" s="39"/>
      <c r="EK141" s="39"/>
      <c r="EL141" s="39"/>
      <c r="EM141" s="39"/>
      <c r="EN141" s="39"/>
      <c r="EO141" s="39"/>
      <c r="EP141" s="39"/>
      <c r="EQ141" s="39"/>
      <c r="ER141" s="39"/>
      <c r="ES141" s="39"/>
      <c r="ET141" s="39"/>
      <c r="EU141" s="39"/>
      <c r="EV141" s="39"/>
      <c r="EW141" s="39"/>
      <c r="EX141" s="39"/>
      <c r="EY141" s="39"/>
      <c r="EZ141" s="39"/>
      <c r="FA141" s="39"/>
      <c r="FB141" s="39"/>
      <c r="FC141" s="39"/>
      <c r="FD141" s="39"/>
      <c r="FE141" s="39"/>
      <c r="FF141" s="39"/>
      <c r="FG141" s="39"/>
      <c r="FH141" s="39"/>
      <c r="FI141" s="39"/>
      <c r="FJ141" s="39"/>
      <c r="FK141" s="39"/>
      <c r="FL141" s="39"/>
      <c r="FM141" s="39"/>
      <c r="FN141" s="39"/>
      <c r="FO141" s="39"/>
      <c r="FP141" s="39"/>
      <c r="FQ141" s="39"/>
      <c r="FR141" s="39"/>
      <c r="FS141" s="39"/>
      <c r="FT141" s="39"/>
      <c r="FU141" s="39"/>
      <c r="FV141" s="39"/>
      <c r="FW141" s="39"/>
      <c r="FX141" s="39"/>
      <c r="FY141" s="39"/>
      <c r="FZ141" s="39"/>
      <c r="GA141" s="39"/>
      <c r="GB141" s="39"/>
      <c r="GC141" s="39"/>
      <c r="GD141" s="39"/>
      <c r="GE141" s="39"/>
      <c r="GF141" s="39"/>
      <c r="GG141" s="39"/>
      <c r="GH141" s="39"/>
      <c r="GI141" s="39"/>
      <c r="GJ141" s="39"/>
      <c r="GK141" s="39"/>
      <c r="GL141" s="39"/>
      <c r="GM141" s="39"/>
      <c r="GN141" s="39"/>
      <c r="GO141" s="39"/>
      <c r="GP141" s="39"/>
      <c r="GQ141" s="39"/>
      <c r="IZ141">
        <v>2016</v>
      </c>
      <c r="JA141">
        <v>214</v>
      </c>
      <c r="JB141">
        <v>197</v>
      </c>
      <c r="JC141" s="290">
        <v>198</v>
      </c>
      <c r="JD141" s="182">
        <v>207</v>
      </c>
      <c r="JE141" s="182">
        <v>209</v>
      </c>
      <c r="JF141" s="182">
        <v>182</v>
      </c>
      <c r="JG141" s="182">
        <v>224</v>
      </c>
      <c r="JH141" s="182">
        <v>197</v>
      </c>
      <c r="JI141" s="182">
        <v>203</v>
      </c>
      <c r="JJ141" s="182">
        <v>185</v>
      </c>
      <c r="JK141" s="182">
        <v>254</v>
      </c>
      <c r="JL141" s="182">
        <v>211</v>
      </c>
    </row>
    <row r="142" spans="1:273" ht="14.25" customHeight="1" x14ac:dyDescent="0.35">
      <c r="A142" s="185">
        <v>2017</v>
      </c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39"/>
      <c r="AH142" s="39"/>
      <c r="AI142" s="39"/>
      <c r="AJ142" s="39"/>
      <c r="AK142" s="39"/>
      <c r="AL142" s="39"/>
      <c r="AM142" s="39"/>
      <c r="AN142" s="39"/>
      <c r="AO142" s="39"/>
      <c r="AP142" s="39"/>
      <c r="AQ142" s="39"/>
      <c r="AR142" s="39"/>
      <c r="AS142" s="39"/>
      <c r="AT142" s="39"/>
      <c r="AU142" s="39"/>
      <c r="AV142" s="39"/>
      <c r="AW142" s="39"/>
      <c r="AX142" s="39"/>
      <c r="AY142" s="39"/>
      <c r="AZ142" s="4"/>
      <c r="BA142" s="4"/>
      <c r="BB142" s="4"/>
      <c r="BC142" s="4"/>
      <c r="BD142" s="4"/>
      <c r="BE142" s="39"/>
      <c r="BF142" s="39"/>
      <c r="BG142" s="39"/>
      <c r="BH142" s="39"/>
      <c r="BI142" s="39"/>
      <c r="BJ142" s="39"/>
      <c r="BK142" s="39"/>
      <c r="BL142" s="39"/>
      <c r="BM142" s="39"/>
      <c r="BN142" s="39"/>
      <c r="BO142" s="39"/>
      <c r="BP142" s="39"/>
      <c r="BQ142" s="39"/>
      <c r="BR142" s="39"/>
      <c r="BS142" s="39"/>
      <c r="BT142" s="39"/>
      <c r="BU142" s="39"/>
      <c r="BV142" s="39"/>
      <c r="BW142" s="39"/>
      <c r="BX142" s="39"/>
      <c r="BY142" s="39"/>
      <c r="BZ142" s="39"/>
      <c r="CA142" s="39"/>
      <c r="CB142" s="39"/>
      <c r="CC142" s="39"/>
      <c r="CD142" s="39"/>
      <c r="CE142" s="39"/>
      <c r="CF142" s="39"/>
      <c r="CG142" s="39"/>
      <c r="CH142" s="39"/>
      <c r="CI142" s="39"/>
      <c r="CJ142" s="39"/>
      <c r="CK142" s="39"/>
      <c r="CL142" s="39"/>
      <c r="CM142" s="39"/>
      <c r="CN142" s="39"/>
      <c r="CO142" s="39"/>
      <c r="CP142" s="39"/>
      <c r="CQ142" s="39"/>
      <c r="CR142" s="39"/>
      <c r="CS142" s="39"/>
      <c r="CT142" s="39"/>
      <c r="CU142" s="39"/>
      <c r="CV142" s="39"/>
      <c r="CW142" s="39"/>
      <c r="CX142" s="39"/>
      <c r="CY142" s="39"/>
      <c r="CZ142" s="39"/>
      <c r="DA142" s="39"/>
      <c r="DB142" s="39"/>
      <c r="DC142" s="39"/>
      <c r="DD142" s="39"/>
      <c r="DE142" s="39"/>
      <c r="DF142" s="39"/>
      <c r="DG142" s="39"/>
      <c r="DH142" s="39"/>
      <c r="DI142" s="39"/>
      <c r="DJ142" s="39"/>
      <c r="DK142" s="39"/>
      <c r="DL142" s="39"/>
      <c r="DM142" s="39"/>
      <c r="DN142" s="39"/>
      <c r="DO142" s="39"/>
      <c r="DP142" s="39"/>
      <c r="DQ142" s="39"/>
      <c r="DR142" s="39"/>
      <c r="DS142" s="39"/>
      <c r="DT142" s="39"/>
      <c r="DU142" s="39"/>
      <c r="DV142" s="39"/>
      <c r="DW142" s="39"/>
      <c r="DX142" s="39"/>
      <c r="DY142" s="39"/>
      <c r="DZ142" s="39"/>
      <c r="EA142" s="39"/>
      <c r="EB142" s="39"/>
      <c r="EC142" s="39"/>
      <c r="ED142" s="39"/>
      <c r="EE142" s="39"/>
      <c r="EF142" s="39"/>
      <c r="EG142" s="39"/>
      <c r="EH142" s="39"/>
      <c r="EI142" s="39"/>
      <c r="EJ142" s="39"/>
      <c r="EK142" s="39"/>
      <c r="EL142" s="39"/>
      <c r="EM142" s="39"/>
      <c r="EN142" s="39"/>
      <c r="EO142" s="39"/>
      <c r="EP142" s="39"/>
      <c r="EQ142" s="39"/>
      <c r="ER142" s="39"/>
      <c r="ES142" s="39"/>
      <c r="ET142" s="39"/>
      <c r="EU142" s="39"/>
      <c r="EV142" s="39"/>
      <c r="EW142" s="39"/>
      <c r="EX142" s="39"/>
      <c r="EY142" s="39"/>
      <c r="EZ142" s="39"/>
      <c r="FA142" s="39"/>
      <c r="FB142" s="39"/>
      <c r="FC142" s="39"/>
      <c r="FD142" s="39"/>
      <c r="FE142" s="39"/>
      <c r="FF142" s="39"/>
      <c r="FG142" s="39"/>
      <c r="FH142" s="39"/>
      <c r="FI142" s="39"/>
      <c r="FJ142" s="39"/>
      <c r="FK142" s="39"/>
      <c r="FL142" s="39"/>
      <c r="FM142" s="39"/>
      <c r="FN142" s="39"/>
      <c r="FO142" s="39"/>
      <c r="FP142" s="39"/>
      <c r="FQ142" s="39"/>
      <c r="FR142" s="39"/>
      <c r="FS142" s="39"/>
      <c r="FT142" s="39"/>
      <c r="FU142" s="39"/>
      <c r="FV142" s="39"/>
      <c r="FW142" s="39"/>
      <c r="FX142" s="39"/>
      <c r="FY142" s="39"/>
      <c r="FZ142" s="39"/>
      <c r="GA142" s="39"/>
      <c r="GB142" s="39"/>
      <c r="GC142" s="39"/>
      <c r="GD142" s="39"/>
      <c r="GE142" s="39"/>
      <c r="GF142" s="39"/>
      <c r="GG142" s="39"/>
      <c r="GH142" s="39"/>
      <c r="GI142" s="39"/>
      <c r="GJ142" s="39"/>
      <c r="GK142" s="39"/>
      <c r="GL142" s="39"/>
      <c r="GM142" s="39"/>
      <c r="GN142" s="39"/>
      <c r="GO142" s="39"/>
      <c r="GP142" s="39"/>
      <c r="GQ142" s="39"/>
      <c r="IZ142">
        <v>2017</v>
      </c>
      <c r="JA142">
        <v>223</v>
      </c>
      <c r="JB142">
        <v>191</v>
      </c>
      <c r="JC142" s="290">
        <v>192</v>
      </c>
      <c r="JD142" s="182">
        <v>160</v>
      </c>
      <c r="JE142" s="182">
        <v>135</v>
      </c>
      <c r="JF142" s="182">
        <v>137</v>
      </c>
      <c r="JG142" s="182">
        <v>119</v>
      </c>
      <c r="JH142" s="182">
        <v>142</v>
      </c>
      <c r="JI142" s="182">
        <v>120</v>
      </c>
      <c r="JJ142" s="182">
        <v>147</v>
      </c>
      <c r="JK142" s="182">
        <v>141</v>
      </c>
      <c r="JL142" s="182">
        <v>120</v>
      </c>
    </row>
    <row r="143" spans="1:273" ht="14.25" customHeight="1" x14ac:dyDescent="0.35">
      <c r="A143" s="185">
        <v>2018</v>
      </c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39"/>
      <c r="AH143" s="39"/>
      <c r="AI143" s="39"/>
      <c r="AJ143" s="39"/>
      <c r="AK143" s="39"/>
      <c r="AL143" s="39"/>
      <c r="AM143" s="39"/>
      <c r="AN143" s="39"/>
      <c r="AO143" s="39"/>
      <c r="AP143" s="39"/>
      <c r="AQ143" s="39"/>
      <c r="AR143" s="39"/>
      <c r="AS143" s="39"/>
      <c r="AT143" s="39"/>
      <c r="AU143" s="39"/>
      <c r="AV143" s="39"/>
      <c r="AW143" s="39"/>
      <c r="AX143" s="39"/>
      <c r="AY143" s="39"/>
      <c r="AZ143" s="4"/>
      <c r="BA143" s="4"/>
      <c r="BB143" s="4"/>
      <c r="BC143" s="4"/>
      <c r="BD143" s="4"/>
      <c r="BE143" s="39"/>
      <c r="BF143" s="39"/>
      <c r="BG143" s="39"/>
      <c r="BH143" s="39"/>
      <c r="BI143" s="39"/>
      <c r="BJ143" s="39"/>
      <c r="BK143" s="39"/>
      <c r="BL143" s="39"/>
      <c r="BM143" s="39"/>
      <c r="BN143" s="39"/>
      <c r="BO143" s="39"/>
      <c r="BP143" s="39"/>
      <c r="BQ143" s="39"/>
      <c r="BR143" s="39"/>
      <c r="BS143" s="39"/>
      <c r="BT143" s="39"/>
      <c r="BU143" s="39"/>
      <c r="BV143" s="39"/>
      <c r="BW143" s="39"/>
      <c r="BX143" s="39"/>
      <c r="BY143" s="39"/>
      <c r="BZ143" s="39"/>
      <c r="CA143" s="39"/>
      <c r="CB143" s="39"/>
      <c r="CC143" s="39"/>
      <c r="CD143" s="39"/>
      <c r="CE143" s="39"/>
      <c r="CF143" s="39"/>
      <c r="CG143" s="39"/>
      <c r="CH143" s="39"/>
      <c r="CI143" s="39"/>
      <c r="CJ143" s="39"/>
      <c r="CK143" s="39"/>
      <c r="CL143" s="39"/>
      <c r="CM143" s="39"/>
      <c r="CN143" s="39"/>
      <c r="CO143" s="39"/>
      <c r="CP143" s="39"/>
      <c r="CQ143" s="39"/>
      <c r="CR143" s="39"/>
      <c r="CS143" s="39"/>
      <c r="CT143" s="39"/>
      <c r="CU143" s="39"/>
      <c r="CV143" s="39"/>
      <c r="CW143" s="39"/>
      <c r="CX143" s="39"/>
      <c r="CY143" s="39"/>
      <c r="CZ143" s="39"/>
      <c r="DA143" s="39"/>
      <c r="DB143" s="39"/>
      <c r="DC143" s="39"/>
      <c r="DD143" s="39"/>
      <c r="DE143" s="39"/>
      <c r="DF143" s="39"/>
      <c r="DG143" s="39"/>
      <c r="DH143" s="39"/>
      <c r="DI143" s="39"/>
      <c r="DJ143" s="39"/>
      <c r="DK143" s="39"/>
      <c r="DL143" s="39"/>
      <c r="DM143" s="39"/>
      <c r="DN143" s="39"/>
      <c r="DO143" s="39"/>
      <c r="DP143" s="39"/>
      <c r="DQ143" s="39"/>
      <c r="DR143" s="39"/>
      <c r="DS143" s="39"/>
      <c r="DT143" s="39"/>
      <c r="DU143" s="39"/>
      <c r="DV143" s="39"/>
      <c r="DW143" s="39"/>
      <c r="DX143" s="39"/>
      <c r="DY143" s="39"/>
      <c r="DZ143" s="39"/>
      <c r="EA143" s="39"/>
      <c r="EB143" s="39"/>
      <c r="EC143" s="39"/>
      <c r="ED143" s="39"/>
      <c r="EE143" s="39"/>
      <c r="EF143" s="39"/>
      <c r="EG143" s="39"/>
      <c r="EH143" s="39"/>
      <c r="EI143" s="39"/>
      <c r="EJ143" s="39"/>
      <c r="EK143" s="39"/>
      <c r="EL143" s="39"/>
      <c r="EM143" s="39"/>
      <c r="EN143" s="39"/>
      <c r="EO143" s="39"/>
      <c r="EP143" s="39"/>
      <c r="EQ143" s="39"/>
      <c r="ER143" s="39"/>
      <c r="ES143" s="39"/>
      <c r="ET143" s="39"/>
      <c r="EU143" s="39"/>
      <c r="EV143" s="39"/>
      <c r="EW143" s="39"/>
      <c r="EX143" s="39"/>
      <c r="EY143" s="39"/>
      <c r="EZ143" s="39"/>
      <c r="FA143" s="39"/>
      <c r="FB143" s="39"/>
      <c r="FC143" s="39"/>
      <c r="FD143" s="39"/>
      <c r="FE143" s="39"/>
      <c r="FF143" s="39"/>
      <c r="FG143" s="39"/>
      <c r="FH143" s="39"/>
      <c r="FI143" s="39"/>
      <c r="FJ143" s="39"/>
      <c r="FK143" s="39"/>
      <c r="FL143" s="39"/>
      <c r="FM143" s="39"/>
      <c r="FN143" s="39"/>
      <c r="FO143" s="39"/>
      <c r="FP143" s="39"/>
      <c r="FQ143" s="39"/>
      <c r="FR143" s="39"/>
      <c r="FS143" s="39"/>
      <c r="FT143" s="39"/>
      <c r="FU143" s="39"/>
      <c r="FV143" s="39"/>
      <c r="FW143" s="39"/>
      <c r="FX143" s="39"/>
      <c r="FY143" s="39"/>
      <c r="FZ143" s="39"/>
      <c r="GA143" s="39"/>
      <c r="GB143" s="39"/>
      <c r="GC143" s="39"/>
      <c r="GD143" s="39"/>
      <c r="GE143" s="39"/>
      <c r="GF143" s="39"/>
      <c r="GG143" s="39"/>
      <c r="GH143" s="39"/>
      <c r="GI143" s="39"/>
      <c r="GJ143" s="39"/>
      <c r="GK143" s="39"/>
      <c r="GL143" s="39"/>
      <c r="GM143" s="39"/>
      <c r="GN143" s="39"/>
      <c r="GO143" s="39"/>
      <c r="GP143" s="39"/>
      <c r="GQ143" s="39"/>
      <c r="IZ143">
        <v>2018</v>
      </c>
      <c r="JA143">
        <v>170</v>
      </c>
      <c r="JB143">
        <v>117</v>
      </c>
      <c r="JC143" s="290">
        <v>123</v>
      </c>
      <c r="JD143" s="182">
        <v>133</v>
      </c>
      <c r="JE143" s="182">
        <v>132</v>
      </c>
      <c r="JF143" s="182">
        <v>126</v>
      </c>
      <c r="JG143" s="182">
        <v>129</v>
      </c>
      <c r="JH143" s="182">
        <v>137</v>
      </c>
      <c r="JI143" s="182">
        <v>110</v>
      </c>
      <c r="JJ143" s="182">
        <v>117</v>
      </c>
      <c r="JK143" s="182">
        <v>118</v>
      </c>
      <c r="JL143" s="182">
        <v>110</v>
      </c>
    </row>
    <row r="144" spans="1:273" ht="14.25" customHeight="1" x14ac:dyDescent="0.35">
      <c r="A144" s="185">
        <v>2019</v>
      </c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39"/>
      <c r="AH144" s="39"/>
      <c r="AI144" s="39"/>
      <c r="AJ144" s="39"/>
      <c r="AK144" s="39"/>
      <c r="AL144" s="39"/>
      <c r="AM144" s="39"/>
      <c r="AN144" s="39"/>
      <c r="AO144" s="39"/>
      <c r="AP144" s="39"/>
      <c r="AQ144" s="39"/>
      <c r="AR144" s="39"/>
      <c r="AS144" s="39"/>
      <c r="AT144" s="39"/>
      <c r="AU144" s="39"/>
      <c r="AV144" s="39"/>
      <c r="AW144" s="39"/>
      <c r="AX144" s="39"/>
      <c r="AY144" s="39"/>
      <c r="AZ144" s="4"/>
      <c r="BA144" s="4"/>
      <c r="BB144" s="4"/>
      <c r="BC144" s="4"/>
      <c r="BD144" s="4"/>
      <c r="BE144" s="39"/>
      <c r="BF144" s="39"/>
      <c r="BG144" s="39"/>
      <c r="BH144" s="39"/>
      <c r="BI144" s="39"/>
      <c r="BJ144" s="39"/>
      <c r="BK144" s="39"/>
      <c r="BL144" s="39"/>
      <c r="BM144" s="39"/>
      <c r="BN144" s="39"/>
      <c r="BO144" s="39"/>
      <c r="BP144" s="39"/>
      <c r="BQ144" s="39"/>
      <c r="BR144" s="39"/>
      <c r="BS144" s="39"/>
      <c r="BT144" s="39"/>
      <c r="BU144" s="39"/>
      <c r="BV144" s="39"/>
      <c r="BW144" s="39"/>
      <c r="BX144" s="39"/>
      <c r="BY144" s="39"/>
      <c r="BZ144" s="39"/>
      <c r="CA144" s="39"/>
      <c r="CB144" s="39"/>
      <c r="CC144" s="39"/>
      <c r="CD144" s="39"/>
      <c r="CE144" s="39"/>
      <c r="CF144" s="39"/>
      <c r="CG144" s="39"/>
      <c r="CH144" s="39"/>
      <c r="CI144" s="39"/>
      <c r="CJ144" s="39"/>
      <c r="CK144" s="39"/>
      <c r="CL144" s="39"/>
      <c r="CM144" s="39"/>
      <c r="CN144" s="39"/>
      <c r="CO144" s="39"/>
      <c r="CP144" s="39"/>
      <c r="CQ144" s="39"/>
      <c r="CR144" s="39"/>
      <c r="CS144" s="39"/>
      <c r="CT144" s="39"/>
      <c r="CU144" s="39"/>
      <c r="CV144" s="39"/>
      <c r="CW144" s="39"/>
      <c r="CX144" s="39"/>
      <c r="CY144" s="39"/>
      <c r="CZ144" s="39"/>
      <c r="DA144" s="39"/>
      <c r="DB144" s="39"/>
      <c r="DC144" s="39"/>
      <c r="DD144" s="39"/>
      <c r="DE144" s="39"/>
      <c r="DF144" s="39"/>
      <c r="DG144" s="39"/>
      <c r="DH144" s="39"/>
      <c r="DI144" s="39"/>
      <c r="DJ144" s="39"/>
      <c r="DK144" s="39"/>
      <c r="DL144" s="39"/>
      <c r="DM144" s="39"/>
      <c r="DN144" s="39"/>
      <c r="DO144" s="39"/>
      <c r="DP144" s="39"/>
      <c r="DQ144" s="39"/>
      <c r="DR144" s="39"/>
      <c r="DS144" s="39"/>
      <c r="DT144" s="39"/>
      <c r="DU144" s="39"/>
      <c r="DV144" s="39"/>
      <c r="DW144" s="39"/>
      <c r="DX144" s="39"/>
      <c r="DY144" s="39"/>
      <c r="DZ144" s="39"/>
      <c r="EA144" s="39"/>
      <c r="EB144" s="39"/>
      <c r="EC144" s="39"/>
      <c r="ED144" s="39"/>
      <c r="EE144" s="39"/>
      <c r="EF144" s="39"/>
      <c r="EG144" s="39"/>
      <c r="EH144" s="39"/>
      <c r="EI144" s="39"/>
      <c r="EJ144" s="39"/>
      <c r="EK144" s="39"/>
      <c r="EL144" s="39"/>
      <c r="EM144" s="39"/>
      <c r="EN144" s="39"/>
      <c r="EO144" s="39"/>
      <c r="EP144" s="39"/>
      <c r="EQ144" s="39"/>
      <c r="ER144" s="39"/>
      <c r="ES144" s="39"/>
      <c r="ET144" s="39"/>
      <c r="EU144" s="39"/>
      <c r="EV144" s="39"/>
      <c r="EW144" s="39"/>
      <c r="EX144" s="39"/>
      <c r="EY144" s="39"/>
      <c r="EZ144" s="39"/>
      <c r="FA144" s="39"/>
      <c r="FB144" s="39"/>
      <c r="FC144" s="39"/>
      <c r="FD144" s="39"/>
      <c r="FE144" s="39"/>
      <c r="FF144" s="39"/>
      <c r="FG144" s="39"/>
      <c r="FH144" s="39"/>
      <c r="FI144" s="39"/>
      <c r="FJ144" s="39"/>
      <c r="FK144" s="39"/>
      <c r="FL144" s="39"/>
      <c r="FM144" s="39"/>
      <c r="FN144" s="39"/>
      <c r="FO144" s="39"/>
      <c r="FP144" s="39"/>
      <c r="FQ144" s="39"/>
      <c r="FR144" s="39"/>
      <c r="FS144" s="39"/>
      <c r="FT144" s="39"/>
      <c r="FU144" s="39"/>
      <c r="FV144" s="39"/>
      <c r="FW144" s="39"/>
      <c r="FX144" s="39"/>
      <c r="FY144" s="39"/>
      <c r="FZ144" s="39"/>
      <c r="GA144" s="39"/>
      <c r="GB144" s="39"/>
      <c r="GC144" s="39"/>
      <c r="GD144" s="39"/>
      <c r="GE144" s="39"/>
      <c r="GF144" s="39"/>
      <c r="GG144" s="39"/>
      <c r="GH144" s="39"/>
      <c r="GI144" s="39"/>
      <c r="GJ144" s="39"/>
      <c r="GK144" s="39"/>
      <c r="GL144" s="39"/>
      <c r="GM144" s="39"/>
      <c r="GN144" s="39"/>
      <c r="GO144" s="39"/>
      <c r="GP144" s="39"/>
      <c r="GQ144" s="39"/>
      <c r="IZ144">
        <v>2019</v>
      </c>
      <c r="JA144">
        <v>104</v>
      </c>
      <c r="JB144">
        <v>122</v>
      </c>
      <c r="JC144" s="290">
        <v>106</v>
      </c>
      <c r="JD144" s="182">
        <v>118</v>
      </c>
      <c r="JE144" s="182">
        <v>108</v>
      </c>
      <c r="JF144" s="182">
        <v>127</v>
      </c>
      <c r="JG144" s="182">
        <v>119</v>
      </c>
      <c r="JH144" s="182">
        <v>136</v>
      </c>
      <c r="JI144" s="182">
        <v>112</v>
      </c>
      <c r="JJ144" s="182">
        <v>103</v>
      </c>
      <c r="JK144" s="182">
        <v>111</v>
      </c>
      <c r="JL144" s="182">
        <v>125</v>
      </c>
    </row>
    <row r="145" spans="1:273" ht="14.25" customHeight="1" x14ac:dyDescent="0.35">
      <c r="A145" s="185">
        <v>2020</v>
      </c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39"/>
      <c r="AH145" s="39"/>
      <c r="AI145" s="39"/>
      <c r="AJ145" s="39"/>
      <c r="AK145" s="39"/>
      <c r="AL145" s="39"/>
      <c r="AM145" s="39"/>
      <c r="AN145" s="39"/>
      <c r="AO145" s="39"/>
      <c r="AP145" s="39"/>
      <c r="AQ145" s="39"/>
      <c r="AR145" s="39"/>
      <c r="AS145" s="39"/>
      <c r="AT145" s="39"/>
      <c r="AU145" s="39"/>
      <c r="AV145" s="39"/>
      <c r="AW145" s="39"/>
      <c r="AX145" s="39"/>
      <c r="AY145" s="39"/>
      <c r="AZ145" s="4"/>
      <c r="BA145" s="4"/>
      <c r="BB145" s="4"/>
      <c r="BC145" s="4"/>
      <c r="BD145" s="4"/>
      <c r="BE145" s="39"/>
      <c r="BF145" s="39"/>
      <c r="BG145" s="39"/>
      <c r="BH145" s="39"/>
      <c r="BI145" s="39"/>
      <c r="BJ145" s="39"/>
      <c r="BK145" s="39"/>
      <c r="BL145" s="39"/>
      <c r="BM145" s="39"/>
      <c r="BN145" s="39"/>
      <c r="BO145" s="39"/>
      <c r="BP145" s="39"/>
      <c r="BQ145" s="39"/>
      <c r="BR145" s="39"/>
      <c r="BS145" s="39"/>
      <c r="BT145" s="39"/>
      <c r="BU145" s="39"/>
      <c r="BV145" s="39"/>
      <c r="BW145" s="39"/>
      <c r="BX145" s="39"/>
      <c r="BY145" s="39"/>
      <c r="BZ145" s="39"/>
      <c r="CA145" s="39"/>
      <c r="CB145" s="39"/>
      <c r="CC145" s="39"/>
      <c r="CD145" s="39"/>
      <c r="CE145" s="39"/>
      <c r="CF145" s="39"/>
      <c r="CG145" s="39"/>
      <c r="CH145" s="39"/>
      <c r="CI145" s="39"/>
      <c r="CJ145" s="39"/>
      <c r="CK145" s="39"/>
      <c r="CL145" s="39"/>
      <c r="CM145" s="39"/>
      <c r="CN145" s="39"/>
      <c r="CO145" s="39"/>
      <c r="CP145" s="39"/>
      <c r="CQ145" s="39"/>
      <c r="CR145" s="39"/>
      <c r="CS145" s="39"/>
      <c r="CT145" s="39"/>
      <c r="CU145" s="39"/>
      <c r="CV145" s="39"/>
      <c r="CW145" s="39"/>
      <c r="CX145" s="39"/>
      <c r="CY145" s="39"/>
      <c r="CZ145" s="39"/>
      <c r="DA145" s="39"/>
      <c r="DB145" s="39"/>
      <c r="DC145" s="39"/>
      <c r="DD145" s="39"/>
      <c r="DE145" s="39"/>
      <c r="DF145" s="39"/>
      <c r="DG145" s="39"/>
      <c r="DH145" s="39"/>
      <c r="DI145" s="39"/>
      <c r="DJ145" s="39"/>
      <c r="DK145" s="39"/>
      <c r="DL145" s="39"/>
      <c r="DM145" s="39"/>
      <c r="DN145" s="39"/>
      <c r="DO145" s="39"/>
      <c r="DP145" s="39"/>
      <c r="DQ145" s="39"/>
      <c r="DR145" s="39"/>
      <c r="DS145" s="39"/>
      <c r="DT145" s="39"/>
      <c r="DU145" s="39"/>
      <c r="DV145" s="39"/>
      <c r="DW145" s="39"/>
      <c r="DX145" s="39"/>
      <c r="DY145" s="39"/>
      <c r="DZ145" s="39"/>
      <c r="EA145" s="39"/>
      <c r="EB145" s="39"/>
      <c r="EC145" s="39"/>
      <c r="ED145" s="39"/>
      <c r="EE145" s="39"/>
      <c r="EF145" s="39"/>
      <c r="EG145" s="39"/>
      <c r="EH145" s="39"/>
      <c r="EI145" s="39"/>
      <c r="EJ145" s="39"/>
      <c r="EK145" s="39"/>
      <c r="EL145" s="39"/>
      <c r="EM145" s="39"/>
      <c r="EN145" s="39"/>
      <c r="EO145" s="39"/>
      <c r="EP145" s="39"/>
      <c r="EQ145" s="39"/>
      <c r="ER145" s="39"/>
      <c r="ES145" s="39"/>
      <c r="ET145" s="39"/>
      <c r="EU145" s="39"/>
      <c r="EV145" s="39"/>
      <c r="EW145" s="39"/>
      <c r="EX145" s="39"/>
      <c r="EY145" s="39"/>
      <c r="EZ145" s="39"/>
      <c r="FA145" s="39"/>
      <c r="FB145" s="39"/>
      <c r="FC145" s="39"/>
      <c r="FD145" s="39"/>
      <c r="FE145" s="39"/>
      <c r="FF145" s="39"/>
      <c r="FG145" s="39"/>
      <c r="FH145" s="39"/>
      <c r="FI145" s="39"/>
      <c r="FJ145" s="39"/>
      <c r="FK145" s="39"/>
      <c r="FL145" s="39"/>
      <c r="FM145" s="39"/>
      <c r="FN145" s="39"/>
      <c r="FO145" s="39"/>
      <c r="FP145" s="39"/>
      <c r="FQ145" s="39"/>
      <c r="FR145" s="39"/>
      <c r="FS145" s="39"/>
      <c r="FT145" s="39"/>
      <c r="FU145" s="39"/>
      <c r="FV145" s="39"/>
      <c r="FW145" s="39"/>
      <c r="FX145" s="39"/>
      <c r="FY145" s="39"/>
      <c r="FZ145" s="39"/>
      <c r="GA145" s="39"/>
      <c r="GB145" s="39"/>
      <c r="GC145" s="39"/>
      <c r="GD145" s="39"/>
      <c r="GE145" s="39"/>
      <c r="GF145" s="39"/>
      <c r="GG145" s="39"/>
      <c r="GH145" s="39"/>
      <c r="GI145" s="39"/>
      <c r="GJ145" s="39"/>
      <c r="GK145" s="39"/>
      <c r="GL145" s="39"/>
      <c r="GM145" s="39"/>
      <c r="GN145" s="39"/>
      <c r="GO145" s="39"/>
      <c r="GP145" s="39"/>
      <c r="GQ145" s="39"/>
      <c r="IZ145">
        <v>2020</v>
      </c>
      <c r="JA145">
        <v>109</v>
      </c>
      <c r="JB145">
        <v>119</v>
      </c>
      <c r="JC145" s="290">
        <v>121</v>
      </c>
      <c r="JD145" s="182">
        <v>96</v>
      </c>
      <c r="JE145" s="182">
        <v>115</v>
      </c>
      <c r="JF145" s="182">
        <v>97</v>
      </c>
      <c r="JG145" s="182">
        <v>126</v>
      </c>
      <c r="JH145" s="182">
        <v>131</v>
      </c>
      <c r="JI145" s="182">
        <v>114</v>
      </c>
      <c r="JJ145" s="182">
        <v>115</v>
      </c>
      <c r="JK145" s="182">
        <v>94</v>
      </c>
      <c r="JL145" s="182">
        <v>81</v>
      </c>
    </row>
    <row r="146" spans="1:273" ht="14.25" customHeight="1" x14ac:dyDescent="0.35">
      <c r="A146" s="185">
        <v>2021</v>
      </c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39"/>
      <c r="AH146" s="39"/>
      <c r="AI146" s="39"/>
      <c r="AJ146" s="39"/>
      <c r="AK146" s="39"/>
      <c r="AL146" s="39"/>
      <c r="AM146" s="39"/>
      <c r="AN146" s="39"/>
      <c r="AO146" s="39"/>
      <c r="AP146" s="39"/>
      <c r="AQ146" s="39"/>
      <c r="AR146" s="39"/>
      <c r="AS146" s="39"/>
      <c r="AT146" s="39"/>
      <c r="AU146" s="39"/>
      <c r="AV146" s="39"/>
      <c r="AW146" s="39"/>
      <c r="AX146" s="39"/>
      <c r="AY146" s="39"/>
      <c r="AZ146" s="4"/>
      <c r="BA146" s="4"/>
      <c r="BB146" s="4"/>
      <c r="BC146" s="4"/>
      <c r="BD146" s="4"/>
      <c r="BE146" s="39"/>
      <c r="BF146" s="39"/>
      <c r="BG146" s="39"/>
      <c r="BH146" s="39"/>
      <c r="BI146" s="39"/>
      <c r="BJ146" s="39"/>
      <c r="BK146" s="39"/>
      <c r="BL146" s="39"/>
      <c r="BM146" s="39"/>
      <c r="BN146" s="39"/>
      <c r="BO146" s="39"/>
      <c r="BP146" s="39"/>
      <c r="BQ146" s="39"/>
      <c r="BR146" s="39"/>
      <c r="BS146" s="39"/>
      <c r="BT146" s="39"/>
      <c r="BU146" s="39"/>
      <c r="BV146" s="39"/>
      <c r="BW146" s="39"/>
      <c r="BX146" s="39"/>
      <c r="BY146" s="39"/>
      <c r="BZ146" s="39"/>
      <c r="CA146" s="39"/>
      <c r="CB146" s="39"/>
      <c r="CC146" s="39"/>
      <c r="CD146" s="39"/>
      <c r="CE146" s="39"/>
      <c r="CF146" s="39"/>
      <c r="CG146" s="39"/>
      <c r="CH146" s="39"/>
      <c r="CI146" s="39"/>
      <c r="CJ146" s="39"/>
      <c r="CK146" s="39"/>
      <c r="CL146" s="39"/>
      <c r="CM146" s="39"/>
      <c r="CN146" s="39"/>
      <c r="CO146" s="39"/>
      <c r="CP146" s="39"/>
      <c r="CQ146" s="39"/>
      <c r="CR146" s="39"/>
      <c r="CS146" s="39"/>
      <c r="CT146" s="39"/>
      <c r="CU146" s="39"/>
      <c r="CV146" s="39"/>
      <c r="CW146" s="39"/>
      <c r="CX146" s="39"/>
      <c r="CY146" s="39"/>
      <c r="CZ146" s="39"/>
      <c r="DA146" s="39"/>
      <c r="DB146" s="39"/>
      <c r="DC146" s="39"/>
      <c r="DD146" s="39"/>
      <c r="DE146" s="39"/>
      <c r="DF146" s="39"/>
      <c r="DG146" s="39"/>
      <c r="DH146" s="39"/>
      <c r="DI146" s="39"/>
      <c r="DJ146" s="39"/>
      <c r="DK146" s="39"/>
      <c r="DL146" s="39"/>
      <c r="DM146" s="39"/>
      <c r="DN146" s="39"/>
      <c r="DO146" s="39"/>
      <c r="DP146" s="39"/>
      <c r="DQ146" s="39"/>
      <c r="DR146" s="39"/>
      <c r="DS146" s="39"/>
      <c r="DT146" s="39"/>
      <c r="DU146" s="39"/>
      <c r="DV146" s="39"/>
      <c r="DW146" s="39"/>
      <c r="DX146" s="39"/>
      <c r="DY146" s="39"/>
      <c r="DZ146" s="39"/>
      <c r="EA146" s="39"/>
      <c r="EB146" s="39"/>
      <c r="EC146" s="39"/>
      <c r="ED146" s="39"/>
      <c r="EE146" s="39"/>
      <c r="EF146" s="39"/>
      <c r="EG146" s="39"/>
      <c r="EH146" s="39"/>
      <c r="EI146" s="39"/>
      <c r="EJ146" s="39"/>
      <c r="EK146" s="39"/>
      <c r="EL146" s="39"/>
      <c r="EM146" s="39"/>
      <c r="EN146" s="39"/>
      <c r="EO146" s="39"/>
      <c r="EP146" s="39"/>
      <c r="EQ146" s="39"/>
      <c r="ER146" s="39"/>
      <c r="ES146" s="39"/>
      <c r="ET146" s="39"/>
      <c r="EU146" s="39"/>
      <c r="EV146" s="39"/>
      <c r="EW146" s="39"/>
      <c r="EX146" s="39"/>
      <c r="EY146" s="39"/>
      <c r="EZ146" s="39"/>
      <c r="FA146" s="39"/>
      <c r="FB146" s="39"/>
      <c r="FC146" s="39"/>
      <c r="FD146" s="39"/>
      <c r="FE146" s="39"/>
      <c r="FF146" s="39"/>
      <c r="FG146" s="39"/>
      <c r="FH146" s="39"/>
      <c r="FI146" s="39"/>
      <c r="FJ146" s="39"/>
      <c r="FK146" s="39"/>
      <c r="FL146" s="39"/>
      <c r="FM146" s="39"/>
      <c r="FN146" s="39"/>
      <c r="FO146" s="39"/>
      <c r="FP146" s="39"/>
      <c r="FQ146" s="39"/>
      <c r="FR146" s="39"/>
      <c r="FS146" s="39"/>
      <c r="FT146" s="39"/>
      <c r="FU146" s="39"/>
      <c r="FV146" s="39"/>
      <c r="FW146" s="39"/>
      <c r="FX146" s="39"/>
      <c r="FY146" s="39"/>
      <c r="FZ146" s="39"/>
      <c r="GA146" s="39"/>
      <c r="GB146" s="39"/>
      <c r="GC146" s="39"/>
      <c r="GD146" s="39"/>
      <c r="GE146" s="39"/>
      <c r="GF146" s="39"/>
      <c r="GG146" s="39"/>
      <c r="GH146" s="39"/>
      <c r="GI146" s="39"/>
      <c r="GJ146" s="39"/>
      <c r="GK146" s="39"/>
      <c r="GL146" s="39"/>
      <c r="GM146" s="39"/>
      <c r="GN146" s="39"/>
      <c r="GO146" s="39"/>
      <c r="GP146" s="39"/>
      <c r="GQ146" s="39"/>
      <c r="IZ146">
        <v>2021</v>
      </c>
      <c r="JA146">
        <v>92</v>
      </c>
      <c r="JB146">
        <v>71</v>
      </c>
      <c r="JC146" s="290">
        <v>71</v>
      </c>
      <c r="JD146" s="182">
        <v>52</v>
      </c>
      <c r="JE146" s="182">
        <v>51</v>
      </c>
      <c r="JF146" s="182">
        <v>46</v>
      </c>
      <c r="JG146" s="182">
        <v>34</v>
      </c>
      <c r="JH146" s="182">
        <v>41</v>
      </c>
      <c r="JI146" s="182">
        <v>28</v>
      </c>
      <c r="JJ146" s="182">
        <v>38</v>
      </c>
      <c r="JK146" s="182">
        <v>47</v>
      </c>
      <c r="JL146" s="182">
        <v>50</v>
      </c>
    </row>
    <row r="147" spans="1:273" ht="14.25" customHeight="1" x14ac:dyDescent="0.35">
      <c r="A147" s="182">
        <v>2022</v>
      </c>
      <c r="IZ147">
        <v>2022</v>
      </c>
      <c r="JA147">
        <v>44</v>
      </c>
      <c r="JB147">
        <v>43</v>
      </c>
      <c r="JC147" s="290">
        <v>39</v>
      </c>
      <c r="JD147" s="182">
        <v>38</v>
      </c>
      <c r="JE147" s="182">
        <v>27</v>
      </c>
      <c r="JF147" s="182">
        <v>23</v>
      </c>
      <c r="JG147" s="182">
        <v>33</v>
      </c>
      <c r="JH147" s="182">
        <v>27</v>
      </c>
      <c r="JI147" s="182">
        <v>35</v>
      </c>
      <c r="JJ147" s="182">
        <v>39</v>
      </c>
      <c r="JK147" s="182">
        <v>49</v>
      </c>
      <c r="JL147" s="182">
        <v>51</v>
      </c>
    </row>
    <row r="148" spans="1:273" ht="14.25" customHeight="1" x14ac:dyDescent="0.35">
      <c r="A148" s="182">
        <v>2023</v>
      </c>
      <c r="IZ148">
        <v>2023</v>
      </c>
      <c r="JA148">
        <v>64</v>
      </c>
      <c r="JB148">
        <v>55</v>
      </c>
      <c r="JC148" s="290">
        <v>64</v>
      </c>
      <c r="JD148" s="182">
        <v>45</v>
      </c>
      <c r="JE148" s="182">
        <v>53</v>
      </c>
      <c r="JF148" s="182">
        <v>50</v>
      </c>
      <c r="JG148" s="182">
        <v>41</v>
      </c>
      <c r="JH148" s="182">
        <v>38</v>
      </c>
      <c r="JI148" s="182">
        <v>59</v>
      </c>
      <c r="JJ148" s="182">
        <v>38</v>
      </c>
      <c r="JK148" s="182">
        <v>47</v>
      </c>
      <c r="JL148" s="182">
        <v>60</v>
      </c>
    </row>
    <row r="149" spans="1:273" ht="15" customHeight="1" x14ac:dyDescent="0.35">
      <c r="A149" s="182">
        <v>2024</v>
      </c>
      <c r="IZ149">
        <v>2024</v>
      </c>
      <c r="JA149">
        <v>55</v>
      </c>
      <c r="JB149">
        <v>65</v>
      </c>
      <c r="JC149" s="290">
        <v>52</v>
      </c>
      <c r="JD149" s="182">
        <v>60</v>
      </c>
      <c r="JE149" s="182">
        <v>54</v>
      </c>
      <c r="JF149" s="182">
        <v>49</v>
      </c>
      <c r="JG149" s="182">
        <v>56</v>
      </c>
      <c r="JH149" s="182">
        <v>48</v>
      </c>
      <c r="JI149" s="182">
        <v>53</v>
      </c>
      <c r="JJ149" s="182">
        <v>63</v>
      </c>
      <c r="JK149" s="182">
        <v>63</v>
      </c>
      <c r="JL149" s="182">
        <v>57</v>
      </c>
    </row>
    <row r="150" spans="1:273" ht="15" customHeight="1" x14ac:dyDescent="0.35">
      <c r="A150" s="182">
        <v>2025</v>
      </c>
      <c r="IZ150">
        <v>2025</v>
      </c>
      <c r="JA150">
        <v>72</v>
      </c>
      <c r="JB150">
        <v>68</v>
      </c>
      <c r="JC150" s="290">
        <v>76</v>
      </c>
      <c r="JD150" s="182"/>
      <c r="JE150" s="182"/>
      <c r="JF150" s="182"/>
      <c r="JG150" s="182"/>
      <c r="JH150" s="182"/>
      <c r="JI150" s="182"/>
      <c r="JJ150" s="182"/>
      <c r="JK150" s="182"/>
      <c r="JL150" s="182"/>
    </row>
    <row r="151" spans="1:273" s="137" customFormat="1" ht="14.25" customHeight="1" x14ac:dyDescent="0.35">
      <c r="A151" s="213"/>
      <c r="JC151" s="219"/>
    </row>
    <row r="152" spans="1:273" s="175" customFormat="1" ht="14.25" customHeight="1" x14ac:dyDescent="0.35">
      <c r="A152" s="214" t="s">
        <v>357</v>
      </c>
      <c r="W152" s="175" t="e">
        <f>W81+#REF!+#REF!</f>
        <v>#REF!</v>
      </c>
      <c r="AA152" s="175">
        <v>301984</v>
      </c>
      <c r="AC152" s="175">
        <v>235000</v>
      </c>
      <c r="JC152" s="219"/>
    </row>
    <row r="153" spans="1:273" s="30" customFormat="1" ht="14.5" x14ac:dyDescent="0.35">
      <c r="A153" s="194"/>
      <c r="AA153" s="30">
        <v>306442</v>
      </c>
      <c r="AC153" s="30">
        <v>235000</v>
      </c>
      <c r="IC153" s="30" t="s">
        <v>0</v>
      </c>
      <c r="ID153" s="30" t="s">
        <v>1</v>
      </c>
      <c r="IE153" s="30" t="s">
        <v>2</v>
      </c>
      <c r="IF153" s="30" t="s">
        <v>3</v>
      </c>
      <c r="IG153" s="30" t="s">
        <v>4</v>
      </c>
      <c r="IH153" s="30" t="s">
        <v>5</v>
      </c>
      <c r="II153" s="30" t="s">
        <v>6</v>
      </c>
      <c r="IJ153" s="30" t="s">
        <v>7</v>
      </c>
      <c r="IK153" s="30" t="s">
        <v>8</v>
      </c>
      <c r="IL153" s="30" t="s">
        <v>9</v>
      </c>
      <c r="IM153" s="30" t="s">
        <v>10</v>
      </c>
      <c r="IN153" s="30" t="s">
        <v>11</v>
      </c>
      <c r="IO153" s="30" t="s">
        <v>0</v>
      </c>
      <c r="IP153" s="30" t="s">
        <v>1</v>
      </c>
      <c r="IQ153" s="30" t="s">
        <v>2</v>
      </c>
      <c r="IR153" s="30" t="s">
        <v>3</v>
      </c>
      <c r="IS153" s="30" t="s">
        <v>4</v>
      </c>
      <c r="IT153" s="30" t="s">
        <v>5</v>
      </c>
      <c r="IU153" s="30" t="s">
        <v>6</v>
      </c>
      <c r="IV153" s="30" t="s">
        <v>7</v>
      </c>
      <c r="IW153" s="30" t="s">
        <v>8</v>
      </c>
      <c r="IX153" s="30" t="s">
        <v>9</v>
      </c>
      <c r="IY153" s="30" t="s">
        <v>10</v>
      </c>
      <c r="IZ153" s="30" t="s">
        <v>11</v>
      </c>
      <c r="JA153" s="30" t="s">
        <v>0</v>
      </c>
      <c r="JB153" s="30" t="s">
        <v>1</v>
      </c>
      <c r="JC153" s="290" t="s">
        <v>2</v>
      </c>
      <c r="JD153" s="30" t="s">
        <v>3</v>
      </c>
      <c r="JE153" s="30" t="s">
        <v>4</v>
      </c>
      <c r="JF153" s="30" t="s">
        <v>5</v>
      </c>
      <c r="JG153" s="30" t="s">
        <v>6</v>
      </c>
      <c r="JH153" s="30" t="s">
        <v>7</v>
      </c>
      <c r="JI153" s="30" t="s">
        <v>8</v>
      </c>
      <c r="JJ153" s="30" t="s">
        <v>9</v>
      </c>
      <c r="JK153" s="30" t="s">
        <v>10</v>
      </c>
      <c r="JL153" s="30" t="s">
        <v>11</v>
      </c>
      <c r="JM153" s="30" t="s">
        <v>0</v>
      </c>
    </row>
    <row r="154" spans="1:273" ht="14.5" hidden="1" x14ac:dyDescent="0.35">
      <c r="A154" s="193">
        <v>2007</v>
      </c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IO154">
        <v>163</v>
      </c>
      <c r="JC154" s="219"/>
    </row>
    <row r="155" spans="1:273" ht="14.5" hidden="1" x14ac:dyDescent="0.35">
      <c r="A155" s="193">
        <v>2008</v>
      </c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IO155">
        <v>199</v>
      </c>
      <c r="JC155" s="219"/>
    </row>
    <row r="156" spans="1:273" ht="14.5" hidden="1" x14ac:dyDescent="0.35">
      <c r="A156" s="193">
        <v>2009</v>
      </c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IO156">
        <v>195</v>
      </c>
      <c r="JC156" s="219"/>
    </row>
    <row r="157" spans="1:273" ht="14.5" hidden="1" x14ac:dyDescent="0.35">
      <c r="A157" s="185">
        <v>2010</v>
      </c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IO157">
        <v>192</v>
      </c>
      <c r="JC157" s="219"/>
    </row>
    <row r="158" spans="1:273" ht="14.5" hidden="1" x14ac:dyDescent="0.35">
      <c r="A158" s="185">
        <v>2011</v>
      </c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IO158">
        <v>229</v>
      </c>
      <c r="JC158" s="219"/>
    </row>
    <row r="159" spans="1:273" ht="14.5" hidden="1" x14ac:dyDescent="0.35">
      <c r="A159" s="193">
        <v>2012</v>
      </c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IO159">
        <v>197</v>
      </c>
      <c r="JC159" s="219"/>
    </row>
    <row r="160" spans="1:273" ht="14.5" x14ac:dyDescent="0.3">
      <c r="A160" s="185">
        <v>2017</v>
      </c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IZ160">
        <v>2017</v>
      </c>
      <c r="JA160" s="182">
        <v>244</v>
      </c>
      <c r="JB160" s="182">
        <v>284</v>
      </c>
      <c r="JC160" s="301">
        <v>238</v>
      </c>
      <c r="JD160" s="182">
        <v>235</v>
      </c>
      <c r="JE160" s="182">
        <v>284</v>
      </c>
      <c r="JF160" s="182">
        <v>196</v>
      </c>
      <c r="JG160" s="182">
        <v>304</v>
      </c>
      <c r="JH160" s="182">
        <v>192</v>
      </c>
      <c r="JI160" s="182">
        <v>351</v>
      </c>
      <c r="JJ160" s="182">
        <v>247</v>
      </c>
      <c r="JK160" s="182">
        <v>166</v>
      </c>
      <c r="JL160" s="182">
        <v>196</v>
      </c>
    </row>
    <row r="161" spans="1:272" ht="14.5" x14ac:dyDescent="0.3">
      <c r="A161" s="185">
        <v>2018</v>
      </c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IZ161">
        <v>2018</v>
      </c>
      <c r="JA161" s="182">
        <v>296</v>
      </c>
      <c r="JB161" s="182">
        <v>172</v>
      </c>
      <c r="JC161" s="301">
        <v>200</v>
      </c>
      <c r="JD161" s="182">
        <v>311</v>
      </c>
      <c r="JE161" s="182">
        <v>249</v>
      </c>
      <c r="JF161" s="182">
        <v>246</v>
      </c>
      <c r="JG161" s="182">
        <v>200</v>
      </c>
      <c r="JH161" s="182">
        <v>173</v>
      </c>
      <c r="JI161" s="182">
        <v>164</v>
      </c>
      <c r="JJ161" s="182">
        <v>327</v>
      </c>
      <c r="JK161" s="182">
        <v>401</v>
      </c>
      <c r="JL161" s="182">
        <v>203</v>
      </c>
    </row>
    <row r="162" spans="1:272" ht="14.25" customHeight="1" x14ac:dyDescent="0.3">
      <c r="A162" s="185">
        <v>2019</v>
      </c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IZ162">
        <v>2019</v>
      </c>
      <c r="JA162" s="182">
        <v>141</v>
      </c>
      <c r="JB162" s="182">
        <v>224</v>
      </c>
      <c r="JC162" s="301">
        <v>162</v>
      </c>
      <c r="JD162" s="182">
        <v>279</v>
      </c>
      <c r="JE162" s="182">
        <v>253</v>
      </c>
      <c r="JF162" s="182">
        <v>195</v>
      </c>
      <c r="JG162" s="182">
        <v>237</v>
      </c>
      <c r="JH162" s="182">
        <v>370</v>
      </c>
      <c r="JI162" s="182">
        <v>195</v>
      </c>
      <c r="JJ162" s="182">
        <v>181</v>
      </c>
      <c r="JK162" s="182">
        <v>145</v>
      </c>
      <c r="JL162" s="182">
        <v>245</v>
      </c>
    </row>
    <row r="163" spans="1:272" ht="14.25" customHeight="1" x14ac:dyDescent="0.3">
      <c r="A163" s="185">
        <v>2020</v>
      </c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IZ163">
        <v>2020</v>
      </c>
      <c r="JA163" s="182">
        <v>174</v>
      </c>
      <c r="JB163" s="182">
        <v>104</v>
      </c>
      <c r="JC163" s="301">
        <v>195</v>
      </c>
      <c r="JD163" s="182">
        <v>189</v>
      </c>
      <c r="JE163" s="182">
        <v>150</v>
      </c>
      <c r="JF163" s="182">
        <v>189</v>
      </c>
      <c r="JG163" s="182">
        <v>282</v>
      </c>
      <c r="JH163" s="182">
        <v>189</v>
      </c>
      <c r="JI163" s="182">
        <v>276</v>
      </c>
      <c r="JJ163" s="182">
        <v>254</v>
      </c>
      <c r="JK163" s="182">
        <v>211</v>
      </c>
      <c r="JL163" s="182">
        <v>176</v>
      </c>
    </row>
    <row r="164" spans="1:272" ht="14.25" customHeight="1" x14ac:dyDescent="0.35">
      <c r="A164" s="185">
        <v>2021</v>
      </c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39"/>
      <c r="AH164" s="39"/>
      <c r="AI164" s="39"/>
      <c r="AJ164" s="39"/>
      <c r="AK164" s="39"/>
      <c r="AL164" s="39"/>
      <c r="AM164" s="39"/>
      <c r="AN164" s="39"/>
      <c r="AO164" s="39"/>
      <c r="AP164" s="39"/>
      <c r="AQ164" s="39"/>
      <c r="AR164" s="39"/>
      <c r="AS164" s="39"/>
      <c r="AT164" s="39"/>
      <c r="AU164" s="39"/>
      <c r="AV164" s="39"/>
      <c r="AW164" s="39"/>
      <c r="AX164" s="39"/>
      <c r="AY164" s="39"/>
      <c r="AZ164" s="4"/>
      <c r="BA164" s="4"/>
      <c r="BB164" s="4"/>
      <c r="BC164" s="4"/>
      <c r="BD164" s="4"/>
      <c r="BE164" s="39"/>
      <c r="BF164" s="39"/>
      <c r="BG164" s="39"/>
      <c r="BH164" s="39"/>
      <c r="BI164" s="39"/>
      <c r="BJ164" s="39"/>
      <c r="BK164" s="39"/>
      <c r="BL164" s="39"/>
      <c r="BM164" s="39"/>
      <c r="BN164" s="39"/>
      <c r="BO164" s="39"/>
      <c r="BP164" s="39"/>
      <c r="BQ164" s="39"/>
      <c r="BR164" s="39"/>
      <c r="BS164" s="39"/>
      <c r="BT164" s="39"/>
      <c r="BU164" s="39"/>
      <c r="BV164" s="39"/>
      <c r="BW164" s="39"/>
      <c r="BX164" s="39"/>
      <c r="BY164" s="39"/>
      <c r="BZ164" s="39"/>
      <c r="CA164" s="39"/>
      <c r="CB164" s="39"/>
      <c r="CC164" s="39"/>
      <c r="CD164" s="39"/>
      <c r="CE164" s="39"/>
      <c r="CF164" s="39"/>
      <c r="CG164" s="39"/>
      <c r="CH164" s="39"/>
      <c r="CI164" s="39"/>
      <c r="CJ164" s="39"/>
      <c r="CK164" s="39"/>
      <c r="CL164" s="39"/>
      <c r="CM164" s="39"/>
      <c r="CN164" s="39"/>
      <c r="CO164" s="39"/>
      <c r="CP164" s="39"/>
      <c r="CQ164" s="39"/>
      <c r="CR164" s="39"/>
      <c r="CS164" s="39"/>
      <c r="CT164" s="39"/>
      <c r="CU164" s="39"/>
      <c r="CV164" s="39"/>
      <c r="CW164" s="39"/>
      <c r="CX164" s="39"/>
      <c r="CY164" s="39"/>
      <c r="CZ164" s="39"/>
      <c r="DA164" s="39"/>
      <c r="DB164" s="39"/>
      <c r="DC164" s="39"/>
      <c r="DD164" s="39"/>
      <c r="DE164" s="39"/>
      <c r="DF164" s="39"/>
      <c r="DG164" s="39"/>
      <c r="DH164" s="39"/>
      <c r="DI164" s="39"/>
      <c r="DJ164" s="39"/>
      <c r="DK164" s="39"/>
      <c r="DL164" s="39"/>
      <c r="DM164" s="39"/>
      <c r="DN164" s="39"/>
      <c r="DO164" s="39"/>
      <c r="DP164" s="39"/>
      <c r="DQ164" s="39"/>
      <c r="DR164" s="39"/>
      <c r="DS164" s="39"/>
      <c r="DT164" s="39"/>
      <c r="DU164" s="39"/>
      <c r="DV164" s="39"/>
      <c r="DW164" s="39"/>
      <c r="DX164" s="39"/>
      <c r="DY164" s="39"/>
      <c r="DZ164" s="39"/>
      <c r="EA164" s="39"/>
      <c r="EB164" s="39"/>
      <c r="EC164" s="39"/>
      <c r="ED164" s="39"/>
      <c r="EE164" s="39"/>
      <c r="EF164" s="39"/>
      <c r="EG164" s="39"/>
      <c r="EH164" s="39"/>
      <c r="EI164" s="39"/>
      <c r="EJ164" s="39"/>
      <c r="EK164" s="39"/>
      <c r="EL164" s="39"/>
      <c r="EM164" s="39"/>
      <c r="EN164" s="39"/>
      <c r="EO164" s="39"/>
      <c r="EP164" s="39"/>
      <c r="EQ164" s="39"/>
      <c r="ER164" s="39"/>
      <c r="ES164" s="39"/>
      <c r="ET164" s="39"/>
      <c r="EU164" s="39"/>
      <c r="EV164" s="39"/>
      <c r="EW164" s="39"/>
      <c r="EX164" s="39"/>
      <c r="EY164" s="39"/>
      <c r="EZ164" s="39"/>
      <c r="FA164" s="39"/>
      <c r="FB164" s="39"/>
      <c r="FC164" s="39"/>
      <c r="FD164" s="39"/>
      <c r="FE164" s="39"/>
      <c r="FF164" s="39"/>
      <c r="FG164" s="39"/>
      <c r="FH164" s="39"/>
      <c r="FI164" s="39"/>
      <c r="FJ164" s="39"/>
      <c r="FK164" s="39"/>
      <c r="FL164" s="39"/>
      <c r="FM164" s="39"/>
      <c r="FN164" s="39"/>
      <c r="FO164" s="39"/>
      <c r="FP164" s="39"/>
      <c r="FQ164" s="39"/>
      <c r="FR164" s="39"/>
      <c r="FS164" s="39"/>
      <c r="FT164" s="39"/>
      <c r="FU164" s="39"/>
      <c r="FV164" s="39"/>
      <c r="FW164" s="39"/>
      <c r="FX164" s="39"/>
      <c r="FY164" s="39"/>
      <c r="FZ164" s="39"/>
      <c r="GA164" s="39"/>
      <c r="GB164" s="39"/>
      <c r="GC164" s="39"/>
      <c r="GD164" s="39"/>
      <c r="GE164" s="39"/>
      <c r="GF164" s="39"/>
      <c r="GG164" s="39"/>
      <c r="GH164" s="39"/>
      <c r="GI164" s="39"/>
      <c r="GJ164" s="39"/>
      <c r="GK164" s="39"/>
      <c r="GL164" s="39"/>
      <c r="GM164" s="39"/>
      <c r="GN164" s="39"/>
      <c r="GO164" s="39"/>
      <c r="GP164" s="39"/>
      <c r="GQ164" s="39"/>
      <c r="IZ164">
        <v>2021</v>
      </c>
      <c r="JA164" s="182">
        <v>184</v>
      </c>
      <c r="JB164" s="182">
        <v>203</v>
      </c>
      <c r="JC164" s="301">
        <v>228</v>
      </c>
      <c r="JD164" s="182">
        <v>203</v>
      </c>
      <c r="JE164" s="182">
        <v>119</v>
      </c>
      <c r="JF164" s="182">
        <v>158</v>
      </c>
      <c r="JG164" s="182">
        <v>145</v>
      </c>
      <c r="JH164" s="182">
        <v>139</v>
      </c>
      <c r="JI164" s="182">
        <v>146</v>
      </c>
      <c r="JJ164" s="182">
        <v>162</v>
      </c>
      <c r="JK164" s="182">
        <v>208</v>
      </c>
      <c r="JL164" s="182">
        <v>165</v>
      </c>
    </row>
    <row r="165" spans="1:272" ht="14.25" customHeight="1" x14ac:dyDescent="0.35">
      <c r="A165" s="185">
        <v>2022</v>
      </c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39"/>
      <c r="AH165" s="39"/>
      <c r="AI165" s="39"/>
      <c r="AJ165" s="39"/>
      <c r="AK165" s="39"/>
      <c r="AL165" s="39"/>
      <c r="AM165" s="39"/>
      <c r="AN165" s="39"/>
      <c r="AO165" s="39"/>
      <c r="AP165" s="39"/>
      <c r="AQ165" s="39"/>
      <c r="AR165" s="39"/>
      <c r="AS165" s="39"/>
      <c r="AT165" s="39"/>
      <c r="AU165" s="39"/>
      <c r="AV165" s="39"/>
      <c r="AW165" s="39"/>
      <c r="AX165" s="39"/>
      <c r="AY165" s="39"/>
      <c r="AZ165" s="4"/>
      <c r="BA165" s="4"/>
      <c r="BB165" s="4"/>
      <c r="BC165" s="4"/>
      <c r="BD165" s="4"/>
      <c r="BE165" s="39"/>
      <c r="BF165" s="39"/>
      <c r="BG165" s="39"/>
      <c r="BH165" s="39"/>
      <c r="BI165" s="39"/>
      <c r="BJ165" s="39"/>
      <c r="BK165" s="39"/>
      <c r="BL165" s="39"/>
      <c r="BM165" s="39"/>
      <c r="BN165" s="39"/>
      <c r="BO165" s="39"/>
      <c r="BP165" s="39"/>
      <c r="BQ165" s="39"/>
      <c r="BR165" s="39"/>
      <c r="BS165" s="39"/>
      <c r="BT165" s="39"/>
      <c r="BU165" s="39"/>
      <c r="BV165" s="39"/>
      <c r="BW165" s="39"/>
      <c r="BX165" s="39"/>
      <c r="BY165" s="39"/>
      <c r="BZ165" s="39"/>
      <c r="CA165" s="39"/>
      <c r="CB165" s="39"/>
      <c r="CC165" s="39"/>
      <c r="CD165" s="39"/>
      <c r="CE165" s="39"/>
      <c r="CF165" s="39"/>
      <c r="CG165" s="39"/>
      <c r="CH165" s="39"/>
      <c r="CI165" s="39"/>
      <c r="CJ165" s="39"/>
      <c r="CK165" s="39"/>
      <c r="CL165" s="39"/>
      <c r="CM165" s="39"/>
      <c r="CN165" s="39"/>
      <c r="CO165" s="39"/>
      <c r="CP165" s="39"/>
      <c r="CQ165" s="39"/>
      <c r="CR165" s="39"/>
      <c r="CS165" s="39"/>
      <c r="CT165" s="39"/>
      <c r="CU165" s="39"/>
      <c r="CV165" s="39"/>
      <c r="CW165" s="39"/>
      <c r="CX165" s="39"/>
      <c r="CY165" s="39"/>
      <c r="CZ165" s="39"/>
      <c r="DA165" s="39"/>
      <c r="DB165" s="39"/>
      <c r="DC165" s="39"/>
      <c r="DD165" s="39"/>
      <c r="DE165" s="39"/>
      <c r="DF165" s="39"/>
      <c r="DG165" s="39"/>
      <c r="DH165" s="39"/>
      <c r="DI165" s="39"/>
      <c r="DJ165" s="39"/>
      <c r="DK165" s="39"/>
      <c r="DL165" s="39"/>
      <c r="DM165" s="39"/>
      <c r="DN165" s="39"/>
      <c r="DO165" s="39"/>
      <c r="DP165" s="39"/>
      <c r="DQ165" s="39"/>
      <c r="DR165" s="39"/>
      <c r="DS165" s="39"/>
      <c r="DT165" s="39"/>
      <c r="DU165" s="39"/>
      <c r="DV165" s="39"/>
      <c r="DW165" s="39"/>
      <c r="DX165" s="39"/>
      <c r="DY165" s="39"/>
      <c r="DZ165" s="39"/>
      <c r="EA165" s="39"/>
      <c r="EB165" s="39"/>
      <c r="EC165" s="39"/>
      <c r="ED165" s="39"/>
      <c r="EE165" s="39"/>
      <c r="EF165" s="39"/>
      <c r="EG165" s="39"/>
      <c r="EH165" s="39"/>
      <c r="EI165" s="39"/>
      <c r="EJ165" s="39"/>
      <c r="EK165" s="39"/>
      <c r="EL165" s="39"/>
      <c r="EM165" s="39"/>
      <c r="EN165" s="39"/>
      <c r="EO165" s="39"/>
      <c r="EP165" s="39"/>
      <c r="EQ165" s="39"/>
      <c r="ER165" s="39"/>
      <c r="ES165" s="39"/>
      <c r="ET165" s="39"/>
      <c r="EU165" s="39"/>
      <c r="EV165" s="39"/>
      <c r="EW165" s="39"/>
      <c r="EX165" s="39"/>
      <c r="EY165" s="39"/>
      <c r="EZ165" s="39"/>
      <c r="FA165" s="39"/>
      <c r="FB165" s="39"/>
      <c r="FC165" s="39"/>
      <c r="FD165" s="39"/>
      <c r="FE165" s="39"/>
      <c r="FF165" s="39"/>
      <c r="FG165" s="39"/>
      <c r="FH165" s="39"/>
      <c r="FI165" s="39"/>
      <c r="FJ165" s="39"/>
      <c r="FK165" s="39"/>
      <c r="FL165" s="39"/>
      <c r="FM165" s="39"/>
      <c r="FN165" s="39"/>
      <c r="FO165" s="39"/>
      <c r="FP165" s="39"/>
      <c r="FQ165" s="39"/>
      <c r="FR165" s="39"/>
      <c r="FS165" s="39"/>
      <c r="FT165" s="39"/>
      <c r="FU165" s="39"/>
      <c r="FV165" s="39"/>
      <c r="FW165" s="39"/>
      <c r="FX165" s="39"/>
      <c r="FY165" s="39"/>
      <c r="FZ165" s="39"/>
      <c r="GA165" s="39"/>
      <c r="GB165" s="39"/>
      <c r="GC165" s="39"/>
      <c r="GD165" s="39"/>
      <c r="GE165" s="39"/>
      <c r="GF165" s="39"/>
      <c r="GG165" s="39"/>
      <c r="GH165" s="39"/>
      <c r="GI165" s="39"/>
      <c r="GJ165" s="39"/>
      <c r="GK165" s="39"/>
      <c r="GL165" s="39"/>
      <c r="GM165" s="39"/>
      <c r="GN165" s="39"/>
      <c r="GO165" s="39"/>
      <c r="GP165" s="39"/>
      <c r="GQ165" s="39"/>
      <c r="IZ165">
        <v>2022</v>
      </c>
      <c r="JA165" s="182">
        <v>190</v>
      </c>
      <c r="JB165" s="182">
        <v>121</v>
      </c>
      <c r="JC165" s="301">
        <v>199</v>
      </c>
      <c r="JD165" s="182">
        <v>217</v>
      </c>
      <c r="JE165" s="182">
        <v>182</v>
      </c>
      <c r="JF165" s="182">
        <v>126</v>
      </c>
      <c r="JG165" s="182">
        <v>88</v>
      </c>
      <c r="JH165" s="182">
        <v>116</v>
      </c>
      <c r="JI165" s="182">
        <v>84</v>
      </c>
      <c r="JJ165" s="182">
        <v>140</v>
      </c>
      <c r="JK165" s="182">
        <v>209</v>
      </c>
      <c r="JL165" s="182">
        <v>233</v>
      </c>
    </row>
    <row r="166" spans="1:272" ht="14.25" customHeight="1" x14ac:dyDescent="0.35">
      <c r="A166" s="185">
        <v>2023</v>
      </c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F166" s="39"/>
      <c r="AG166" s="39"/>
      <c r="AH166" s="39"/>
      <c r="AI166" s="39"/>
      <c r="AJ166" s="39"/>
      <c r="AK166" s="39"/>
      <c r="AL166" s="39"/>
      <c r="AM166" s="39"/>
      <c r="AN166" s="39"/>
      <c r="AO166" s="39"/>
      <c r="AP166" s="39"/>
      <c r="AQ166" s="39"/>
      <c r="AR166" s="39"/>
      <c r="AS166" s="39"/>
      <c r="AT166" s="39"/>
      <c r="AU166" s="39"/>
      <c r="AV166" s="39"/>
      <c r="AW166" s="39"/>
      <c r="AX166" s="39"/>
      <c r="AY166" s="39"/>
      <c r="AZ166" s="4"/>
      <c r="BA166" s="4"/>
      <c r="BB166" s="4"/>
      <c r="BC166" s="4"/>
      <c r="BD166" s="4"/>
      <c r="BE166" s="39"/>
      <c r="BF166" s="39"/>
      <c r="BG166" s="39"/>
      <c r="BH166" s="39"/>
      <c r="BI166" s="39"/>
      <c r="BJ166" s="39"/>
      <c r="BK166" s="39"/>
      <c r="BL166" s="39"/>
      <c r="BM166" s="39"/>
      <c r="BN166" s="39"/>
      <c r="BO166" s="39"/>
      <c r="BP166" s="39"/>
      <c r="BQ166" s="39"/>
      <c r="BR166" s="39"/>
      <c r="BS166" s="39"/>
      <c r="BT166" s="39"/>
      <c r="BU166" s="39"/>
      <c r="BV166" s="39"/>
      <c r="BW166" s="39"/>
      <c r="BX166" s="39"/>
      <c r="BY166" s="39"/>
      <c r="BZ166" s="39"/>
      <c r="CA166" s="39"/>
      <c r="CB166" s="39"/>
      <c r="CC166" s="39"/>
      <c r="CD166" s="39"/>
      <c r="CE166" s="39"/>
      <c r="CF166" s="39"/>
      <c r="CG166" s="39"/>
      <c r="CH166" s="39"/>
      <c r="CI166" s="39"/>
      <c r="CJ166" s="39"/>
      <c r="CK166" s="39"/>
      <c r="CL166" s="39"/>
      <c r="CM166" s="39"/>
      <c r="CN166" s="39"/>
      <c r="CO166" s="39"/>
      <c r="CP166" s="39"/>
      <c r="CQ166" s="39"/>
      <c r="CR166" s="39"/>
      <c r="CS166" s="39"/>
      <c r="CT166" s="39"/>
      <c r="CU166" s="39"/>
      <c r="CV166" s="39"/>
      <c r="CW166" s="39"/>
      <c r="CX166" s="39"/>
      <c r="CY166" s="39"/>
      <c r="CZ166" s="39"/>
      <c r="DA166" s="39"/>
      <c r="DB166" s="39"/>
      <c r="DC166" s="39"/>
      <c r="DD166" s="39"/>
      <c r="DE166" s="39"/>
      <c r="DF166" s="39"/>
      <c r="DG166" s="39"/>
      <c r="DH166" s="39"/>
      <c r="DI166" s="39"/>
      <c r="DJ166" s="39"/>
      <c r="DK166" s="39"/>
      <c r="DL166" s="39"/>
      <c r="DM166" s="39"/>
      <c r="DN166" s="39"/>
      <c r="DO166" s="39"/>
      <c r="DP166" s="39"/>
      <c r="DQ166" s="39"/>
      <c r="DR166" s="39"/>
      <c r="DS166" s="39"/>
      <c r="DT166" s="39"/>
      <c r="DU166" s="39"/>
      <c r="DV166" s="39"/>
      <c r="DW166" s="39"/>
      <c r="DX166" s="39"/>
      <c r="DY166" s="39"/>
      <c r="DZ166" s="39"/>
      <c r="EA166" s="39"/>
      <c r="EB166" s="39"/>
      <c r="EC166" s="39"/>
      <c r="ED166" s="39"/>
      <c r="EE166" s="39"/>
      <c r="EF166" s="39"/>
      <c r="EG166" s="39"/>
      <c r="EH166" s="39"/>
      <c r="EI166" s="39"/>
      <c r="EJ166" s="39"/>
      <c r="EK166" s="39"/>
      <c r="EL166" s="39"/>
      <c r="EM166" s="39"/>
      <c r="EN166" s="39"/>
      <c r="EO166" s="39"/>
      <c r="EP166" s="39"/>
      <c r="EQ166" s="39"/>
      <c r="ER166" s="39"/>
      <c r="ES166" s="39"/>
      <c r="ET166" s="39"/>
      <c r="EU166" s="39"/>
      <c r="EV166" s="39"/>
      <c r="EW166" s="39"/>
      <c r="EX166" s="39"/>
      <c r="EY166" s="39"/>
      <c r="EZ166" s="39"/>
      <c r="FA166" s="39"/>
      <c r="FB166" s="39"/>
      <c r="FC166" s="39"/>
      <c r="FD166" s="39"/>
      <c r="FE166" s="39"/>
      <c r="FF166" s="39"/>
      <c r="FG166" s="39"/>
      <c r="FH166" s="39"/>
      <c r="FI166" s="39"/>
      <c r="FJ166" s="39"/>
      <c r="FK166" s="39"/>
      <c r="FL166" s="39"/>
      <c r="FM166" s="39"/>
      <c r="FN166" s="39"/>
      <c r="FO166" s="39"/>
      <c r="FP166" s="39"/>
      <c r="FQ166" s="39"/>
      <c r="FR166" s="39"/>
      <c r="FS166" s="39"/>
      <c r="FT166" s="39"/>
      <c r="FU166" s="39"/>
      <c r="FV166" s="39"/>
      <c r="FW166" s="39"/>
      <c r="FX166" s="39"/>
      <c r="FY166" s="39"/>
      <c r="FZ166" s="39"/>
      <c r="GA166" s="39"/>
      <c r="GB166" s="39"/>
      <c r="GC166" s="39"/>
      <c r="GD166" s="39"/>
      <c r="GE166" s="39"/>
      <c r="GF166" s="39"/>
      <c r="GG166" s="39"/>
      <c r="GH166" s="39"/>
      <c r="GI166" s="39"/>
      <c r="GJ166" s="39"/>
      <c r="GK166" s="39"/>
      <c r="GL166" s="39"/>
      <c r="GM166" s="39"/>
      <c r="GN166" s="39"/>
      <c r="GO166" s="39"/>
      <c r="GP166" s="39"/>
      <c r="GQ166" s="39"/>
      <c r="IZ166">
        <v>2023</v>
      </c>
      <c r="JA166" s="182">
        <v>101</v>
      </c>
      <c r="JB166" s="182">
        <v>207</v>
      </c>
      <c r="JC166" s="301">
        <v>138</v>
      </c>
      <c r="JD166" s="182">
        <v>118</v>
      </c>
      <c r="JE166" s="182">
        <v>133</v>
      </c>
      <c r="JF166" s="182">
        <v>191</v>
      </c>
      <c r="JG166" s="182">
        <v>89</v>
      </c>
      <c r="JH166" s="182">
        <v>96</v>
      </c>
      <c r="JI166" s="182">
        <v>155</v>
      </c>
      <c r="JJ166" s="182">
        <v>124</v>
      </c>
      <c r="JK166" s="182">
        <v>45</v>
      </c>
      <c r="JL166" s="182">
        <v>85</v>
      </c>
    </row>
    <row r="167" spans="1:272" ht="15" customHeight="1" x14ac:dyDescent="0.3">
      <c r="A167" s="185">
        <v>2024</v>
      </c>
      <c r="IZ167">
        <v>2024</v>
      </c>
      <c r="JA167" s="182">
        <v>121</v>
      </c>
      <c r="JB167" s="182">
        <v>151</v>
      </c>
      <c r="JC167" s="301">
        <v>183</v>
      </c>
      <c r="JD167" s="182">
        <v>60</v>
      </c>
      <c r="JE167" s="182">
        <v>163</v>
      </c>
      <c r="JF167" s="182">
        <v>116</v>
      </c>
      <c r="JG167" s="182">
        <v>93</v>
      </c>
      <c r="JH167" s="182">
        <v>137</v>
      </c>
      <c r="JI167" s="182">
        <v>105</v>
      </c>
      <c r="JJ167" s="182">
        <v>57</v>
      </c>
      <c r="JK167" s="182">
        <v>130</v>
      </c>
      <c r="JL167" s="182">
        <v>141</v>
      </c>
    </row>
    <row r="168" spans="1:272" ht="15" customHeight="1" x14ac:dyDescent="0.3">
      <c r="A168" s="185">
        <v>2025</v>
      </c>
      <c r="IZ168">
        <v>2025</v>
      </c>
      <c r="JA168" s="182">
        <v>135</v>
      </c>
      <c r="JB168" s="182">
        <v>83</v>
      </c>
      <c r="JC168" s="301">
        <v>118</v>
      </c>
      <c r="JD168" s="182"/>
      <c r="JE168" s="182"/>
      <c r="JF168" s="182"/>
      <c r="JG168" s="182"/>
      <c r="JH168" s="182"/>
      <c r="JI168" s="182"/>
      <c r="JJ168" s="182"/>
      <c r="JK168" s="182"/>
      <c r="JL168" s="182"/>
    </row>
    <row r="169" spans="1:272" s="176" customFormat="1" ht="14.25" customHeight="1" x14ac:dyDescent="0.35">
      <c r="A169" s="215"/>
    </row>
  </sheetData>
  <phoneticPr fontId="26" type="noConversion"/>
  <pageMargins left="0.7" right="0.7" top="0.75" bottom="0.75" header="0" footer="0"/>
  <pageSetup orientation="landscape" r:id="rId1"/>
  <ignoredErrors>
    <ignoredError sqref="AY58:IG58 CL65:CM65 U48:IJ48 IL48:IM48" formulaRange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0BB4B-2697-416D-A015-C9583D62018F}">
  <dimension ref="A2:BM11"/>
  <sheetViews>
    <sheetView workbookViewId="0">
      <selection activeCell="K7" sqref="K7"/>
    </sheetView>
  </sheetViews>
  <sheetFormatPr defaultRowHeight="14" x14ac:dyDescent="0.3"/>
  <sheetData>
    <row r="2" spans="1:65" x14ac:dyDescent="0.3">
      <c r="A2" s="297">
        <v>43831</v>
      </c>
      <c r="B2" s="297">
        <v>43862</v>
      </c>
      <c r="C2" s="297">
        <v>43891</v>
      </c>
      <c r="D2" s="297">
        <v>43922</v>
      </c>
      <c r="E2" s="297">
        <v>43952</v>
      </c>
      <c r="F2" s="297">
        <v>43983</v>
      </c>
      <c r="G2" s="297">
        <v>44013</v>
      </c>
      <c r="H2" s="297">
        <v>44044</v>
      </c>
      <c r="I2" s="297">
        <v>44075</v>
      </c>
      <c r="J2" s="297">
        <v>44105</v>
      </c>
      <c r="K2" s="297">
        <v>44136</v>
      </c>
      <c r="L2" s="297">
        <v>44166</v>
      </c>
      <c r="M2" s="297">
        <v>44197</v>
      </c>
      <c r="N2" s="297">
        <v>44228</v>
      </c>
      <c r="O2" s="297">
        <v>44256</v>
      </c>
      <c r="P2" s="297">
        <v>44287</v>
      </c>
      <c r="Q2" s="297">
        <v>44317</v>
      </c>
      <c r="R2" s="297">
        <v>44348</v>
      </c>
      <c r="S2" s="297">
        <v>44378</v>
      </c>
      <c r="T2" s="297">
        <v>44409</v>
      </c>
      <c r="U2" s="297">
        <v>44440</v>
      </c>
      <c r="V2" s="297">
        <v>44470</v>
      </c>
      <c r="W2" s="297">
        <v>44501</v>
      </c>
      <c r="X2" s="297">
        <v>44531</v>
      </c>
      <c r="Y2" s="297">
        <v>44562</v>
      </c>
      <c r="Z2" s="297">
        <v>44593</v>
      </c>
      <c r="AA2" s="297">
        <v>44621</v>
      </c>
      <c r="AB2" s="297">
        <v>44652</v>
      </c>
      <c r="AC2" s="297">
        <v>44682</v>
      </c>
      <c r="AD2" s="297">
        <v>44713</v>
      </c>
      <c r="AE2" s="297">
        <v>44743</v>
      </c>
      <c r="AF2" s="297">
        <v>44774</v>
      </c>
      <c r="AG2" s="297">
        <v>44805</v>
      </c>
      <c r="AH2" s="297">
        <v>44835</v>
      </c>
      <c r="AI2" s="297">
        <v>44866</v>
      </c>
      <c r="AJ2" s="297">
        <v>44896</v>
      </c>
      <c r="AK2" s="297">
        <v>44927</v>
      </c>
      <c r="AL2" s="297">
        <v>44958</v>
      </c>
      <c r="AM2" s="297">
        <v>44986</v>
      </c>
      <c r="AN2" s="297">
        <v>45017</v>
      </c>
      <c r="AO2" s="297">
        <v>45047</v>
      </c>
      <c r="AP2" s="297">
        <v>45078</v>
      </c>
      <c r="AQ2" s="297">
        <v>45108</v>
      </c>
      <c r="AR2" s="297">
        <v>45139</v>
      </c>
      <c r="AS2" s="297">
        <v>45170</v>
      </c>
      <c r="AT2" s="297">
        <v>45200</v>
      </c>
      <c r="AU2" s="297">
        <v>45231</v>
      </c>
      <c r="AV2" s="297">
        <v>45261</v>
      </c>
      <c r="AW2" s="297">
        <v>45292</v>
      </c>
      <c r="AX2" s="297">
        <v>45323</v>
      </c>
      <c r="AY2" s="297">
        <v>45352</v>
      </c>
      <c r="AZ2" s="297">
        <v>45383</v>
      </c>
      <c r="BA2" s="297">
        <v>45413</v>
      </c>
      <c r="BB2" s="297">
        <v>45444</v>
      </c>
      <c r="BC2" s="297">
        <v>45474</v>
      </c>
      <c r="BD2" s="297">
        <v>45505</v>
      </c>
      <c r="BE2" s="297">
        <v>45536</v>
      </c>
      <c r="BF2" s="297">
        <v>45566</v>
      </c>
      <c r="BG2" s="297">
        <v>45597</v>
      </c>
      <c r="BH2" s="297">
        <v>45627</v>
      </c>
      <c r="BI2" s="297">
        <v>45658</v>
      </c>
      <c r="BJ2" s="297">
        <v>45689</v>
      </c>
      <c r="BK2" s="297">
        <v>45717</v>
      </c>
      <c r="BL2" s="297">
        <v>45748</v>
      </c>
      <c r="BM2" s="297">
        <v>45778</v>
      </c>
    </row>
    <row r="3" spans="1:65" x14ac:dyDescent="0.3">
      <c r="A3" s="177">
        <f>'Raw Data'!JA147</f>
        <v>44</v>
      </c>
      <c r="B3" s="177">
        <f>'Raw Data'!JB147</f>
        <v>43</v>
      </c>
      <c r="C3" s="177">
        <f>'Raw Data'!JC147</f>
        <v>39</v>
      </c>
      <c r="D3" s="177">
        <f>'Raw Data'!JD147</f>
        <v>38</v>
      </c>
      <c r="E3" s="177">
        <f>'Raw Data'!JE147</f>
        <v>27</v>
      </c>
      <c r="F3" s="177">
        <f>'Raw Data'!JF147</f>
        <v>23</v>
      </c>
      <c r="G3" s="177">
        <f>'Raw Data'!JG147</f>
        <v>33</v>
      </c>
      <c r="H3" s="177">
        <f>'Raw Data'!JH147</f>
        <v>27</v>
      </c>
      <c r="I3" s="177">
        <f>'Raw Data'!JI147</f>
        <v>35</v>
      </c>
      <c r="J3" s="177">
        <f>'Raw Data'!JJ147</f>
        <v>39</v>
      </c>
      <c r="K3" s="177">
        <f>'Raw Data'!JK147</f>
        <v>49</v>
      </c>
      <c r="L3" s="177">
        <f>'Raw Data'!JL147</f>
        <v>51</v>
      </c>
      <c r="M3">
        <f>'Raw Data'!JA146</f>
        <v>92</v>
      </c>
      <c r="N3">
        <f>'Raw Data'!JB146</f>
        <v>71</v>
      </c>
      <c r="O3">
        <f>'Raw Data'!JC146</f>
        <v>71</v>
      </c>
      <c r="P3">
        <f>'Raw Data'!JD146</f>
        <v>52</v>
      </c>
      <c r="Q3">
        <f>'Raw Data'!JE146</f>
        <v>51</v>
      </c>
      <c r="R3">
        <f>'Raw Data'!JF146</f>
        <v>46</v>
      </c>
      <c r="S3">
        <f>'Raw Data'!JG146</f>
        <v>34</v>
      </c>
      <c r="T3">
        <f>'Raw Data'!JH146</f>
        <v>41</v>
      </c>
      <c r="U3">
        <f>'Raw Data'!JI146</f>
        <v>28</v>
      </c>
      <c r="V3">
        <f>'Raw Data'!JJ146</f>
        <v>38</v>
      </c>
      <c r="W3">
        <f>'Raw Data'!JK146</f>
        <v>47</v>
      </c>
      <c r="X3">
        <f>'Raw Data'!JL146</f>
        <v>50</v>
      </c>
      <c r="Y3">
        <f>'Raw Data'!JA147</f>
        <v>44</v>
      </c>
      <c r="Z3">
        <f>'Raw Data'!JB147</f>
        <v>43</v>
      </c>
      <c r="AA3">
        <f>'Raw Data'!JC147</f>
        <v>39</v>
      </c>
      <c r="AB3">
        <f>'Raw Data'!JD147</f>
        <v>38</v>
      </c>
      <c r="AC3">
        <f>'Raw Data'!JE147</f>
        <v>27</v>
      </c>
      <c r="AD3">
        <f>'Raw Data'!JF147</f>
        <v>23</v>
      </c>
      <c r="AE3">
        <f>'Raw Data'!JG147</f>
        <v>33</v>
      </c>
      <c r="AF3">
        <f>'Raw Data'!JH147</f>
        <v>27</v>
      </c>
      <c r="AG3">
        <f>'Raw Data'!JI147</f>
        <v>35</v>
      </c>
      <c r="AH3">
        <f>'Raw Data'!JJ147</f>
        <v>39</v>
      </c>
      <c r="AI3">
        <f>'Raw Data'!JK147</f>
        <v>49</v>
      </c>
      <c r="AJ3">
        <f>'Raw Data'!JL147</f>
        <v>51</v>
      </c>
      <c r="AK3">
        <f>'Raw Data'!JA148</f>
        <v>64</v>
      </c>
      <c r="AL3">
        <f>'Raw Data'!JB148</f>
        <v>55</v>
      </c>
      <c r="AM3">
        <f>'Raw Data'!JC148</f>
        <v>64</v>
      </c>
      <c r="AN3">
        <f>'Raw Data'!JD148</f>
        <v>45</v>
      </c>
      <c r="AO3">
        <f>'Raw Data'!JE148</f>
        <v>53</v>
      </c>
      <c r="AP3">
        <f>'Raw Data'!JF148</f>
        <v>50</v>
      </c>
      <c r="AQ3">
        <f>'Raw Data'!JG148</f>
        <v>41</v>
      </c>
      <c r="AR3">
        <f>'Raw Data'!JH148</f>
        <v>38</v>
      </c>
      <c r="AS3">
        <f>'Raw Data'!JI148</f>
        <v>59</v>
      </c>
      <c r="AT3">
        <f>'Raw Data'!JJ148</f>
        <v>38</v>
      </c>
      <c r="AU3">
        <f>'Raw Data'!JK148</f>
        <v>47</v>
      </c>
      <c r="AV3">
        <f>'Raw Data'!JL148</f>
        <v>60</v>
      </c>
      <c r="AW3">
        <f>'Raw Data'!JA149</f>
        <v>55</v>
      </c>
      <c r="AX3">
        <f>'Raw Data'!JB149</f>
        <v>65</v>
      </c>
      <c r="AY3">
        <f>'Raw Data'!JC149</f>
        <v>52</v>
      </c>
      <c r="AZ3">
        <f>'Raw Data'!JD149</f>
        <v>60</v>
      </c>
      <c r="BA3">
        <f>'Raw Data'!JE149</f>
        <v>54</v>
      </c>
      <c r="BB3">
        <f>'Raw Data'!JF149</f>
        <v>49</v>
      </c>
      <c r="BC3">
        <f>'Raw Data'!JG149</f>
        <v>56</v>
      </c>
      <c r="BD3">
        <f>'Raw Data'!JH149</f>
        <v>48</v>
      </c>
      <c r="BE3">
        <f>'Raw Data'!JI149</f>
        <v>53</v>
      </c>
      <c r="BF3">
        <f>'Raw Data'!JJ149</f>
        <v>63</v>
      </c>
      <c r="BG3">
        <f>'Raw Data'!JK149</f>
        <v>63</v>
      </c>
      <c r="BH3">
        <f>'Raw Data'!JL149</f>
        <v>57</v>
      </c>
      <c r="BI3">
        <f>'Raw Data'!JA150</f>
        <v>72</v>
      </c>
      <c r="BJ3">
        <f>'Raw Data'!JB150</f>
        <v>68</v>
      </c>
      <c r="BK3">
        <f>'Raw Data'!JC150</f>
        <v>76</v>
      </c>
      <c r="BL3">
        <f>'Raw Data'!JD150</f>
        <v>0</v>
      </c>
      <c r="BM3">
        <f>'Raw Data'!JE150</f>
        <v>0</v>
      </c>
    </row>
    <row r="4" spans="1:65" x14ac:dyDescent="0.3">
      <c r="A4" s="177"/>
      <c r="B4" s="242"/>
      <c r="C4" s="242"/>
      <c r="D4" s="242"/>
      <c r="E4" s="242"/>
      <c r="F4" s="242"/>
      <c r="G4" s="242"/>
    </row>
    <row r="5" spans="1:65" x14ac:dyDescent="0.3">
      <c r="A5" s="177"/>
      <c r="B5" s="244"/>
      <c r="C5" s="244"/>
      <c r="D5" s="244"/>
      <c r="E5" s="244"/>
      <c r="F5" s="244"/>
      <c r="G5" s="242"/>
    </row>
    <row r="6" spans="1:65" x14ac:dyDescent="0.3">
      <c r="B6" s="193"/>
      <c r="C6" s="193"/>
      <c r="D6" s="193"/>
      <c r="E6" s="193"/>
      <c r="F6" s="193"/>
      <c r="G6" s="242"/>
    </row>
    <row r="7" spans="1:65" x14ac:dyDescent="0.3">
      <c r="B7" s="243"/>
      <c r="C7" s="243"/>
      <c r="D7" s="243"/>
      <c r="E7" s="243"/>
      <c r="F7" s="243"/>
      <c r="G7" s="242"/>
    </row>
    <row r="8" spans="1:65" x14ac:dyDescent="0.3">
      <c r="B8" s="193"/>
      <c r="C8" s="193"/>
      <c r="D8" s="193"/>
      <c r="E8" s="193"/>
      <c r="F8" s="193"/>
      <c r="G8" s="193"/>
    </row>
    <row r="10" spans="1:65" x14ac:dyDescent="0.3">
      <c r="A10" s="177"/>
      <c r="B10" s="242"/>
      <c r="C10" s="242"/>
      <c r="D10" s="242"/>
      <c r="E10" s="242"/>
      <c r="F10" s="242"/>
      <c r="G10" s="242"/>
    </row>
    <row r="11" spans="1:65" x14ac:dyDescent="0.3">
      <c r="A11" s="177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f116b6-c5ac-419a-9bbd-753e6ba9f423">
      <Terms xmlns="http://schemas.microsoft.com/office/infopath/2007/PartnerControls"/>
    </lcf76f155ced4ddcb4097134ff3c332f>
    <TaxCatchAll xmlns="9c49a5fd-4f2f-4678-be6a-92d137c4486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6CB82CC2727C4781EA72159CF36D7E" ma:contentTypeVersion="13" ma:contentTypeDescription="Create a new document." ma:contentTypeScope="" ma:versionID="5d5236567cf18b0d9cdda12d7e8fb5ac">
  <xsd:schema xmlns:xsd="http://www.w3.org/2001/XMLSchema" xmlns:xs="http://www.w3.org/2001/XMLSchema" xmlns:p="http://schemas.microsoft.com/office/2006/metadata/properties" xmlns:ns2="33f116b6-c5ac-419a-9bbd-753e6ba9f423" xmlns:ns3="9c49a5fd-4f2f-4678-be6a-92d137c44868" targetNamespace="http://schemas.microsoft.com/office/2006/metadata/properties" ma:root="true" ma:fieldsID="c5c266de02e5bdffe9941127013ba5f1" ns2:_="" ns3:_="">
    <xsd:import namespace="33f116b6-c5ac-419a-9bbd-753e6ba9f423"/>
    <xsd:import namespace="9c49a5fd-4f2f-4678-be6a-92d137c448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116b6-c5ac-419a-9bbd-753e6ba9f42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447e9c59-5899-475f-8914-de16648e4cb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9a5fd-4f2f-4678-be6a-92d137c44868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c9d9775-4e8c-43ae-ac15-f085c32f2401}" ma:internalName="TaxCatchAll" ma:showField="CatchAllData" ma:web="9c49a5fd-4f2f-4678-be6a-92d137c448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EAA922-F199-47EB-93AA-54C7C6922CA5}">
  <ds:schemaRefs>
    <ds:schemaRef ds:uri="33f116b6-c5ac-419a-9bbd-753e6ba9f423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9c49a5fd-4f2f-4678-be6a-92d137c44868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1DAD7737-447D-47B1-8E24-509F18E7BB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f116b6-c5ac-419a-9bbd-753e6ba9f423"/>
    <ds:schemaRef ds:uri="9c49a5fd-4f2f-4678-be6a-92d137c448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2C24D3-73BB-4DD5-A712-361B1BCD24F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23</vt:i4>
      </vt:variant>
      <vt:variant>
        <vt:lpstr>Charts</vt:lpstr>
      </vt:variant>
      <vt:variant>
        <vt:i4>55</vt:i4>
      </vt:variant>
      <vt:variant>
        <vt:lpstr>Named Ranges</vt:lpstr>
      </vt:variant>
      <vt:variant>
        <vt:i4>1</vt:i4>
      </vt:variant>
    </vt:vector>
  </HeadingPairs>
  <TitlesOfParts>
    <vt:vector size="79" baseType="lpstr">
      <vt:lpstr>New Listings</vt:lpstr>
      <vt:lpstr>Total Year to Year Sales</vt:lpstr>
      <vt:lpstr>3 Yr Snapshot</vt:lpstr>
      <vt:lpstr>1 YR Snapshot</vt:lpstr>
      <vt:lpstr>Distressed Data</vt:lpstr>
      <vt:lpstr>Residential</vt:lpstr>
      <vt:lpstr>Sold Residential by Town</vt:lpstr>
      <vt:lpstr>Land Data</vt:lpstr>
      <vt:lpstr>YOY Inventory</vt:lpstr>
      <vt:lpstr>Sold Price per SF data</vt:lpstr>
      <vt:lpstr>Absorption Rate data</vt:lpstr>
      <vt:lpstr>Avg DOM</vt:lpstr>
      <vt:lpstr>Total Under Contract</vt:lpstr>
      <vt:lpstr>NC Numbers</vt:lpstr>
      <vt:lpstr>New Const Permits</vt:lpstr>
      <vt:lpstr>DC New Const Value</vt:lpstr>
      <vt:lpstr>YOY DC Building Permit Value</vt:lpstr>
      <vt:lpstr>NC Building Permit Data</vt:lpstr>
      <vt:lpstr>Total CC Permit Value y-o-y</vt:lpstr>
      <vt:lpstr>Total CC Permits y-o-y</vt:lpstr>
      <vt:lpstr>Data Tables</vt:lpstr>
      <vt:lpstr>Raw Data</vt:lpstr>
      <vt:lpstr>Sheet1</vt:lpstr>
      <vt:lpstr>New Listings Graph</vt:lpstr>
      <vt:lpstr>New Listings - Bar graph</vt:lpstr>
      <vt:lpstr>Inventory</vt:lpstr>
      <vt:lpstr>Active Distressed prop</vt:lpstr>
      <vt:lpstr>Sold History</vt:lpstr>
      <vt:lpstr>Year to Year Sales</vt:lpstr>
      <vt:lpstr> Three Year Snapshot 23</vt:lpstr>
      <vt:lpstr>One Year Snapshot 23</vt:lpstr>
      <vt:lpstr>Distressed Sales - 25</vt:lpstr>
      <vt:lpstr>Distressed Inventory - 25</vt:lpstr>
      <vt:lpstr>Median Sale Price SFD</vt:lpstr>
      <vt:lpstr>Month to Month Res Median Sale</vt:lpstr>
      <vt:lpstr>Y-O-Y Sales comparison</vt:lpstr>
      <vt:lpstr>Residential Sales 2025</vt:lpstr>
      <vt:lpstr>Res Median Sale Price 25</vt:lpstr>
      <vt:lpstr>SFD Sales 25</vt:lpstr>
      <vt:lpstr>SFD Median Sale Price 25</vt:lpstr>
      <vt:lpstr>Condo Median Sale Price 25</vt:lpstr>
      <vt:lpstr>Condo Sales 2025</vt:lpstr>
      <vt:lpstr>Sold Listings by Town - Chart</vt:lpstr>
      <vt:lpstr>Land by Type 23</vt:lpstr>
      <vt:lpstr>Lot Land Unit Sales 2025</vt:lpstr>
      <vt:lpstr>Lots Land Median Sale Price 25</vt:lpstr>
      <vt:lpstr>Lots Land Inventory Line</vt:lpstr>
      <vt:lpstr>Residential Inventory</vt:lpstr>
      <vt:lpstr>Lots Land Inventoy</vt:lpstr>
      <vt:lpstr>Total Inventory</vt:lpstr>
      <vt:lpstr>Price Per SqFt</vt:lpstr>
      <vt:lpstr>Absorption Rate</vt:lpstr>
      <vt:lpstr>Residential DOM 24</vt:lpstr>
      <vt:lpstr>Lots  Land DOM 24</vt:lpstr>
      <vt:lpstr>UCs - Line Graph</vt:lpstr>
      <vt:lpstr>Total Under Contract Bar</vt:lpstr>
      <vt:lpstr>2020 Buliding Permits</vt:lpstr>
      <vt:lpstr>2021 DC Building Permits</vt:lpstr>
      <vt:lpstr>2022</vt:lpstr>
      <vt:lpstr>Building permits 23 vs 24</vt:lpstr>
      <vt:lpstr>BP Comparison 22 vs 23</vt:lpstr>
      <vt:lpstr>Building Permits 24 vs 25</vt:lpstr>
      <vt:lpstr>New Const Value Graph</vt:lpstr>
      <vt:lpstr>2019 Building Permit Value</vt:lpstr>
      <vt:lpstr>2020 Building Permit Value</vt:lpstr>
      <vt:lpstr>2021 DC  Building Permit Value</vt:lpstr>
      <vt:lpstr>DC Permit Value 2022</vt:lpstr>
      <vt:lpstr>DC BP Valuce 2022 vs 2023</vt:lpstr>
      <vt:lpstr>DC BP Value 2024 vs 2025</vt:lpstr>
      <vt:lpstr>YOY DC Building Permit Value 21</vt:lpstr>
      <vt:lpstr>YOY DC Building Permit Value 20</vt:lpstr>
      <vt:lpstr>Y-O-Y Total Building Permit</vt:lpstr>
      <vt:lpstr>Total CC Permit Value y-o y21-</vt:lpstr>
      <vt:lpstr>CC Permit Value 2022 vs 2023</vt:lpstr>
      <vt:lpstr>23 vs 24 Buliding permit value</vt:lpstr>
      <vt:lpstr>24 vs 25 CC Building Value</vt:lpstr>
      <vt:lpstr>Total CC Permits 23 vs 24</vt:lpstr>
      <vt:lpstr>Total CC Permits 24 vs 25</vt:lpstr>
      <vt:lpstr>'Raw Data'!OLE_LINK5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Sutherland</dc:creator>
  <cp:lastModifiedBy>Dan Sutherland</cp:lastModifiedBy>
  <cp:lastPrinted>2024-12-31T14:59:58Z</cp:lastPrinted>
  <dcterms:created xsi:type="dcterms:W3CDTF">2015-02-06T14:25:58Z</dcterms:created>
  <dcterms:modified xsi:type="dcterms:W3CDTF">2025-04-11T13:50:08Z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0x010100216CB82CC2727C4781EA72159CF36D7E</vt:lpwstr>
  </property>
  <property fmtid="{D5CDD505-2E9C-101B-9397-08002B2CF9AE}" pid="3" name="MediaServiceImageTags">
    <vt:lpwstr/>
  </property>
</Properties>
</file>